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livia.brito\Desktop\Terceiros.python\"/>
    </mc:Choice>
  </mc:AlternateContent>
  <xr:revisionPtr revIDLastSave="0" documentId="13_ncr:1_{DAAC6458-1EFD-4424-B698-DBCDC8C08BFD}" xr6:coauthVersionLast="47" xr6:coauthVersionMax="47" xr10:uidLastSave="{00000000-0000-0000-0000-000000000000}"/>
  <bookViews>
    <workbookView xWindow="-120" yWindow="-120" windowWidth="29040" windowHeight="15720" tabRatio="596" xr2:uid="{00000000-000D-0000-FFFF-FFFF00000000}"/>
  </bookViews>
  <sheets>
    <sheet name="Dados" sheetId="1" r:id="rId1"/>
    <sheet name="Portaria" sheetId="2" r:id="rId2"/>
  </sheets>
  <definedNames>
    <definedName name="_xlnm._FilterDatabase" localSheetId="0" hidden="1">Dados!$A$2:$AN$317</definedName>
    <definedName name="_xlnm._FilterDatabase" localSheetId="1" hidden="1">Portaria!$A$2:$R$334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" i="1" l="1"/>
  <c r="R16" i="1"/>
  <c r="R17" i="1"/>
  <c r="R18" i="1"/>
  <c r="R19" i="1"/>
  <c r="R20" i="1"/>
  <c r="R21" i="1"/>
  <c r="R13" i="1"/>
  <c r="R14" i="1"/>
  <c r="R10" i="1"/>
  <c r="R11" i="1"/>
  <c r="R12" i="1"/>
  <c r="R9" i="1"/>
  <c r="AJ120" i="1"/>
  <c r="AJ119" i="1"/>
  <c r="AJ118" i="1"/>
  <c r="AJ117" i="1"/>
  <c r="AJ116" i="1"/>
  <c r="AJ115" i="1"/>
  <c r="Y119" i="1"/>
  <c r="AJ293" i="1"/>
  <c r="AJ294" i="1"/>
  <c r="AJ295" i="1"/>
  <c r="AJ296" i="1"/>
  <c r="AJ297" i="1"/>
  <c r="AJ298" i="1"/>
  <c r="AJ299" i="1"/>
  <c r="AJ300" i="1"/>
  <c r="AA273" i="1" l="1"/>
  <c r="Y273" i="1"/>
  <c r="U273" i="1"/>
  <c r="U200" i="1"/>
  <c r="AL273" i="1"/>
  <c r="AJ271" i="1"/>
  <c r="AJ272" i="1"/>
  <c r="AJ273" i="1"/>
  <c r="AJ269" i="1"/>
  <c r="AJ275" i="1"/>
  <c r="AJ274" i="1"/>
  <c r="AJ276" i="1"/>
  <c r="AJ277" i="1"/>
  <c r="AJ35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270" i="1"/>
  <c r="AJ278" i="1"/>
  <c r="O13" i="1"/>
  <c r="I203" i="1"/>
  <c r="AJ47" i="1"/>
  <c r="P334" i="2"/>
  <c r="N334" i="2"/>
  <c r="L334" i="2"/>
  <c r="K334" i="2"/>
  <c r="I334" i="2"/>
  <c r="H334" i="2"/>
  <c r="P333" i="2"/>
  <c r="N333" i="2"/>
  <c r="L333" i="2"/>
  <c r="K333" i="2"/>
  <c r="I333" i="2"/>
  <c r="H333" i="2"/>
  <c r="P332" i="2"/>
  <c r="N332" i="2"/>
  <c r="L332" i="2"/>
  <c r="K332" i="2"/>
  <c r="I332" i="2"/>
  <c r="H332" i="2"/>
  <c r="P331" i="2"/>
  <c r="N331" i="2"/>
  <c r="L331" i="2"/>
  <c r="K331" i="2"/>
  <c r="I331" i="2"/>
  <c r="H331" i="2"/>
  <c r="P330" i="2"/>
  <c r="N330" i="2"/>
  <c r="L330" i="2"/>
  <c r="K330" i="2"/>
  <c r="I330" i="2"/>
  <c r="H330" i="2"/>
  <c r="P329" i="2"/>
  <c r="N329" i="2"/>
  <c r="L329" i="2"/>
  <c r="K329" i="2"/>
  <c r="I329" i="2"/>
  <c r="H329" i="2"/>
  <c r="P328" i="2"/>
  <c r="N328" i="2"/>
  <c r="L328" i="2"/>
  <c r="K328" i="2"/>
  <c r="I328" i="2"/>
  <c r="H328" i="2"/>
  <c r="P327" i="2"/>
  <c r="N327" i="2"/>
  <c r="L327" i="2"/>
  <c r="K327" i="2"/>
  <c r="I327" i="2"/>
  <c r="H327" i="2"/>
  <c r="P326" i="2"/>
  <c r="N326" i="2"/>
  <c r="L326" i="2"/>
  <c r="K326" i="2"/>
  <c r="I326" i="2"/>
  <c r="H326" i="2"/>
  <c r="P325" i="2"/>
  <c r="N325" i="2"/>
  <c r="L325" i="2"/>
  <c r="K325" i="2"/>
  <c r="I325" i="2"/>
  <c r="H325" i="2"/>
  <c r="P324" i="2"/>
  <c r="N324" i="2"/>
  <c r="L324" i="2"/>
  <c r="K324" i="2"/>
  <c r="I324" i="2"/>
  <c r="H324" i="2"/>
  <c r="P323" i="2"/>
  <c r="N323" i="2"/>
  <c r="L323" i="2"/>
  <c r="K323" i="2"/>
  <c r="I323" i="2"/>
  <c r="H323" i="2"/>
  <c r="P322" i="2"/>
  <c r="N322" i="2"/>
  <c r="L322" i="2"/>
  <c r="K322" i="2"/>
  <c r="I322" i="2"/>
  <c r="H322" i="2"/>
  <c r="P321" i="2"/>
  <c r="N321" i="2"/>
  <c r="L321" i="2"/>
  <c r="K321" i="2"/>
  <c r="I321" i="2"/>
  <c r="H321" i="2"/>
  <c r="P320" i="2"/>
  <c r="N320" i="2"/>
  <c r="L320" i="2"/>
  <c r="K320" i="2"/>
  <c r="I320" i="2"/>
  <c r="H320" i="2"/>
  <c r="P319" i="2"/>
  <c r="N319" i="2"/>
  <c r="L319" i="2"/>
  <c r="K319" i="2"/>
  <c r="I319" i="2"/>
  <c r="H319" i="2"/>
  <c r="P318" i="2"/>
  <c r="N318" i="2"/>
  <c r="L318" i="2"/>
  <c r="K318" i="2"/>
  <c r="I318" i="2"/>
  <c r="H318" i="2"/>
  <c r="P317" i="2"/>
  <c r="N317" i="2"/>
  <c r="L317" i="2"/>
  <c r="K317" i="2"/>
  <c r="I317" i="2"/>
  <c r="H317" i="2"/>
  <c r="P316" i="2"/>
  <c r="N316" i="2"/>
  <c r="L316" i="2"/>
  <c r="K316" i="2"/>
  <c r="I316" i="2"/>
  <c r="H316" i="2"/>
  <c r="P315" i="2"/>
  <c r="N315" i="2"/>
  <c r="L315" i="2"/>
  <c r="K315" i="2"/>
  <c r="I315" i="2"/>
  <c r="H315" i="2"/>
  <c r="P314" i="2"/>
  <c r="N314" i="2"/>
  <c r="L314" i="2"/>
  <c r="K314" i="2"/>
  <c r="I314" i="2"/>
  <c r="H314" i="2"/>
  <c r="P313" i="2"/>
  <c r="N313" i="2"/>
  <c r="L313" i="2"/>
  <c r="K313" i="2"/>
  <c r="I313" i="2"/>
  <c r="H313" i="2"/>
  <c r="P312" i="2"/>
  <c r="N312" i="2"/>
  <c r="L312" i="2"/>
  <c r="K312" i="2"/>
  <c r="I312" i="2"/>
  <c r="H312" i="2"/>
  <c r="P311" i="2"/>
  <c r="N311" i="2"/>
  <c r="L311" i="2"/>
  <c r="K311" i="2"/>
  <c r="I311" i="2"/>
  <c r="H311" i="2"/>
  <c r="P310" i="2"/>
  <c r="N310" i="2"/>
  <c r="L310" i="2"/>
  <c r="K310" i="2"/>
  <c r="I310" i="2"/>
  <c r="H310" i="2"/>
  <c r="P309" i="2"/>
  <c r="N309" i="2"/>
  <c r="L309" i="2"/>
  <c r="K309" i="2"/>
  <c r="I309" i="2"/>
  <c r="H309" i="2"/>
  <c r="P308" i="2"/>
  <c r="N308" i="2"/>
  <c r="L308" i="2"/>
  <c r="K308" i="2"/>
  <c r="I308" i="2"/>
  <c r="H308" i="2"/>
  <c r="P307" i="2"/>
  <c r="N307" i="2"/>
  <c r="L307" i="2"/>
  <c r="K307" i="2"/>
  <c r="I307" i="2"/>
  <c r="H307" i="2"/>
  <c r="P306" i="2"/>
  <c r="N306" i="2"/>
  <c r="L306" i="2"/>
  <c r="K306" i="2"/>
  <c r="I306" i="2"/>
  <c r="H306" i="2"/>
  <c r="P305" i="2"/>
  <c r="N305" i="2"/>
  <c r="L305" i="2"/>
  <c r="K305" i="2"/>
  <c r="I305" i="2"/>
  <c r="H305" i="2"/>
  <c r="P304" i="2"/>
  <c r="N304" i="2"/>
  <c r="L304" i="2"/>
  <c r="K304" i="2"/>
  <c r="I304" i="2"/>
  <c r="H304" i="2"/>
  <c r="P303" i="2"/>
  <c r="N303" i="2"/>
  <c r="L303" i="2"/>
  <c r="K303" i="2"/>
  <c r="I303" i="2"/>
  <c r="H303" i="2"/>
  <c r="P302" i="2"/>
  <c r="N302" i="2"/>
  <c r="L302" i="2"/>
  <c r="K302" i="2"/>
  <c r="I302" i="2"/>
  <c r="H302" i="2"/>
  <c r="P301" i="2"/>
  <c r="N301" i="2"/>
  <c r="L301" i="2"/>
  <c r="K301" i="2"/>
  <c r="I301" i="2"/>
  <c r="H301" i="2"/>
  <c r="P300" i="2"/>
  <c r="N300" i="2"/>
  <c r="L300" i="2"/>
  <c r="K300" i="2"/>
  <c r="I300" i="2"/>
  <c r="H300" i="2"/>
  <c r="P299" i="2"/>
  <c r="N299" i="2"/>
  <c r="L299" i="2"/>
  <c r="K299" i="2"/>
  <c r="I299" i="2"/>
  <c r="H299" i="2"/>
  <c r="P298" i="2"/>
  <c r="N298" i="2"/>
  <c r="L298" i="2"/>
  <c r="K298" i="2"/>
  <c r="I298" i="2"/>
  <c r="H298" i="2"/>
  <c r="P297" i="2"/>
  <c r="N297" i="2"/>
  <c r="L297" i="2"/>
  <c r="K297" i="2"/>
  <c r="I297" i="2"/>
  <c r="H297" i="2"/>
  <c r="P296" i="2"/>
  <c r="N296" i="2"/>
  <c r="L296" i="2"/>
  <c r="K296" i="2"/>
  <c r="I296" i="2"/>
  <c r="H296" i="2"/>
  <c r="P295" i="2"/>
  <c r="N295" i="2"/>
  <c r="L295" i="2"/>
  <c r="K295" i="2"/>
  <c r="I295" i="2"/>
  <c r="H295" i="2"/>
  <c r="P294" i="2"/>
  <c r="N294" i="2"/>
  <c r="L294" i="2"/>
  <c r="K294" i="2"/>
  <c r="I294" i="2"/>
  <c r="H294" i="2"/>
  <c r="P293" i="2"/>
  <c r="N293" i="2"/>
  <c r="L293" i="2"/>
  <c r="K293" i="2"/>
  <c r="I293" i="2"/>
  <c r="H293" i="2"/>
  <c r="P292" i="2"/>
  <c r="N292" i="2"/>
  <c r="L292" i="2"/>
  <c r="K292" i="2"/>
  <c r="I292" i="2"/>
  <c r="H292" i="2"/>
  <c r="P291" i="2"/>
  <c r="N291" i="2"/>
  <c r="L291" i="2"/>
  <c r="K291" i="2"/>
  <c r="I291" i="2"/>
  <c r="H291" i="2"/>
  <c r="P290" i="2"/>
  <c r="N290" i="2"/>
  <c r="L290" i="2"/>
  <c r="K290" i="2"/>
  <c r="I290" i="2"/>
  <c r="H290" i="2"/>
  <c r="P289" i="2"/>
  <c r="N289" i="2"/>
  <c r="L289" i="2"/>
  <c r="K289" i="2"/>
  <c r="I289" i="2"/>
  <c r="H289" i="2"/>
  <c r="P288" i="2"/>
  <c r="N288" i="2"/>
  <c r="L288" i="2"/>
  <c r="K288" i="2"/>
  <c r="I288" i="2"/>
  <c r="H288" i="2"/>
  <c r="P287" i="2"/>
  <c r="N287" i="2"/>
  <c r="L287" i="2"/>
  <c r="K287" i="2"/>
  <c r="I287" i="2"/>
  <c r="H287" i="2"/>
  <c r="P286" i="2"/>
  <c r="N286" i="2"/>
  <c r="L286" i="2"/>
  <c r="K286" i="2"/>
  <c r="I286" i="2"/>
  <c r="H286" i="2"/>
  <c r="P285" i="2"/>
  <c r="N285" i="2"/>
  <c r="L285" i="2"/>
  <c r="K285" i="2"/>
  <c r="I285" i="2"/>
  <c r="H285" i="2"/>
  <c r="P284" i="2"/>
  <c r="N284" i="2"/>
  <c r="L284" i="2"/>
  <c r="K284" i="2"/>
  <c r="I284" i="2"/>
  <c r="H284" i="2"/>
  <c r="P283" i="2"/>
  <c r="N283" i="2"/>
  <c r="L283" i="2"/>
  <c r="K283" i="2"/>
  <c r="I283" i="2"/>
  <c r="H283" i="2"/>
  <c r="P282" i="2"/>
  <c r="N282" i="2"/>
  <c r="L282" i="2"/>
  <c r="K282" i="2"/>
  <c r="I282" i="2"/>
  <c r="H282" i="2"/>
  <c r="P281" i="2"/>
  <c r="N281" i="2"/>
  <c r="L281" i="2"/>
  <c r="K281" i="2"/>
  <c r="I281" i="2"/>
  <c r="H281" i="2"/>
  <c r="P280" i="2"/>
  <c r="N280" i="2"/>
  <c r="L280" i="2"/>
  <c r="K280" i="2"/>
  <c r="I280" i="2"/>
  <c r="H280" i="2"/>
  <c r="P279" i="2"/>
  <c r="N279" i="2"/>
  <c r="L279" i="2"/>
  <c r="K279" i="2"/>
  <c r="I279" i="2"/>
  <c r="H279" i="2"/>
  <c r="P278" i="2"/>
  <c r="N278" i="2"/>
  <c r="L278" i="2"/>
  <c r="K278" i="2"/>
  <c r="I278" i="2"/>
  <c r="H278" i="2"/>
  <c r="P277" i="2"/>
  <c r="N277" i="2"/>
  <c r="L277" i="2"/>
  <c r="K277" i="2"/>
  <c r="I277" i="2"/>
  <c r="H277" i="2"/>
  <c r="P276" i="2"/>
  <c r="N276" i="2"/>
  <c r="L276" i="2"/>
  <c r="K276" i="2"/>
  <c r="I276" i="2"/>
  <c r="H276" i="2"/>
  <c r="P275" i="2"/>
  <c r="N275" i="2"/>
  <c r="L275" i="2"/>
  <c r="K275" i="2"/>
  <c r="I275" i="2"/>
  <c r="H275" i="2"/>
  <c r="P274" i="2"/>
  <c r="N274" i="2"/>
  <c r="L274" i="2"/>
  <c r="K274" i="2"/>
  <c r="I274" i="2"/>
  <c r="H274" i="2"/>
  <c r="P273" i="2"/>
  <c r="N273" i="2"/>
  <c r="L273" i="2"/>
  <c r="K273" i="2"/>
  <c r="I273" i="2"/>
  <c r="H273" i="2"/>
  <c r="P272" i="2"/>
  <c r="N272" i="2"/>
  <c r="L272" i="2"/>
  <c r="K272" i="2"/>
  <c r="I272" i="2"/>
  <c r="H272" i="2"/>
  <c r="P271" i="2"/>
  <c r="N271" i="2"/>
  <c r="L271" i="2"/>
  <c r="K271" i="2"/>
  <c r="I271" i="2"/>
  <c r="H271" i="2"/>
  <c r="P270" i="2"/>
  <c r="N270" i="2"/>
  <c r="L270" i="2"/>
  <c r="K270" i="2"/>
  <c r="I270" i="2"/>
  <c r="H270" i="2"/>
  <c r="P269" i="2"/>
  <c r="N269" i="2"/>
  <c r="L269" i="2"/>
  <c r="K269" i="2"/>
  <c r="I269" i="2"/>
  <c r="H269" i="2"/>
  <c r="P268" i="2"/>
  <c r="N268" i="2"/>
  <c r="L268" i="2"/>
  <c r="K268" i="2"/>
  <c r="I268" i="2"/>
  <c r="H268" i="2"/>
  <c r="P267" i="2"/>
  <c r="N267" i="2"/>
  <c r="L267" i="2"/>
  <c r="K267" i="2"/>
  <c r="I267" i="2"/>
  <c r="H267" i="2"/>
  <c r="P266" i="2"/>
  <c r="N266" i="2"/>
  <c r="L266" i="2"/>
  <c r="K266" i="2"/>
  <c r="I266" i="2"/>
  <c r="H266" i="2"/>
  <c r="P265" i="2"/>
  <c r="N265" i="2"/>
  <c r="L265" i="2"/>
  <c r="K265" i="2"/>
  <c r="I265" i="2"/>
  <c r="H265" i="2"/>
  <c r="P264" i="2"/>
  <c r="N264" i="2"/>
  <c r="L264" i="2"/>
  <c r="K264" i="2"/>
  <c r="I264" i="2"/>
  <c r="H264" i="2"/>
  <c r="P263" i="2"/>
  <c r="N263" i="2"/>
  <c r="L263" i="2"/>
  <c r="K263" i="2"/>
  <c r="I263" i="2"/>
  <c r="H263" i="2"/>
  <c r="P262" i="2"/>
  <c r="N262" i="2"/>
  <c r="L262" i="2"/>
  <c r="K262" i="2"/>
  <c r="I262" i="2"/>
  <c r="H262" i="2"/>
  <c r="P261" i="2"/>
  <c r="N261" i="2"/>
  <c r="L261" i="2"/>
  <c r="K261" i="2"/>
  <c r="I261" i="2"/>
  <c r="H261" i="2"/>
  <c r="P260" i="2"/>
  <c r="N260" i="2"/>
  <c r="L260" i="2"/>
  <c r="K260" i="2"/>
  <c r="I260" i="2"/>
  <c r="H260" i="2"/>
  <c r="P259" i="2"/>
  <c r="N259" i="2"/>
  <c r="L259" i="2"/>
  <c r="K259" i="2"/>
  <c r="I259" i="2"/>
  <c r="H259" i="2"/>
  <c r="P258" i="2"/>
  <c r="N258" i="2"/>
  <c r="L258" i="2"/>
  <c r="K258" i="2"/>
  <c r="I258" i="2"/>
  <c r="H258" i="2"/>
  <c r="P257" i="2"/>
  <c r="N257" i="2"/>
  <c r="L257" i="2"/>
  <c r="K257" i="2"/>
  <c r="I257" i="2"/>
  <c r="H257" i="2"/>
  <c r="P256" i="2"/>
  <c r="N256" i="2"/>
  <c r="L256" i="2"/>
  <c r="K256" i="2"/>
  <c r="I256" i="2"/>
  <c r="H256" i="2"/>
  <c r="P255" i="2"/>
  <c r="N255" i="2"/>
  <c r="L255" i="2"/>
  <c r="K255" i="2"/>
  <c r="I255" i="2"/>
  <c r="H255" i="2"/>
  <c r="P254" i="2"/>
  <c r="N254" i="2"/>
  <c r="L254" i="2"/>
  <c r="K254" i="2"/>
  <c r="I254" i="2"/>
  <c r="H254" i="2"/>
  <c r="P253" i="2"/>
  <c r="N253" i="2"/>
  <c r="L253" i="2"/>
  <c r="K253" i="2"/>
  <c r="I253" i="2"/>
  <c r="H253" i="2"/>
  <c r="P252" i="2"/>
  <c r="N252" i="2"/>
  <c r="L252" i="2"/>
  <c r="K252" i="2"/>
  <c r="I252" i="2"/>
  <c r="H252" i="2"/>
  <c r="P251" i="2"/>
  <c r="N251" i="2"/>
  <c r="L251" i="2"/>
  <c r="K251" i="2"/>
  <c r="I251" i="2"/>
  <c r="H251" i="2"/>
  <c r="P250" i="2"/>
  <c r="N250" i="2"/>
  <c r="L250" i="2"/>
  <c r="K250" i="2"/>
  <c r="I250" i="2"/>
  <c r="H250" i="2"/>
  <c r="P249" i="2"/>
  <c r="N249" i="2"/>
  <c r="L249" i="2"/>
  <c r="K249" i="2"/>
  <c r="I249" i="2"/>
  <c r="H249" i="2"/>
  <c r="P248" i="2"/>
  <c r="N248" i="2"/>
  <c r="L248" i="2"/>
  <c r="K248" i="2"/>
  <c r="I248" i="2"/>
  <c r="H248" i="2"/>
  <c r="P247" i="2"/>
  <c r="N247" i="2"/>
  <c r="L247" i="2"/>
  <c r="K247" i="2"/>
  <c r="I247" i="2"/>
  <c r="H247" i="2"/>
  <c r="P246" i="2"/>
  <c r="N246" i="2"/>
  <c r="L246" i="2"/>
  <c r="K246" i="2"/>
  <c r="I246" i="2"/>
  <c r="H246" i="2"/>
  <c r="P245" i="2"/>
  <c r="N245" i="2"/>
  <c r="L245" i="2"/>
  <c r="K245" i="2"/>
  <c r="I245" i="2"/>
  <c r="H245" i="2"/>
  <c r="P244" i="2"/>
  <c r="N244" i="2"/>
  <c r="L244" i="2"/>
  <c r="K244" i="2"/>
  <c r="I244" i="2"/>
  <c r="H244" i="2"/>
  <c r="P243" i="2"/>
  <c r="N243" i="2"/>
  <c r="L243" i="2"/>
  <c r="K243" i="2"/>
  <c r="I243" i="2"/>
  <c r="H243" i="2"/>
  <c r="P242" i="2"/>
  <c r="N242" i="2"/>
  <c r="L242" i="2"/>
  <c r="K242" i="2"/>
  <c r="I242" i="2"/>
  <c r="H242" i="2"/>
  <c r="P241" i="2"/>
  <c r="N241" i="2"/>
  <c r="L241" i="2"/>
  <c r="K241" i="2"/>
  <c r="I241" i="2"/>
  <c r="H241" i="2"/>
  <c r="P240" i="2"/>
  <c r="N240" i="2"/>
  <c r="L240" i="2"/>
  <c r="K240" i="2"/>
  <c r="I240" i="2"/>
  <c r="H240" i="2"/>
  <c r="P239" i="2"/>
  <c r="N239" i="2"/>
  <c r="L239" i="2"/>
  <c r="K239" i="2"/>
  <c r="I239" i="2"/>
  <c r="H239" i="2"/>
  <c r="P238" i="2"/>
  <c r="N238" i="2"/>
  <c r="L238" i="2"/>
  <c r="I238" i="2"/>
  <c r="H238" i="2"/>
  <c r="P237" i="2"/>
  <c r="N237" i="2"/>
  <c r="L237" i="2"/>
  <c r="K237" i="2"/>
  <c r="I237" i="2"/>
  <c r="H237" i="2"/>
  <c r="P236" i="2"/>
  <c r="N236" i="2"/>
  <c r="L236" i="2"/>
  <c r="I236" i="2"/>
  <c r="H236" i="2"/>
  <c r="P235" i="2"/>
  <c r="N235" i="2"/>
  <c r="L235" i="2"/>
  <c r="K235" i="2"/>
  <c r="I235" i="2"/>
  <c r="H235" i="2"/>
  <c r="P234" i="2"/>
  <c r="N234" i="2"/>
  <c r="L234" i="2"/>
  <c r="K234" i="2"/>
  <c r="I234" i="2"/>
  <c r="H234" i="2"/>
  <c r="P233" i="2"/>
  <c r="N233" i="2"/>
  <c r="L233" i="2"/>
  <c r="I233" i="2"/>
  <c r="H233" i="2"/>
  <c r="P232" i="2"/>
  <c r="N232" i="2"/>
  <c r="L232" i="2"/>
  <c r="K232" i="2"/>
  <c r="I232" i="2"/>
  <c r="H232" i="2"/>
  <c r="P231" i="2"/>
  <c r="N231" i="2"/>
  <c r="L231" i="2"/>
  <c r="K231" i="2"/>
  <c r="I231" i="2"/>
  <c r="H231" i="2"/>
  <c r="P230" i="2"/>
  <c r="N230" i="2"/>
  <c r="L230" i="2"/>
  <c r="K230" i="2"/>
  <c r="I230" i="2"/>
  <c r="H230" i="2"/>
  <c r="P229" i="2"/>
  <c r="N229" i="2"/>
  <c r="L229" i="2"/>
  <c r="K229" i="2"/>
  <c r="I229" i="2"/>
  <c r="H229" i="2"/>
  <c r="P228" i="2"/>
  <c r="N228" i="2"/>
  <c r="L228" i="2"/>
  <c r="K228" i="2"/>
  <c r="I228" i="2"/>
  <c r="H228" i="2"/>
  <c r="P227" i="2"/>
  <c r="N227" i="2"/>
  <c r="L227" i="2"/>
  <c r="K227" i="2"/>
  <c r="I227" i="2"/>
  <c r="H227" i="2"/>
  <c r="P226" i="2"/>
  <c r="N226" i="2"/>
  <c r="L226" i="2"/>
  <c r="K226" i="2"/>
  <c r="I226" i="2"/>
  <c r="H226" i="2"/>
  <c r="P225" i="2"/>
  <c r="N225" i="2"/>
  <c r="L225" i="2"/>
  <c r="K225" i="2"/>
  <c r="I225" i="2"/>
  <c r="H225" i="2"/>
  <c r="P224" i="2"/>
  <c r="N224" i="2"/>
  <c r="L224" i="2"/>
  <c r="K224" i="2"/>
  <c r="I224" i="2"/>
  <c r="H224" i="2"/>
  <c r="P223" i="2"/>
  <c r="N223" i="2"/>
  <c r="L223" i="2"/>
  <c r="K223" i="2"/>
  <c r="I223" i="2"/>
  <c r="H223" i="2"/>
  <c r="P222" i="2"/>
  <c r="N222" i="2"/>
  <c r="L222" i="2"/>
  <c r="K222" i="2"/>
  <c r="I222" i="2"/>
  <c r="H222" i="2"/>
  <c r="P221" i="2"/>
  <c r="N221" i="2"/>
  <c r="L221" i="2"/>
  <c r="K221" i="2"/>
  <c r="I221" i="2"/>
  <c r="H221" i="2"/>
  <c r="P220" i="2"/>
  <c r="N220" i="2"/>
  <c r="L220" i="2"/>
  <c r="K220" i="2"/>
  <c r="I220" i="2"/>
  <c r="H220" i="2"/>
  <c r="P219" i="2"/>
  <c r="N219" i="2"/>
  <c r="L219" i="2"/>
  <c r="K219" i="2"/>
  <c r="I219" i="2"/>
  <c r="H219" i="2"/>
  <c r="P218" i="2"/>
  <c r="N218" i="2"/>
  <c r="L218" i="2"/>
  <c r="K218" i="2"/>
  <c r="I218" i="2"/>
  <c r="H218" i="2"/>
  <c r="P217" i="2"/>
  <c r="N217" i="2"/>
  <c r="L217" i="2"/>
  <c r="K217" i="2"/>
  <c r="I217" i="2"/>
  <c r="H217" i="2"/>
  <c r="P216" i="2"/>
  <c r="N216" i="2"/>
  <c r="L216" i="2"/>
  <c r="K216" i="2"/>
  <c r="I216" i="2"/>
  <c r="H216" i="2"/>
  <c r="P215" i="2"/>
  <c r="N215" i="2"/>
  <c r="L215" i="2"/>
  <c r="K215" i="2"/>
  <c r="I215" i="2"/>
  <c r="H215" i="2"/>
  <c r="P214" i="2"/>
  <c r="N214" i="2"/>
  <c r="L214" i="2"/>
  <c r="K214" i="2"/>
  <c r="I214" i="2"/>
  <c r="H214" i="2"/>
  <c r="P213" i="2"/>
  <c r="N213" i="2"/>
  <c r="L213" i="2"/>
  <c r="K213" i="2"/>
  <c r="I213" i="2"/>
  <c r="H213" i="2"/>
  <c r="P212" i="2"/>
  <c r="N212" i="2"/>
  <c r="L212" i="2"/>
  <c r="K212" i="2"/>
  <c r="I212" i="2"/>
  <c r="H212" i="2"/>
  <c r="P211" i="2"/>
  <c r="N211" i="2"/>
  <c r="L211" i="2"/>
  <c r="K211" i="2"/>
  <c r="I211" i="2"/>
  <c r="H211" i="2"/>
  <c r="P210" i="2"/>
  <c r="N210" i="2"/>
  <c r="L210" i="2"/>
  <c r="K210" i="2"/>
  <c r="I210" i="2"/>
  <c r="H210" i="2"/>
  <c r="P209" i="2"/>
  <c r="N209" i="2"/>
  <c r="L209" i="2"/>
  <c r="K209" i="2"/>
  <c r="I209" i="2"/>
  <c r="H209" i="2"/>
  <c r="P208" i="2"/>
  <c r="N208" i="2"/>
  <c r="L208" i="2"/>
  <c r="K208" i="2"/>
  <c r="I208" i="2"/>
  <c r="H208" i="2"/>
  <c r="P207" i="2"/>
  <c r="N207" i="2"/>
  <c r="L207" i="2"/>
  <c r="K207" i="2"/>
  <c r="I207" i="2"/>
  <c r="H207" i="2"/>
  <c r="P206" i="2"/>
  <c r="N206" i="2"/>
  <c r="L206" i="2"/>
  <c r="K206" i="2"/>
  <c r="I206" i="2"/>
  <c r="H206" i="2"/>
  <c r="P205" i="2"/>
  <c r="N205" i="2"/>
  <c r="L205" i="2"/>
  <c r="K205" i="2"/>
  <c r="I205" i="2"/>
  <c r="H205" i="2"/>
  <c r="P204" i="2"/>
  <c r="N204" i="2"/>
  <c r="L204" i="2"/>
  <c r="K204" i="2"/>
  <c r="I204" i="2"/>
  <c r="H204" i="2"/>
  <c r="P203" i="2"/>
  <c r="N203" i="2"/>
  <c r="L203" i="2"/>
  <c r="K203" i="2"/>
  <c r="I203" i="2"/>
  <c r="H203" i="2"/>
  <c r="P202" i="2"/>
  <c r="N202" i="2"/>
  <c r="L202" i="2"/>
  <c r="K202" i="2"/>
  <c r="I202" i="2"/>
  <c r="H202" i="2"/>
  <c r="P201" i="2"/>
  <c r="N201" i="2"/>
  <c r="L201" i="2"/>
  <c r="K201" i="2"/>
  <c r="I201" i="2"/>
  <c r="H201" i="2"/>
  <c r="P200" i="2"/>
  <c r="N200" i="2"/>
  <c r="L200" i="2"/>
  <c r="K200" i="2"/>
  <c r="I200" i="2"/>
  <c r="H200" i="2"/>
  <c r="P199" i="2"/>
  <c r="N199" i="2"/>
  <c r="L199" i="2"/>
  <c r="K199" i="2"/>
  <c r="I199" i="2"/>
  <c r="H199" i="2"/>
  <c r="P198" i="2"/>
  <c r="N198" i="2"/>
  <c r="L198" i="2"/>
  <c r="K198" i="2"/>
  <c r="I198" i="2"/>
  <c r="H198" i="2"/>
  <c r="P197" i="2"/>
  <c r="N197" i="2"/>
  <c r="L197" i="2"/>
  <c r="K197" i="2"/>
  <c r="I197" i="2"/>
  <c r="H197" i="2"/>
  <c r="P196" i="2"/>
  <c r="N196" i="2"/>
  <c r="L196" i="2"/>
  <c r="K196" i="2"/>
  <c r="I196" i="2"/>
  <c r="H196" i="2"/>
  <c r="P195" i="2"/>
  <c r="N195" i="2"/>
  <c r="L195" i="2"/>
  <c r="K195" i="2"/>
  <c r="I195" i="2"/>
  <c r="H195" i="2"/>
  <c r="P194" i="2"/>
  <c r="N194" i="2"/>
  <c r="L194" i="2"/>
  <c r="K194" i="2"/>
  <c r="I194" i="2"/>
  <c r="H194" i="2"/>
  <c r="P193" i="2"/>
  <c r="N193" i="2"/>
  <c r="L193" i="2"/>
  <c r="K193" i="2"/>
  <c r="I193" i="2"/>
  <c r="H193" i="2"/>
  <c r="P192" i="2"/>
  <c r="N192" i="2"/>
  <c r="L192" i="2"/>
  <c r="K192" i="2"/>
  <c r="I192" i="2"/>
  <c r="H192" i="2"/>
  <c r="P191" i="2"/>
  <c r="N191" i="2"/>
  <c r="L191" i="2"/>
  <c r="K191" i="2"/>
  <c r="I191" i="2"/>
  <c r="H191" i="2"/>
  <c r="P190" i="2"/>
  <c r="N190" i="2"/>
  <c r="L190" i="2"/>
  <c r="K190" i="2"/>
  <c r="I190" i="2"/>
  <c r="H190" i="2"/>
  <c r="P189" i="2"/>
  <c r="N189" i="2"/>
  <c r="L189" i="2"/>
  <c r="K189" i="2"/>
  <c r="I189" i="2"/>
  <c r="H189" i="2"/>
  <c r="P188" i="2"/>
  <c r="N188" i="2"/>
  <c r="L188" i="2"/>
  <c r="K188" i="2"/>
  <c r="I188" i="2"/>
  <c r="H188" i="2"/>
  <c r="P187" i="2"/>
  <c r="N187" i="2"/>
  <c r="L187" i="2"/>
  <c r="K187" i="2"/>
  <c r="I187" i="2"/>
  <c r="H187" i="2"/>
  <c r="P186" i="2"/>
  <c r="N186" i="2"/>
  <c r="L186" i="2"/>
  <c r="K186" i="2"/>
  <c r="I186" i="2"/>
  <c r="H186" i="2"/>
  <c r="P185" i="2"/>
  <c r="N185" i="2"/>
  <c r="L185" i="2"/>
  <c r="K185" i="2"/>
  <c r="I185" i="2"/>
  <c r="H185" i="2"/>
  <c r="P184" i="2"/>
  <c r="N184" i="2"/>
  <c r="L184" i="2"/>
  <c r="K184" i="2"/>
  <c r="I184" i="2"/>
  <c r="H184" i="2"/>
  <c r="P183" i="2"/>
  <c r="N183" i="2"/>
  <c r="L183" i="2"/>
  <c r="K183" i="2"/>
  <c r="I183" i="2"/>
  <c r="H183" i="2"/>
  <c r="P182" i="2"/>
  <c r="N182" i="2"/>
  <c r="L182" i="2"/>
  <c r="K182" i="2"/>
  <c r="I182" i="2"/>
  <c r="H182" i="2"/>
  <c r="P181" i="2"/>
  <c r="N181" i="2"/>
  <c r="L181" i="2"/>
  <c r="K181" i="2"/>
  <c r="I181" i="2"/>
  <c r="H181" i="2"/>
  <c r="P180" i="2"/>
  <c r="N180" i="2"/>
  <c r="L180" i="2"/>
  <c r="K180" i="2"/>
  <c r="I180" i="2"/>
  <c r="H180" i="2"/>
  <c r="P179" i="2"/>
  <c r="N179" i="2"/>
  <c r="L179" i="2"/>
  <c r="K179" i="2"/>
  <c r="I179" i="2"/>
  <c r="H179" i="2"/>
  <c r="P178" i="2"/>
  <c r="N178" i="2"/>
  <c r="L178" i="2"/>
  <c r="K178" i="2"/>
  <c r="I178" i="2"/>
  <c r="H178" i="2"/>
  <c r="P177" i="2"/>
  <c r="N177" i="2"/>
  <c r="L177" i="2"/>
  <c r="K177" i="2"/>
  <c r="I177" i="2"/>
  <c r="H177" i="2"/>
  <c r="P176" i="2"/>
  <c r="N176" i="2"/>
  <c r="L176" i="2"/>
  <c r="K176" i="2"/>
  <c r="I176" i="2"/>
  <c r="H176" i="2"/>
  <c r="P175" i="2"/>
  <c r="N175" i="2"/>
  <c r="L175" i="2"/>
  <c r="K175" i="2"/>
  <c r="I175" i="2"/>
  <c r="H175" i="2"/>
  <c r="P174" i="2"/>
  <c r="N174" i="2"/>
  <c r="L174" i="2"/>
  <c r="K174" i="2"/>
  <c r="I174" i="2"/>
  <c r="H174" i="2"/>
  <c r="P173" i="2"/>
  <c r="N173" i="2"/>
  <c r="L173" i="2"/>
  <c r="K173" i="2"/>
  <c r="I173" i="2"/>
  <c r="H173" i="2"/>
  <c r="P172" i="2"/>
  <c r="N172" i="2"/>
  <c r="L172" i="2"/>
  <c r="K172" i="2"/>
  <c r="I172" i="2"/>
  <c r="H172" i="2"/>
  <c r="P171" i="2"/>
  <c r="N171" i="2"/>
  <c r="L171" i="2"/>
  <c r="K171" i="2"/>
  <c r="I171" i="2"/>
  <c r="H171" i="2"/>
  <c r="P170" i="2"/>
  <c r="N170" i="2"/>
  <c r="L170" i="2"/>
  <c r="K170" i="2"/>
  <c r="I170" i="2"/>
  <c r="H170" i="2"/>
  <c r="P169" i="2"/>
  <c r="N169" i="2"/>
  <c r="L169" i="2"/>
  <c r="K169" i="2"/>
  <c r="I169" i="2"/>
  <c r="H169" i="2"/>
  <c r="P168" i="2"/>
  <c r="N168" i="2"/>
  <c r="L168" i="2"/>
  <c r="K168" i="2"/>
  <c r="I168" i="2"/>
  <c r="H168" i="2"/>
  <c r="P167" i="2"/>
  <c r="N167" i="2"/>
  <c r="L167" i="2"/>
  <c r="K167" i="2"/>
  <c r="I167" i="2"/>
  <c r="H167" i="2"/>
  <c r="P166" i="2"/>
  <c r="N166" i="2"/>
  <c r="L166" i="2"/>
  <c r="K166" i="2"/>
  <c r="I166" i="2"/>
  <c r="H166" i="2"/>
  <c r="P165" i="2"/>
  <c r="N165" i="2"/>
  <c r="L165" i="2"/>
  <c r="K165" i="2"/>
  <c r="I165" i="2"/>
  <c r="H165" i="2"/>
  <c r="P164" i="2"/>
  <c r="N164" i="2"/>
  <c r="L164" i="2"/>
  <c r="K164" i="2"/>
  <c r="I164" i="2"/>
  <c r="H164" i="2"/>
  <c r="P163" i="2"/>
  <c r="N163" i="2"/>
  <c r="L163" i="2"/>
  <c r="K163" i="2"/>
  <c r="I163" i="2"/>
  <c r="H163" i="2"/>
  <c r="P162" i="2"/>
  <c r="N162" i="2"/>
  <c r="L162" i="2"/>
  <c r="K162" i="2"/>
  <c r="I162" i="2"/>
  <c r="H162" i="2"/>
  <c r="P161" i="2"/>
  <c r="N161" i="2"/>
  <c r="L161" i="2"/>
  <c r="K161" i="2"/>
  <c r="I161" i="2"/>
  <c r="H161" i="2"/>
  <c r="P160" i="2"/>
  <c r="N160" i="2"/>
  <c r="L160" i="2"/>
  <c r="K160" i="2"/>
  <c r="I160" i="2"/>
  <c r="H160" i="2"/>
  <c r="P159" i="2"/>
  <c r="N159" i="2"/>
  <c r="L159" i="2"/>
  <c r="K159" i="2"/>
  <c r="I159" i="2"/>
  <c r="H159" i="2"/>
  <c r="P158" i="2"/>
  <c r="N158" i="2"/>
  <c r="L158" i="2"/>
  <c r="K158" i="2"/>
  <c r="I158" i="2"/>
  <c r="H158" i="2"/>
  <c r="P157" i="2"/>
  <c r="N157" i="2"/>
  <c r="L157" i="2"/>
  <c r="K157" i="2"/>
  <c r="I157" i="2"/>
  <c r="H157" i="2"/>
  <c r="P156" i="2"/>
  <c r="N156" i="2"/>
  <c r="L156" i="2"/>
  <c r="K156" i="2"/>
  <c r="I156" i="2"/>
  <c r="H156" i="2"/>
  <c r="P155" i="2"/>
  <c r="N155" i="2"/>
  <c r="L155" i="2"/>
  <c r="K155" i="2"/>
  <c r="I155" i="2"/>
  <c r="H155" i="2"/>
  <c r="P154" i="2"/>
  <c r="N154" i="2"/>
  <c r="L154" i="2"/>
  <c r="K154" i="2"/>
  <c r="I154" i="2"/>
  <c r="H154" i="2"/>
  <c r="P153" i="2"/>
  <c r="N153" i="2"/>
  <c r="L153" i="2"/>
  <c r="K153" i="2"/>
  <c r="I153" i="2"/>
  <c r="H153" i="2"/>
  <c r="P152" i="2"/>
  <c r="N152" i="2"/>
  <c r="L152" i="2"/>
  <c r="K152" i="2"/>
  <c r="I152" i="2"/>
  <c r="H152" i="2"/>
  <c r="P151" i="2"/>
  <c r="N151" i="2"/>
  <c r="L151" i="2"/>
  <c r="K151" i="2"/>
  <c r="I151" i="2"/>
  <c r="H151" i="2"/>
  <c r="P150" i="2"/>
  <c r="N150" i="2"/>
  <c r="L150" i="2"/>
  <c r="K150" i="2"/>
  <c r="I150" i="2"/>
  <c r="H150" i="2"/>
  <c r="P149" i="2"/>
  <c r="N149" i="2"/>
  <c r="L149" i="2"/>
  <c r="K149" i="2"/>
  <c r="I149" i="2"/>
  <c r="H149" i="2"/>
  <c r="P148" i="2"/>
  <c r="N148" i="2"/>
  <c r="L148" i="2"/>
  <c r="K148" i="2"/>
  <c r="I148" i="2"/>
  <c r="H148" i="2"/>
  <c r="P147" i="2"/>
  <c r="N147" i="2"/>
  <c r="L147" i="2"/>
  <c r="K147" i="2"/>
  <c r="I147" i="2"/>
  <c r="H147" i="2"/>
  <c r="P146" i="2"/>
  <c r="N146" i="2"/>
  <c r="L146" i="2"/>
  <c r="K146" i="2"/>
  <c r="I146" i="2"/>
  <c r="H146" i="2"/>
  <c r="P145" i="2"/>
  <c r="N145" i="2"/>
  <c r="L145" i="2"/>
  <c r="K145" i="2"/>
  <c r="I145" i="2"/>
  <c r="H145" i="2"/>
  <c r="P144" i="2"/>
  <c r="N144" i="2"/>
  <c r="L144" i="2"/>
  <c r="K144" i="2"/>
  <c r="I144" i="2"/>
  <c r="H144" i="2"/>
  <c r="P143" i="2"/>
  <c r="N143" i="2"/>
  <c r="L143" i="2"/>
  <c r="K143" i="2"/>
  <c r="I143" i="2"/>
  <c r="H143" i="2"/>
  <c r="P142" i="2"/>
  <c r="N142" i="2"/>
  <c r="L142" i="2"/>
  <c r="K142" i="2"/>
  <c r="I142" i="2"/>
  <c r="H142" i="2"/>
  <c r="P141" i="2"/>
  <c r="N141" i="2"/>
  <c r="L141" i="2"/>
  <c r="K141" i="2"/>
  <c r="I141" i="2"/>
  <c r="H141" i="2"/>
  <c r="P140" i="2"/>
  <c r="N140" i="2"/>
  <c r="L140" i="2"/>
  <c r="K140" i="2"/>
  <c r="I140" i="2"/>
  <c r="H140" i="2"/>
  <c r="P139" i="2"/>
  <c r="N139" i="2"/>
  <c r="L139" i="2"/>
  <c r="K139" i="2"/>
  <c r="I139" i="2"/>
  <c r="H139" i="2"/>
  <c r="P138" i="2"/>
  <c r="N138" i="2"/>
  <c r="L138" i="2"/>
  <c r="K138" i="2"/>
  <c r="I138" i="2"/>
  <c r="H138" i="2"/>
  <c r="P137" i="2"/>
  <c r="N137" i="2"/>
  <c r="L137" i="2"/>
  <c r="K137" i="2"/>
  <c r="I137" i="2"/>
  <c r="H137" i="2"/>
  <c r="P136" i="2"/>
  <c r="N136" i="2"/>
  <c r="L136" i="2"/>
  <c r="K136" i="2"/>
  <c r="I136" i="2"/>
  <c r="H136" i="2"/>
  <c r="P135" i="2"/>
  <c r="N135" i="2"/>
  <c r="L135" i="2"/>
  <c r="K135" i="2"/>
  <c r="I135" i="2"/>
  <c r="H135" i="2"/>
  <c r="P134" i="2"/>
  <c r="N134" i="2"/>
  <c r="L134" i="2"/>
  <c r="K134" i="2"/>
  <c r="I134" i="2"/>
  <c r="H134" i="2"/>
  <c r="P133" i="2"/>
  <c r="N133" i="2"/>
  <c r="L133" i="2"/>
  <c r="K133" i="2"/>
  <c r="I133" i="2"/>
  <c r="H133" i="2"/>
  <c r="P132" i="2"/>
  <c r="N132" i="2"/>
  <c r="L132" i="2"/>
  <c r="K132" i="2"/>
  <c r="I132" i="2"/>
  <c r="H132" i="2"/>
  <c r="P131" i="2"/>
  <c r="N131" i="2"/>
  <c r="L131" i="2"/>
  <c r="K131" i="2"/>
  <c r="I131" i="2"/>
  <c r="H131" i="2"/>
  <c r="P130" i="2"/>
  <c r="N130" i="2"/>
  <c r="L130" i="2"/>
  <c r="K130" i="2"/>
  <c r="I130" i="2"/>
  <c r="H130" i="2"/>
  <c r="P129" i="2"/>
  <c r="N129" i="2"/>
  <c r="L129" i="2"/>
  <c r="K129" i="2"/>
  <c r="I129" i="2"/>
  <c r="H129" i="2"/>
  <c r="P128" i="2"/>
  <c r="N128" i="2"/>
  <c r="L128" i="2"/>
  <c r="K128" i="2"/>
  <c r="I128" i="2"/>
  <c r="H128" i="2"/>
  <c r="P127" i="2"/>
  <c r="N127" i="2"/>
  <c r="L127" i="2"/>
  <c r="K127" i="2"/>
  <c r="I127" i="2"/>
  <c r="H127" i="2"/>
  <c r="P126" i="2"/>
  <c r="N126" i="2"/>
  <c r="L126" i="2"/>
  <c r="K126" i="2"/>
  <c r="I126" i="2"/>
  <c r="H126" i="2"/>
  <c r="P125" i="2"/>
  <c r="N125" i="2"/>
  <c r="L125" i="2"/>
  <c r="K125" i="2"/>
  <c r="I125" i="2"/>
  <c r="H125" i="2"/>
  <c r="P124" i="2"/>
  <c r="N124" i="2"/>
  <c r="L124" i="2"/>
  <c r="K124" i="2"/>
  <c r="I124" i="2"/>
  <c r="H124" i="2"/>
  <c r="P123" i="2"/>
  <c r="N123" i="2"/>
  <c r="L123" i="2"/>
  <c r="K123" i="2"/>
  <c r="I123" i="2"/>
  <c r="H123" i="2"/>
  <c r="P122" i="2"/>
  <c r="N122" i="2"/>
  <c r="L122" i="2"/>
  <c r="K122" i="2"/>
  <c r="I122" i="2"/>
  <c r="H122" i="2"/>
  <c r="P121" i="2"/>
  <c r="N121" i="2"/>
  <c r="L121" i="2"/>
  <c r="K121" i="2"/>
  <c r="I121" i="2"/>
  <c r="H121" i="2"/>
  <c r="P120" i="2"/>
  <c r="N120" i="2"/>
  <c r="L120" i="2"/>
  <c r="K120" i="2"/>
  <c r="I120" i="2"/>
  <c r="H120" i="2"/>
  <c r="P119" i="2"/>
  <c r="N119" i="2"/>
  <c r="L119" i="2"/>
  <c r="K119" i="2"/>
  <c r="I119" i="2"/>
  <c r="H119" i="2"/>
  <c r="P118" i="2"/>
  <c r="N118" i="2"/>
  <c r="L118" i="2"/>
  <c r="K118" i="2"/>
  <c r="I118" i="2"/>
  <c r="H118" i="2"/>
  <c r="P117" i="2"/>
  <c r="N117" i="2"/>
  <c r="L117" i="2"/>
  <c r="K117" i="2"/>
  <c r="I117" i="2"/>
  <c r="H117" i="2"/>
  <c r="P116" i="2"/>
  <c r="N116" i="2"/>
  <c r="L116" i="2"/>
  <c r="K116" i="2"/>
  <c r="I116" i="2"/>
  <c r="H116" i="2"/>
  <c r="P115" i="2"/>
  <c r="N115" i="2"/>
  <c r="L115" i="2"/>
  <c r="K115" i="2"/>
  <c r="I115" i="2"/>
  <c r="H115" i="2"/>
  <c r="P114" i="2"/>
  <c r="N114" i="2"/>
  <c r="L114" i="2"/>
  <c r="K114" i="2"/>
  <c r="I114" i="2"/>
  <c r="H114" i="2"/>
  <c r="P113" i="2"/>
  <c r="N113" i="2"/>
  <c r="L113" i="2"/>
  <c r="K113" i="2"/>
  <c r="I113" i="2"/>
  <c r="H113" i="2"/>
  <c r="P112" i="2"/>
  <c r="N112" i="2"/>
  <c r="L112" i="2"/>
  <c r="K112" i="2"/>
  <c r="I112" i="2"/>
  <c r="H112" i="2"/>
  <c r="P111" i="2"/>
  <c r="N111" i="2"/>
  <c r="L111" i="2"/>
  <c r="K111" i="2"/>
  <c r="I111" i="2"/>
  <c r="H111" i="2"/>
  <c r="P110" i="2"/>
  <c r="N110" i="2"/>
  <c r="L110" i="2"/>
  <c r="K110" i="2"/>
  <c r="I110" i="2"/>
  <c r="H110" i="2"/>
  <c r="P109" i="2"/>
  <c r="N109" i="2"/>
  <c r="L109" i="2"/>
  <c r="K109" i="2"/>
  <c r="I109" i="2"/>
  <c r="H109" i="2"/>
  <c r="P108" i="2"/>
  <c r="N108" i="2"/>
  <c r="L108" i="2"/>
  <c r="K108" i="2"/>
  <c r="I108" i="2"/>
  <c r="H108" i="2"/>
  <c r="P107" i="2"/>
  <c r="N107" i="2"/>
  <c r="L107" i="2"/>
  <c r="K107" i="2"/>
  <c r="I107" i="2"/>
  <c r="H107" i="2"/>
  <c r="P106" i="2"/>
  <c r="N106" i="2"/>
  <c r="L106" i="2"/>
  <c r="K106" i="2"/>
  <c r="I106" i="2"/>
  <c r="H106" i="2"/>
  <c r="P105" i="2"/>
  <c r="N105" i="2"/>
  <c r="L105" i="2"/>
  <c r="K105" i="2"/>
  <c r="I105" i="2"/>
  <c r="H105" i="2"/>
  <c r="P104" i="2"/>
  <c r="N104" i="2"/>
  <c r="L104" i="2"/>
  <c r="K104" i="2"/>
  <c r="I104" i="2"/>
  <c r="H104" i="2"/>
  <c r="P103" i="2"/>
  <c r="N103" i="2"/>
  <c r="L103" i="2"/>
  <c r="K103" i="2"/>
  <c r="I103" i="2"/>
  <c r="H103" i="2"/>
  <c r="P102" i="2"/>
  <c r="N102" i="2"/>
  <c r="L102" i="2"/>
  <c r="K102" i="2"/>
  <c r="I102" i="2"/>
  <c r="H102" i="2"/>
  <c r="P101" i="2"/>
  <c r="N101" i="2"/>
  <c r="L101" i="2"/>
  <c r="K101" i="2"/>
  <c r="I101" i="2"/>
  <c r="H101" i="2"/>
  <c r="P100" i="2"/>
  <c r="N100" i="2"/>
  <c r="L100" i="2"/>
  <c r="K100" i="2"/>
  <c r="I100" i="2"/>
  <c r="H100" i="2"/>
  <c r="P99" i="2"/>
  <c r="N99" i="2"/>
  <c r="L99" i="2"/>
  <c r="K99" i="2"/>
  <c r="I99" i="2"/>
  <c r="H99" i="2"/>
  <c r="P98" i="2"/>
  <c r="N98" i="2"/>
  <c r="L98" i="2"/>
  <c r="K98" i="2"/>
  <c r="I98" i="2"/>
  <c r="H98" i="2"/>
  <c r="P97" i="2"/>
  <c r="N97" i="2"/>
  <c r="L97" i="2"/>
  <c r="K97" i="2"/>
  <c r="I97" i="2"/>
  <c r="H97" i="2"/>
  <c r="P96" i="2"/>
  <c r="N96" i="2"/>
  <c r="L96" i="2"/>
  <c r="K96" i="2"/>
  <c r="I96" i="2"/>
  <c r="H96" i="2"/>
  <c r="P95" i="2"/>
  <c r="N95" i="2"/>
  <c r="L95" i="2"/>
  <c r="K95" i="2"/>
  <c r="I95" i="2"/>
  <c r="H95" i="2"/>
  <c r="P94" i="2"/>
  <c r="N94" i="2"/>
  <c r="L94" i="2"/>
  <c r="K94" i="2"/>
  <c r="I94" i="2"/>
  <c r="H94" i="2"/>
  <c r="P93" i="2"/>
  <c r="N93" i="2"/>
  <c r="L93" i="2"/>
  <c r="K93" i="2"/>
  <c r="I93" i="2"/>
  <c r="H93" i="2"/>
  <c r="P92" i="2"/>
  <c r="N92" i="2"/>
  <c r="L92" i="2"/>
  <c r="K92" i="2"/>
  <c r="I92" i="2"/>
  <c r="H92" i="2"/>
  <c r="P91" i="2"/>
  <c r="N91" i="2"/>
  <c r="L91" i="2"/>
  <c r="K91" i="2"/>
  <c r="I91" i="2"/>
  <c r="H91" i="2"/>
  <c r="P90" i="2"/>
  <c r="N90" i="2"/>
  <c r="L90" i="2"/>
  <c r="K90" i="2"/>
  <c r="I90" i="2"/>
  <c r="H90" i="2"/>
  <c r="P89" i="2"/>
  <c r="N89" i="2"/>
  <c r="L89" i="2"/>
  <c r="K89" i="2"/>
  <c r="I89" i="2"/>
  <c r="H89" i="2"/>
  <c r="P88" i="2"/>
  <c r="N88" i="2"/>
  <c r="L88" i="2"/>
  <c r="K88" i="2"/>
  <c r="I88" i="2"/>
  <c r="H88" i="2"/>
  <c r="P87" i="2"/>
  <c r="N87" i="2"/>
  <c r="L87" i="2"/>
  <c r="K87" i="2"/>
  <c r="I87" i="2"/>
  <c r="H87" i="2"/>
  <c r="P86" i="2"/>
  <c r="N86" i="2"/>
  <c r="L86" i="2"/>
  <c r="K86" i="2"/>
  <c r="I86" i="2"/>
  <c r="H86" i="2"/>
  <c r="P85" i="2"/>
  <c r="N85" i="2"/>
  <c r="L85" i="2"/>
  <c r="K85" i="2"/>
  <c r="I85" i="2"/>
  <c r="H85" i="2"/>
  <c r="P84" i="2"/>
  <c r="N84" i="2"/>
  <c r="L84" i="2"/>
  <c r="K84" i="2"/>
  <c r="I84" i="2"/>
  <c r="H84" i="2"/>
  <c r="P83" i="2"/>
  <c r="N83" i="2"/>
  <c r="L83" i="2"/>
  <c r="K83" i="2"/>
  <c r="I83" i="2"/>
  <c r="H83" i="2"/>
  <c r="P82" i="2"/>
  <c r="N82" i="2"/>
  <c r="L82" i="2"/>
  <c r="K82" i="2"/>
  <c r="I82" i="2"/>
  <c r="H82" i="2"/>
  <c r="P81" i="2"/>
  <c r="N81" i="2"/>
  <c r="L81" i="2"/>
  <c r="K81" i="2"/>
  <c r="I81" i="2"/>
  <c r="H81" i="2"/>
  <c r="P80" i="2"/>
  <c r="N80" i="2"/>
  <c r="L80" i="2"/>
  <c r="K80" i="2"/>
  <c r="I80" i="2"/>
  <c r="H80" i="2"/>
  <c r="P79" i="2"/>
  <c r="N79" i="2"/>
  <c r="L79" i="2"/>
  <c r="K79" i="2"/>
  <c r="I79" i="2"/>
  <c r="H79" i="2"/>
  <c r="P78" i="2"/>
  <c r="N78" i="2"/>
  <c r="L78" i="2"/>
  <c r="K78" i="2"/>
  <c r="I78" i="2"/>
  <c r="H78" i="2"/>
  <c r="P77" i="2"/>
  <c r="N77" i="2"/>
  <c r="L77" i="2"/>
  <c r="K77" i="2"/>
  <c r="I77" i="2"/>
  <c r="H77" i="2"/>
  <c r="P76" i="2"/>
  <c r="N76" i="2"/>
  <c r="L76" i="2"/>
  <c r="K76" i="2"/>
  <c r="I76" i="2"/>
  <c r="H76" i="2"/>
  <c r="P75" i="2"/>
  <c r="N75" i="2"/>
  <c r="L75" i="2"/>
  <c r="K75" i="2"/>
  <c r="I75" i="2"/>
  <c r="H75" i="2"/>
  <c r="P74" i="2"/>
  <c r="N74" i="2"/>
  <c r="L74" i="2"/>
  <c r="K74" i="2"/>
  <c r="I74" i="2"/>
  <c r="H74" i="2"/>
  <c r="P73" i="2"/>
  <c r="N73" i="2"/>
  <c r="L73" i="2"/>
  <c r="K73" i="2"/>
  <c r="I73" i="2"/>
  <c r="H73" i="2"/>
  <c r="P72" i="2"/>
  <c r="N72" i="2"/>
  <c r="L72" i="2"/>
  <c r="K72" i="2"/>
  <c r="I72" i="2"/>
  <c r="H72" i="2"/>
  <c r="P71" i="2"/>
  <c r="N71" i="2"/>
  <c r="L71" i="2"/>
  <c r="K71" i="2"/>
  <c r="I71" i="2"/>
  <c r="H71" i="2"/>
  <c r="P70" i="2"/>
  <c r="N70" i="2"/>
  <c r="L70" i="2"/>
  <c r="K70" i="2"/>
  <c r="I70" i="2"/>
  <c r="H70" i="2"/>
  <c r="P69" i="2"/>
  <c r="N69" i="2"/>
  <c r="L69" i="2"/>
  <c r="K69" i="2"/>
  <c r="I69" i="2"/>
  <c r="H69" i="2"/>
  <c r="P68" i="2"/>
  <c r="N68" i="2"/>
  <c r="L68" i="2"/>
  <c r="K68" i="2"/>
  <c r="I68" i="2"/>
  <c r="H68" i="2"/>
  <c r="P67" i="2"/>
  <c r="N67" i="2"/>
  <c r="L67" i="2"/>
  <c r="K67" i="2"/>
  <c r="I67" i="2"/>
  <c r="H67" i="2"/>
  <c r="P66" i="2"/>
  <c r="N66" i="2"/>
  <c r="L66" i="2"/>
  <c r="K66" i="2"/>
  <c r="I66" i="2"/>
  <c r="H66" i="2"/>
  <c r="P65" i="2"/>
  <c r="N65" i="2"/>
  <c r="L65" i="2"/>
  <c r="K65" i="2"/>
  <c r="I65" i="2"/>
  <c r="H65" i="2"/>
  <c r="P64" i="2"/>
  <c r="N64" i="2"/>
  <c r="L64" i="2"/>
  <c r="K64" i="2"/>
  <c r="I64" i="2"/>
  <c r="H64" i="2"/>
  <c r="P63" i="2"/>
  <c r="N63" i="2"/>
  <c r="L63" i="2"/>
  <c r="K63" i="2"/>
  <c r="I63" i="2"/>
  <c r="H63" i="2"/>
  <c r="P62" i="2"/>
  <c r="N62" i="2"/>
  <c r="L62" i="2"/>
  <c r="K62" i="2"/>
  <c r="I62" i="2"/>
  <c r="H62" i="2"/>
  <c r="P61" i="2"/>
  <c r="N61" i="2"/>
  <c r="L61" i="2"/>
  <c r="K61" i="2"/>
  <c r="I61" i="2"/>
  <c r="H61" i="2"/>
  <c r="P60" i="2"/>
  <c r="N60" i="2"/>
  <c r="L60" i="2"/>
  <c r="K60" i="2"/>
  <c r="I60" i="2"/>
  <c r="H60" i="2"/>
  <c r="P59" i="2"/>
  <c r="N59" i="2"/>
  <c r="L59" i="2"/>
  <c r="K59" i="2"/>
  <c r="I59" i="2"/>
  <c r="H59" i="2"/>
  <c r="P58" i="2"/>
  <c r="N58" i="2"/>
  <c r="L58" i="2"/>
  <c r="K58" i="2"/>
  <c r="I58" i="2"/>
  <c r="H58" i="2"/>
  <c r="P57" i="2"/>
  <c r="N57" i="2"/>
  <c r="L57" i="2"/>
  <c r="K57" i="2"/>
  <c r="I57" i="2"/>
  <c r="H57" i="2"/>
  <c r="P56" i="2"/>
  <c r="N56" i="2"/>
  <c r="L56" i="2"/>
  <c r="K56" i="2"/>
  <c r="I56" i="2"/>
  <c r="H56" i="2"/>
  <c r="P55" i="2"/>
  <c r="N55" i="2"/>
  <c r="L55" i="2"/>
  <c r="K55" i="2"/>
  <c r="I55" i="2"/>
  <c r="H55" i="2"/>
  <c r="P54" i="2"/>
  <c r="N54" i="2"/>
  <c r="L54" i="2"/>
  <c r="K54" i="2"/>
  <c r="I54" i="2"/>
  <c r="H54" i="2"/>
  <c r="P53" i="2"/>
  <c r="N53" i="2"/>
  <c r="L53" i="2"/>
  <c r="K53" i="2"/>
  <c r="I53" i="2"/>
  <c r="H53" i="2"/>
  <c r="P52" i="2"/>
  <c r="N52" i="2"/>
  <c r="L52" i="2"/>
  <c r="K52" i="2"/>
  <c r="I52" i="2"/>
  <c r="H52" i="2"/>
  <c r="P51" i="2"/>
  <c r="N51" i="2"/>
  <c r="L51" i="2"/>
  <c r="K51" i="2"/>
  <c r="I51" i="2"/>
  <c r="H51" i="2"/>
  <c r="P50" i="2"/>
  <c r="N50" i="2"/>
  <c r="L50" i="2"/>
  <c r="K50" i="2"/>
  <c r="I50" i="2"/>
  <c r="H50" i="2"/>
  <c r="P49" i="2"/>
  <c r="N49" i="2"/>
  <c r="L49" i="2"/>
  <c r="K49" i="2"/>
  <c r="I49" i="2"/>
  <c r="H49" i="2"/>
  <c r="P48" i="2"/>
  <c r="N48" i="2"/>
  <c r="L48" i="2"/>
  <c r="K48" i="2"/>
  <c r="I48" i="2"/>
  <c r="H48" i="2"/>
  <c r="P47" i="2"/>
  <c r="N47" i="2"/>
  <c r="L47" i="2"/>
  <c r="K47" i="2"/>
  <c r="I47" i="2"/>
  <c r="H47" i="2"/>
  <c r="P46" i="2"/>
  <c r="N46" i="2"/>
  <c r="L46" i="2"/>
  <c r="K46" i="2"/>
  <c r="I46" i="2"/>
  <c r="H46" i="2"/>
  <c r="P45" i="2"/>
  <c r="N45" i="2"/>
  <c r="L45" i="2"/>
  <c r="K45" i="2"/>
  <c r="I45" i="2"/>
  <c r="H45" i="2"/>
  <c r="P44" i="2"/>
  <c r="N44" i="2"/>
  <c r="L44" i="2"/>
  <c r="K44" i="2"/>
  <c r="I44" i="2"/>
  <c r="H44" i="2"/>
  <c r="P43" i="2"/>
  <c r="N43" i="2"/>
  <c r="L43" i="2"/>
  <c r="K43" i="2"/>
  <c r="I43" i="2"/>
  <c r="P42" i="2"/>
  <c r="N42" i="2"/>
  <c r="L42" i="2"/>
  <c r="K42" i="2"/>
  <c r="I42" i="2"/>
  <c r="H42" i="2"/>
  <c r="P41" i="2"/>
  <c r="N41" i="2"/>
  <c r="L41" i="2"/>
  <c r="K41" i="2"/>
  <c r="I41" i="2"/>
  <c r="H41" i="2"/>
  <c r="P40" i="2"/>
  <c r="N40" i="2"/>
  <c r="L40" i="2"/>
  <c r="K40" i="2"/>
  <c r="I40" i="2"/>
  <c r="H40" i="2"/>
  <c r="P39" i="2"/>
  <c r="N39" i="2"/>
  <c r="L39" i="2"/>
  <c r="K39" i="2"/>
  <c r="I39" i="2"/>
  <c r="H39" i="2"/>
  <c r="P38" i="2"/>
  <c r="N38" i="2"/>
  <c r="L38" i="2"/>
  <c r="K38" i="2"/>
  <c r="I38" i="2"/>
  <c r="H38" i="2"/>
  <c r="P37" i="2"/>
  <c r="N37" i="2"/>
  <c r="L37" i="2"/>
  <c r="K37" i="2"/>
  <c r="I37" i="2"/>
  <c r="H37" i="2"/>
  <c r="P36" i="2"/>
  <c r="N36" i="2"/>
  <c r="L36" i="2"/>
  <c r="K36" i="2"/>
  <c r="I36" i="2"/>
  <c r="H36" i="2"/>
  <c r="P35" i="2"/>
  <c r="N35" i="2"/>
  <c r="L35" i="2"/>
  <c r="K35" i="2"/>
  <c r="I35" i="2"/>
  <c r="H35" i="2"/>
  <c r="P34" i="2"/>
  <c r="N34" i="2"/>
  <c r="L34" i="2"/>
  <c r="K34" i="2"/>
  <c r="I34" i="2"/>
  <c r="H34" i="2"/>
  <c r="P33" i="2"/>
  <c r="N33" i="2"/>
  <c r="L33" i="2"/>
  <c r="K33" i="2"/>
  <c r="I33" i="2"/>
  <c r="H33" i="2"/>
  <c r="P32" i="2"/>
  <c r="N32" i="2"/>
  <c r="L32" i="2"/>
  <c r="K32" i="2"/>
  <c r="I32" i="2"/>
  <c r="H32" i="2"/>
  <c r="P31" i="2"/>
  <c r="N31" i="2"/>
  <c r="L31" i="2"/>
  <c r="K31" i="2"/>
  <c r="I31" i="2"/>
  <c r="H31" i="2"/>
  <c r="P30" i="2"/>
  <c r="N30" i="2"/>
  <c r="L30" i="2"/>
  <c r="K30" i="2"/>
  <c r="I30" i="2"/>
  <c r="H30" i="2"/>
  <c r="P29" i="2"/>
  <c r="N29" i="2"/>
  <c r="L29" i="2"/>
  <c r="K29" i="2"/>
  <c r="I29" i="2"/>
  <c r="H29" i="2"/>
  <c r="P28" i="2"/>
  <c r="N28" i="2"/>
  <c r="L28" i="2"/>
  <c r="K28" i="2"/>
  <c r="I28" i="2"/>
  <c r="H28" i="2"/>
  <c r="P27" i="2"/>
  <c r="N27" i="2"/>
  <c r="L27" i="2"/>
  <c r="K27" i="2"/>
  <c r="I27" i="2"/>
  <c r="H27" i="2"/>
  <c r="P26" i="2"/>
  <c r="N26" i="2"/>
  <c r="L26" i="2"/>
  <c r="K26" i="2"/>
  <c r="I26" i="2"/>
  <c r="H26" i="2"/>
  <c r="P25" i="2"/>
  <c r="N25" i="2"/>
  <c r="L25" i="2"/>
  <c r="K25" i="2"/>
  <c r="I25" i="2"/>
  <c r="H25" i="2"/>
  <c r="P24" i="2"/>
  <c r="N24" i="2"/>
  <c r="L24" i="2"/>
  <c r="K24" i="2"/>
  <c r="I24" i="2"/>
  <c r="H24" i="2"/>
  <c r="P23" i="2"/>
  <c r="N23" i="2"/>
  <c r="L23" i="2"/>
  <c r="K23" i="2"/>
  <c r="I23" i="2"/>
  <c r="H23" i="2"/>
  <c r="P22" i="2"/>
  <c r="N22" i="2"/>
  <c r="L22" i="2"/>
  <c r="K22" i="2"/>
  <c r="I22" i="2"/>
  <c r="H22" i="2"/>
  <c r="P21" i="2"/>
  <c r="N21" i="2"/>
  <c r="L21" i="2"/>
  <c r="K21" i="2"/>
  <c r="I21" i="2"/>
  <c r="H21" i="2"/>
  <c r="P20" i="2"/>
  <c r="N20" i="2"/>
  <c r="L20" i="2"/>
  <c r="K20" i="2"/>
  <c r="I20" i="2"/>
  <c r="H20" i="2"/>
  <c r="P19" i="2"/>
  <c r="N19" i="2"/>
  <c r="L19" i="2"/>
  <c r="K19" i="2"/>
  <c r="I19" i="2"/>
  <c r="H19" i="2"/>
  <c r="P18" i="2"/>
  <c r="N18" i="2"/>
  <c r="L18" i="2"/>
  <c r="K18" i="2"/>
  <c r="I18" i="2"/>
  <c r="H18" i="2"/>
  <c r="P17" i="2"/>
  <c r="N17" i="2"/>
  <c r="L17" i="2"/>
  <c r="K17" i="2"/>
  <c r="I17" i="2"/>
  <c r="H17" i="2"/>
  <c r="P16" i="2"/>
  <c r="N16" i="2"/>
  <c r="L16" i="2"/>
  <c r="K16" i="2"/>
  <c r="I16" i="2"/>
  <c r="H16" i="2"/>
  <c r="P15" i="2"/>
  <c r="N15" i="2"/>
  <c r="L15" i="2"/>
  <c r="K15" i="2"/>
  <c r="I15" i="2"/>
  <c r="H15" i="2"/>
  <c r="P14" i="2"/>
  <c r="N14" i="2"/>
  <c r="L14" i="2"/>
  <c r="K14" i="2"/>
  <c r="I14" i="2"/>
  <c r="H14" i="2"/>
  <c r="P13" i="2"/>
  <c r="N13" i="2"/>
  <c r="L13" i="2"/>
  <c r="K13" i="2"/>
  <c r="I13" i="2"/>
  <c r="H13" i="2"/>
  <c r="P12" i="2"/>
  <c r="N12" i="2"/>
  <c r="L12" i="2"/>
  <c r="K12" i="2"/>
  <c r="I12" i="2"/>
  <c r="H12" i="2"/>
  <c r="P11" i="2"/>
  <c r="N11" i="2"/>
  <c r="L11" i="2"/>
  <c r="K11" i="2"/>
  <c r="I11" i="2"/>
  <c r="H11" i="2"/>
  <c r="P10" i="2"/>
  <c r="N10" i="2"/>
  <c r="L10" i="2"/>
  <c r="K10" i="2"/>
  <c r="I10" i="2"/>
  <c r="H10" i="2"/>
  <c r="P9" i="2"/>
  <c r="N9" i="2"/>
  <c r="L9" i="2"/>
  <c r="K9" i="2"/>
  <c r="I9" i="2"/>
  <c r="H9" i="2"/>
  <c r="P8" i="2"/>
  <c r="N8" i="2"/>
  <c r="L8" i="2"/>
  <c r="K8" i="2"/>
  <c r="I8" i="2"/>
  <c r="H8" i="2"/>
  <c r="P7" i="2"/>
  <c r="N7" i="2"/>
  <c r="L7" i="2"/>
  <c r="K7" i="2"/>
  <c r="I7" i="2"/>
  <c r="H7" i="2"/>
  <c r="P6" i="2"/>
  <c r="N6" i="2"/>
  <c r="L6" i="2"/>
  <c r="K6" i="2"/>
  <c r="I6" i="2"/>
  <c r="H6" i="2"/>
  <c r="P5" i="2"/>
  <c r="N5" i="2"/>
  <c r="L5" i="2"/>
  <c r="K5" i="2"/>
  <c r="I5" i="2"/>
  <c r="H5" i="2"/>
  <c r="P4" i="2"/>
  <c r="N4" i="2"/>
  <c r="L4" i="2"/>
  <c r="K4" i="2"/>
  <c r="I4" i="2"/>
  <c r="H4" i="2"/>
  <c r="P3" i="2"/>
  <c r="N3" i="2"/>
  <c r="L3" i="2"/>
  <c r="K3" i="2"/>
  <c r="I3" i="2"/>
  <c r="H3" i="2"/>
  <c r="AJ42" i="1"/>
  <c r="AJ41" i="1"/>
  <c r="O317" i="1" l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5" i="1"/>
  <c r="O277" i="1"/>
  <c r="O276" i="1"/>
  <c r="O274" i="1"/>
  <c r="O275" i="1"/>
  <c r="O269" i="1"/>
  <c r="O273" i="1"/>
  <c r="O272" i="1"/>
  <c r="O271" i="1"/>
  <c r="O278" i="1"/>
  <c r="O270" i="1"/>
  <c r="O293" i="1"/>
  <c r="O120" i="1"/>
  <c r="O203" i="1"/>
  <c r="O202" i="1"/>
  <c r="O201" i="1"/>
  <c r="O200" i="1"/>
  <c r="O114" i="1"/>
  <c r="O34" i="1"/>
  <c r="O23" i="1"/>
  <c r="O257" i="1"/>
  <c r="O300" i="1"/>
  <c r="O299" i="1"/>
  <c r="O298" i="1"/>
  <c r="O297" i="1"/>
  <c r="O296" i="1"/>
  <c r="O295" i="1"/>
  <c r="O294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68" i="1"/>
  <c r="O267" i="1"/>
  <c r="O266" i="1"/>
  <c r="O265" i="1"/>
  <c r="O264" i="1"/>
  <c r="O263" i="1"/>
  <c r="O262" i="1"/>
  <c r="O261" i="1"/>
  <c r="O260" i="1"/>
  <c r="O259" i="1"/>
  <c r="O258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5" i="1"/>
  <c r="O116" i="1"/>
  <c r="O117" i="1"/>
  <c r="O118" i="1"/>
  <c r="O119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94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67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53" i="1"/>
  <c r="O10" i="1"/>
  <c r="O11" i="1"/>
  <c r="O12" i="1"/>
  <c r="O15" i="1"/>
  <c r="O16" i="1"/>
  <c r="O17" i="1"/>
  <c r="O18" i="1"/>
  <c r="O19" i="1"/>
  <c r="O20" i="1"/>
  <c r="O21" i="1"/>
  <c r="O22" i="1"/>
  <c r="O24" i="1"/>
  <c r="O25" i="1"/>
  <c r="O26" i="1"/>
  <c r="O27" i="1"/>
  <c r="O28" i="1"/>
  <c r="O29" i="1"/>
  <c r="O30" i="1"/>
  <c r="O31" i="1"/>
  <c r="O32" i="1"/>
  <c r="O33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3" i="1"/>
  <c r="O4" i="1"/>
  <c r="O5" i="1"/>
  <c r="O6" i="1"/>
  <c r="O7" i="1"/>
  <c r="O8" i="1"/>
  <c r="O14" i="1"/>
  <c r="O166" i="1"/>
  <c r="O165" i="1"/>
  <c r="O9" i="1"/>
  <c r="U287" i="1" l="1"/>
  <c r="AF44" i="1" l="1"/>
  <c r="AF45" i="1"/>
  <c r="AF46" i="1"/>
  <c r="AF48" i="1"/>
  <c r="AF50" i="1"/>
  <c r="AF52" i="1"/>
  <c r="AF53" i="1"/>
  <c r="AF54" i="1"/>
  <c r="AF73" i="1"/>
  <c r="AF74" i="1"/>
  <c r="AF75" i="1"/>
  <c r="AF76" i="1"/>
  <c r="AF77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23" i="1"/>
  <c r="AF124" i="1"/>
  <c r="AF125" i="1"/>
  <c r="AF126" i="1"/>
  <c r="AF127" i="1"/>
  <c r="AF128" i="1"/>
  <c r="AF129" i="1"/>
  <c r="AF130" i="1"/>
  <c r="AF131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59" i="1"/>
  <c r="AF160" i="1"/>
  <c r="AF167" i="1"/>
  <c r="AF168" i="1"/>
  <c r="AF169" i="1"/>
  <c r="AF170" i="1"/>
  <c r="AF190" i="1"/>
  <c r="AF191" i="1"/>
  <c r="AF192" i="1"/>
  <c r="AF204" i="1"/>
  <c r="AF205" i="1"/>
  <c r="AF206" i="1"/>
  <c r="AF209" i="1"/>
  <c r="AF210" i="1"/>
  <c r="AF211" i="1"/>
  <c r="AF212" i="1"/>
  <c r="AF213" i="1"/>
  <c r="AF214" i="1"/>
  <c r="AF215" i="1"/>
  <c r="AF217" i="1"/>
  <c r="AF218" i="1"/>
  <c r="AF219" i="1"/>
  <c r="AF220" i="1"/>
  <c r="AF221" i="1"/>
  <c r="AF222" i="1"/>
  <c r="AF223" i="1"/>
  <c r="AF224" i="1"/>
  <c r="AF225" i="1"/>
  <c r="AF226" i="1"/>
  <c r="AF227" i="1"/>
  <c r="AF232" i="1"/>
  <c r="AF233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8" i="1"/>
  <c r="AF259" i="1"/>
  <c r="AF260" i="1"/>
  <c r="AF261" i="1"/>
  <c r="AF262" i="1"/>
  <c r="AF263" i="1"/>
  <c r="AF264" i="1"/>
  <c r="AF265" i="1"/>
  <c r="AF266" i="1"/>
  <c r="AF268" i="1"/>
  <c r="AF280" i="1"/>
  <c r="AF281" i="1"/>
  <c r="AF282" i="1"/>
  <c r="AF284" i="1"/>
  <c r="AF288" i="1"/>
  <c r="AF294" i="1"/>
  <c r="AF296" i="1"/>
  <c r="AF299" i="1"/>
  <c r="AF300" i="1"/>
  <c r="AF295" i="1"/>
  <c r="AF297" i="1"/>
  <c r="AF257" i="1"/>
  <c r="AF200" i="1"/>
  <c r="AF293" i="1"/>
  <c r="AF278" i="1"/>
  <c r="AF273" i="1"/>
  <c r="AF275" i="1"/>
  <c r="AF276" i="1"/>
  <c r="AF277" i="1"/>
  <c r="AF301" i="1"/>
  <c r="AF302" i="1"/>
  <c r="AF304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Y300" i="1"/>
  <c r="Y295" i="1"/>
  <c r="Y297" i="1"/>
  <c r="Y200" i="1"/>
  <c r="Y120" i="1"/>
  <c r="Y293" i="1"/>
  <c r="Y278" i="1"/>
  <c r="Y275" i="1"/>
  <c r="Y274" i="1"/>
  <c r="Y276" i="1"/>
  <c r="Y277" i="1"/>
  <c r="Y302" i="1"/>
  <c r="Y303" i="1"/>
  <c r="Y304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AA300" i="1"/>
  <c r="H39" i="1" l="1"/>
  <c r="I39" i="1"/>
  <c r="N39" i="1"/>
  <c r="AJ39" i="1"/>
  <c r="AL39" i="1"/>
  <c r="N219" i="1"/>
  <c r="N217" i="1"/>
  <c r="N215" i="1"/>
  <c r="AA299" i="1"/>
  <c r="AA295" i="1"/>
  <c r="AA297" i="1"/>
  <c r="AA293" i="1"/>
  <c r="AA270" i="1"/>
  <c r="AA278" i="1"/>
  <c r="AA271" i="1"/>
  <c r="AA275" i="1"/>
  <c r="AA274" i="1"/>
  <c r="AA276" i="1"/>
  <c r="AA277" i="1"/>
  <c r="AA301" i="1"/>
  <c r="AA302" i="1"/>
  <c r="AA304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Y299" i="1"/>
  <c r="W304" i="1" l="1"/>
  <c r="W306" i="1"/>
  <c r="W307" i="1"/>
  <c r="W308" i="1"/>
  <c r="W309" i="1"/>
  <c r="W310" i="1"/>
  <c r="W311" i="1"/>
  <c r="W312" i="1"/>
  <c r="W313" i="1"/>
  <c r="W314" i="1"/>
  <c r="W315" i="1"/>
  <c r="W316" i="1"/>
  <c r="W317" i="1"/>
  <c r="Y296" i="1"/>
  <c r="Y294" i="1"/>
  <c r="AC304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294" i="1"/>
  <c r="H278" i="1"/>
  <c r="I278" i="1"/>
  <c r="N278" i="1"/>
  <c r="AE278" i="1"/>
  <c r="AL278" i="1"/>
  <c r="H271" i="1"/>
  <c r="I271" i="1"/>
  <c r="N271" i="1"/>
  <c r="AL271" i="1"/>
  <c r="H272" i="1"/>
  <c r="I272" i="1"/>
  <c r="N272" i="1"/>
  <c r="AL272" i="1"/>
  <c r="H273" i="1"/>
  <c r="I273" i="1"/>
  <c r="N273" i="1"/>
  <c r="AE273" i="1"/>
  <c r="H269" i="1"/>
  <c r="I269" i="1"/>
  <c r="N269" i="1"/>
  <c r="AL269" i="1"/>
  <c r="H275" i="1"/>
  <c r="I275" i="1"/>
  <c r="N275" i="1"/>
  <c r="U275" i="1"/>
  <c r="AE275" i="1"/>
  <c r="AL275" i="1"/>
  <c r="H274" i="1"/>
  <c r="I274" i="1"/>
  <c r="N274" i="1"/>
  <c r="AL274" i="1"/>
  <c r="H276" i="1"/>
  <c r="I276" i="1"/>
  <c r="N276" i="1"/>
  <c r="U276" i="1"/>
  <c r="AE276" i="1"/>
  <c r="AL276" i="1"/>
  <c r="H277" i="1"/>
  <c r="I277" i="1"/>
  <c r="N277" i="1"/>
  <c r="U277" i="1"/>
  <c r="AE277" i="1"/>
  <c r="AL277" i="1"/>
  <c r="H35" i="1"/>
  <c r="I35" i="1"/>
  <c r="N35" i="1"/>
  <c r="AL35" i="1"/>
  <c r="H301" i="1"/>
  <c r="I301" i="1"/>
  <c r="N301" i="1"/>
  <c r="AE301" i="1"/>
  <c r="AL301" i="1"/>
  <c r="H302" i="1"/>
  <c r="I302" i="1"/>
  <c r="N302" i="1"/>
  <c r="AE302" i="1"/>
  <c r="AL302" i="1"/>
  <c r="H303" i="1"/>
  <c r="I303" i="1"/>
  <c r="N303" i="1"/>
  <c r="AL303" i="1"/>
  <c r="H304" i="1"/>
  <c r="I304" i="1"/>
  <c r="N304" i="1"/>
  <c r="U304" i="1"/>
  <c r="AE304" i="1"/>
  <c r="AL304" i="1"/>
  <c r="H305" i="1"/>
  <c r="I305" i="1"/>
  <c r="N305" i="1"/>
  <c r="AL305" i="1"/>
  <c r="H306" i="1"/>
  <c r="I306" i="1"/>
  <c r="N306" i="1"/>
  <c r="U306" i="1"/>
  <c r="AE306" i="1"/>
  <c r="AL306" i="1"/>
  <c r="H307" i="1"/>
  <c r="I307" i="1"/>
  <c r="N307" i="1"/>
  <c r="U307" i="1"/>
  <c r="AE307" i="1"/>
  <c r="AL307" i="1"/>
  <c r="H308" i="1"/>
  <c r="I308" i="1"/>
  <c r="N308" i="1"/>
  <c r="U308" i="1"/>
  <c r="AE308" i="1"/>
  <c r="AL308" i="1"/>
  <c r="H309" i="1"/>
  <c r="I309" i="1"/>
  <c r="N309" i="1"/>
  <c r="U309" i="1"/>
  <c r="AE309" i="1"/>
  <c r="AL309" i="1"/>
  <c r="H310" i="1"/>
  <c r="I310" i="1"/>
  <c r="N310" i="1"/>
  <c r="U310" i="1"/>
  <c r="AE310" i="1"/>
  <c r="AL310" i="1"/>
  <c r="H311" i="1"/>
  <c r="I311" i="1"/>
  <c r="N311" i="1"/>
  <c r="U311" i="1"/>
  <c r="AE311" i="1"/>
  <c r="AL311" i="1"/>
  <c r="H312" i="1"/>
  <c r="I312" i="1"/>
  <c r="N312" i="1"/>
  <c r="U312" i="1"/>
  <c r="AE312" i="1"/>
  <c r="AL312" i="1"/>
  <c r="H313" i="1"/>
  <c r="I313" i="1"/>
  <c r="N313" i="1"/>
  <c r="U313" i="1"/>
  <c r="AE313" i="1"/>
  <c r="AL313" i="1"/>
  <c r="H314" i="1"/>
  <c r="I314" i="1"/>
  <c r="N314" i="1"/>
  <c r="U314" i="1"/>
  <c r="AE314" i="1"/>
  <c r="AL314" i="1"/>
  <c r="H315" i="1"/>
  <c r="I315" i="1"/>
  <c r="N315" i="1"/>
  <c r="U315" i="1"/>
  <c r="AE315" i="1"/>
  <c r="AL315" i="1"/>
  <c r="H316" i="1"/>
  <c r="I316" i="1"/>
  <c r="N316" i="1"/>
  <c r="U316" i="1"/>
  <c r="AE316" i="1"/>
  <c r="AL316" i="1"/>
  <c r="H317" i="1"/>
  <c r="I317" i="1"/>
  <c r="N317" i="1"/>
  <c r="U317" i="1"/>
  <c r="AE317" i="1"/>
  <c r="AL317" i="1"/>
  <c r="H296" i="1"/>
  <c r="I296" i="1"/>
  <c r="N296" i="1"/>
  <c r="AA296" i="1"/>
  <c r="AE296" i="1"/>
  <c r="AL296" i="1"/>
  <c r="H299" i="1"/>
  <c r="I299" i="1"/>
  <c r="N299" i="1"/>
  <c r="AE299" i="1"/>
  <c r="AL299" i="1"/>
  <c r="H300" i="1"/>
  <c r="I300" i="1"/>
  <c r="N300" i="1"/>
  <c r="AE300" i="1"/>
  <c r="AL300" i="1"/>
  <c r="H295" i="1"/>
  <c r="I295" i="1"/>
  <c r="N295" i="1"/>
  <c r="AE295" i="1"/>
  <c r="AL295" i="1"/>
  <c r="H14" i="1"/>
  <c r="I14" i="1"/>
  <c r="N14" i="1"/>
  <c r="AJ14" i="1"/>
  <c r="AL14" i="1"/>
  <c r="H298" i="1"/>
  <c r="I298" i="1"/>
  <c r="N298" i="1"/>
  <c r="AL298" i="1"/>
  <c r="H42" i="1"/>
  <c r="I42" i="1"/>
  <c r="N42" i="1"/>
  <c r="AL42" i="1"/>
  <c r="H41" i="1"/>
  <c r="I41" i="1"/>
  <c r="N41" i="1"/>
  <c r="AL41" i="1"/>
  <c r="H297" i="1"/>
  <c r="I297" i="1"/>
  <c r="N297" i="1"/>
  <c r="AE297" i="1"/>
  <c r="AL297" i="1"/>
  <c r="H257" i="1"/>
  <c r="I257" i="1"/>
  <c r="N257" i="1"/>
  <c r="U257" i="1"/>
  <c r="AE257" i="1"/>
  <c r="AJ257" i="1"/>
  <c r="AL257" i="1"/>
  <c r="H23" i="1"/>
  <c r="I23" i="1"/>
  <c r="N23" i="1"/>
  <c r="AJ23" i="1"/>
  <c r="AL23" i="1"/>
  <c r="H34" i="1"/>
  <c r="I34" i="1"/>
  <c r="N34" i="1"/>
  <c r="AJ34" i="1"/>
  <c r="AL34" i="1"/>
  <c r="H114" i="1"/>
  <c r="I114" i="1"/>
  <c r="N114" i="1"/>
  <c r="U114" i="1"/>
  <c r="AJ114" i="1"/>
  <c r="AL114" i="1"/>
  <c r="H13" i="1"/>
  <c r="I13" i="1"/>
  <c r="N13" i="1"/>
  <c r="AJ13" i="1"/>
  <c r="AL13" i="1"/>
  <c r="H200" i="1"/>
  <c r="I200" i="1"/>
  <c r="N200" i="1"/>
  <c r="AE200" i="1"/>
  <c r="AJ200" i="1"/>
  <c r="AL200" i="1"/>
  <c r="H201" i="1"/>
  <c r="I201" i="1"/>
  <c r="N201" i="1"/>
  <c r="AJ201" i="1"/>
  <c r="AL201" i="1"/>
  <c r="H202" i="1"/>
  <c r="I202" i="1"/>
  <c r="N202" i="1"/>
  <c r="AJ202" i="1"/>
  <c r="AL202" i="1"/>
  <c r="H203" i="1"/>
  <c r="N203" i="1"/>
  <c r="AJ203" i="1"/>
  <c r="AL203" i="1"/>
  <c r="H120" i="1"/>
  <c r="I120" i="1"/>
  <c r="N120" i="1"/>
  <c r="AL120" i="1"/>
  <c r="H293" i="1"/>
  <c r="I293" i="1"/>
  <c r="N293" i="1"/>
  <c r="AE293" i="1"/>
  <c r="AL293" i="1"/>
  <c r="H270" i="1"/>
  <c r="I270" i="1"/>
  <c r="N270" i="1"/>
  <c r="AL270" i="1"/>
  <c r="AJ292" i="1"/>
  <c r="AH288" i="1"/>
  <c r="AE288" i="1"/>
  <c r="AA288" i="1"/>
  <c r="Y288" i="1"/>
  <c r="AL285" i="1"/>
  <c r="AA284" i="1" l="1"/>
  <c r="U284" i="1"/>
  <c r="Y282" i="1"/>
  <c r="Y280" i="1"/>
  <c r="AL281" i="1"/>
  <c r="AJ281" i="1"/>
  <c r="AE281" i="1"/>
  <c r="N281" i="1"/>
  <c r="I281" i="1"/>
  <c r="H281" i="1"/>
  <c r="AJ279" i="1"/>
  <c r="AC264" i="1" l="1"/>
  <c r="AA264" i="1"/>
  <c r="AA260" i="1"/>
  <c r="AE256" i="1"/>
  <c r="AE258" i="1"/>
  <c r="U259" i="1"/>
  <c r="U260" i="1"/>
  <c r="U264" i="1"/>
  <c r="AC255" i="1"/>
  <c r="AA255" i="1"/>
  <c r="AA254" i="1"/>
  <c r="U254" i="1"/>
  <c r="U255" i="1"/>
  <c r="AE253" i="1"/>
  <c r="AH252" i="1"/>
  <c r="AA252" i="1"/>
  <c r="AE251" i="1"/>
  <c r="AE252" i="1"/>
  <c r="U250" i="1"/>
  <c r="AA263" i="1"/>
  <c r="AA282" i="1"/>
  <c r="AH262" i="1"/>
  <c r="AA262" i="1"/>
  <c r="U262" i="1"/>
  <c r="H262" i="1"/>
  <c r="AE262" i="1"/>
  <c r="AE263" i="1"/>
  <c r="AE266" i="1"/>
  <c r="AE282" i="1"/>
  <c r="AE294" i="1"/>
  <c r="AE261" i="1"/>
  <c r="U261" i="1"/>
  <c r="H261" i="1"/>
  <c r="AE249" i="1"/>
  <c r="U251" i="1"/>
  <c r="U252" i="1"/>
  <c r="U253" i="1"/>
  <c r="U256" i="1"/>
  <c r="U258" i="1"/>
  <c r="U263" i="1"/>
  <c r="U266" i="1"/>
  <c r="U282" i="1"/>
  <c r="U249" i="1"/>
  <c r="H251" i="1"/>
  <c r="H252" i="1"/>
  <c r="H253" i="1"/>
  <c r="H256" i="1"/>
  <c r="H258" i="1"/>
  <c r="H263" i="1"/>
  <c r="H266" i="1"/>
  <c r="H283" i="1"/>
  <c r="H282" i="1"/>
  <c r="H294" i="1"/>
  <c r="H40" i="1"/>
  <c r="H249" i="1"/>
  <c r="AA224" i="1" l="1"/>
  <c r="W219" i="1"/>
  <c r="W218" i="1"/>
  <c r="AA214" i="1" l="1"/>
  <c r="I252" i="1" l="1"/>
  <c r="N252" i="1"/>
  <c r="AJ252" i="1"/>
  <c r="AL252" i="1"/>
  <c r="I253" i="1"/>
  <c r="N253" i="1"/>
  <c r="AJ253" i="1"/>
  <c r="AL253" i="1"/>
  <c r="I256" i="1"/>
  <c r="N256" i="1"/>
  <c r="AJ256" i="1"/>
  <c r="AL256" i="1"/>
  <c r="I258" i="1"/>
  <c r="N258" i="1"/>
  <c r="AJ258" i="1"/>
  <c r="AL258" i="1"/>
  <c r="I263" i="1"/>
  <c r="N263" i="1"/>
  <c r="AJ263" i="1"/>
  <c r="AL263" i="1"/>
  <c r="I266" i="1"/>
  <c r="N266" i="1"/>
  <c r="AJ266" i="1"/>
  <c r="AL266" i="1"/>
  <c r="I283" i="1"/>
  <c r="N283" i="1"/>
  <c r="AJ283" i="1"/>
  <c r="AL283" i="1"/>
  <c r="I282" i="1"/>
  <c r="N282" i="1"/>
  <c r="AJ282" i="1"/>
  <c r="AL282" i="1"/>
  <c r="I294" i="1"/>
  <c r="N294" i="1"/>
  <c r="AL294" i="1"/>
  <c r="I40" i="1"/>
  <c r="N40" i="1"/>
  <c r="AJ40" i="1"/>
  <c r="AL40" i="1"/>
  <c r="I249" i="1"/>
  <c r="N249" i="1"/>
  <c r="AJ249" i="1"/>
  <c r="AL249" i="1"/>
  <c r="I251" i="1"/>
  <c r="N251" i="1"/>
  <c r="AJ251" i="1"/>
  <c r="AL251" i="1"/>
  <c r="AE239" i="1" l="1"/>
  <c r="AA239" i="1"/>
  <c r="AC247" i="1"/>
  <c r="AA247" i="1"/>
  <c r="AC245" i="1"/>
  <c r="AA245" i="1"/>
  <c r="AA244" i="1"/>
  <c r="H208" i="1" l="1"/>
  <c r="AE192" i="1"/>
  <c r="H185" i="1"/>
  <c r="H177" i="1"/>
  <c r="I167" i="1"/>
  <c r="U168" i="1"/>
  <c r="H167" i="1"/>
  <c r="N167" i="1"/>
  <c r="U170" i="1"/>
  <c r="U169" i="1"/>
  <c r="AJ159" i="1"/>
  <c r="U160" i="1"/>
  <c r="U159" i="1"/>
  <c r="I160" i="1"/>
  <c r="I159" i="1"/>
  <c r="AJ155" i="1" l="1"/>
  <c r="AJ148" i="1" l="1"/>
  <c r="U143" i="1"/>
  <c r="U135" i="1"/>
  <c r="U136" i="1"/>
  <c r="U137" i="1"/>
  <c r="U138" i="1"/>
  <c r="U139" i="1"/>
  <c r="U140" i="1"/>
  <c r="U141" i="1"/>
  <c r="U142" i="1"/>
  <c r="U144" i="1"/>
  <c r="U145" i="1"/>
  <c r="U146" i="1"/>
  <c r="U134" i="1"/>
  <c r="H119" i="1" l="1"/>
  <c r="I193" i="1"/>
  <c r="I119" i="1"/>
  <c r="I177" i="1"/>
  <c r="I185" i="1"/>
  <c r="I208" i="1"/>
  <c r="I261" i="1"/>
  <c r="I262" i="1"/>
  <c r="H193" i="1"/>
  <c r="AC130" i="1"/>
  <c r="I29" i="1"/>
  <c r="AJ9" i="1"/>
  <c r="AC129" i="1"/>
  <c r="AC128" i="1" l="1"/>
  <c r="AC126" i="1"/>
  <c r="AE125" i="1"/>
  <c r="AC125" i="1"/>
  <c r="AC124" i="1"/>
  <c r="AE124" i="1"/>
  <c r="AJ123" i="1" l="1"/>
  <c r="AJ121" i="1"/>
  <c r="AL97" i="1"/>
  <c r="AJ97" i="1"/>
  <c r="AE97" i="1"/>
  <c r="AC97" i="1"/>
  <c r="U97" i="1"/>
  <c r="N97" i="1"/>
  <c r="I97" i="1"/>
  <c r="H97" i="1"/>
  <c r="Y115" i="1"/>
  <c r="AL29" i="1" l="1"/>
  <c r="AJ29" i="1"/>
  <c r="N29" i="1"/>
  <c r="H29" i="1"/>
  <c r="AC99" i="1" l="1"/>
  <c r="U99" i="1"/>
  <c r="AL80" i="1"/>
  <c r="AA89" i="1"/>
  <c r="Y89" i="1"/>
  <c r="AA85" i="1"/>
  <c r="AA84" i="1"/>
  <c r="AL78" i="1" l="1"/>
  <c r="AJ78" i="1"/>
  <c r="AE78" i="1"/>
  <c r="AF78" i="1" s="1"/>
  <c r="AA78" i="1"/>
  <c r="N78" i="1"/>
  <c r="I78" i="1"/>
  <c r="H78" i="1"/>
  <c r="AA79" i="1"/>
  <c r="AJ76" i="1"/>
  <c r="AJ75" i="1"/>
  <c r="AJ74" i="1"/>
  <c r="AJ79" i="1"/>
  <c r="AJ73" i="1"/>
  <c r="AJ30" i="1"/>
  <c r="AA75" i="1"/>
  <c r="Y50" i="1" l="1"/>
  <c r="AC53" i="1" l="1"/>
  <c r="AC51" i="1"/>
  <c r="AC49" i="1"/>
  <c r="AC48" i="1"/>
  <c r="AC47" i="1"/>
  <c r="AC50" i="1"/>
  <c r="AC52" i="1"/>
  <c r="AJ44" i="1"/>
  <c r="H30" i="1" l="1"/>
  <c r="I30" i="1"/>
  <c r="I33" i="1"/>
  <c r="I36" i="1"/>
  <c r="I31" i="1"/>
  <c r="I38" i="1"/>
  <c r="I37" i="1"/>
  <c r="I32" i="1"/>
  <c r="H33" i="1"/>
  <c r="H36" i="1"/>
  <c r="H37" i="1"/>
  <c r="H32" i="1"/>
  <c r="H38" i="1"/>
  <c r="AE28" i="1"/>
  <c r="AE25" i="1"/>
  <c r="AE26" i="1"/>
  <c r="AE27" i="1"/>
  <c r="AE24" i="1"/>
  <c r="U28" i="1"/>
  <c r="U25" i="1"/>
  <c r="U26" i="1"/>
  <c r="U27" i="1"/>
  <c r="U24" i="1"/>
  <c r="R28" i="1" l="1"/>
  <c r="R25" i="1"/>
  <c r="I28" i="1"/>
  <c r="I25" i="1"/>
  <c r="I20" i="1"/>
  <c r="I21" i="1"/>
  <c r="I9" i="1"/>
  <c r="I15" i="1"/>
  <c r="I18" i="1"/>
  <c r="I11" i="1"/>
  <c r="I12" i="1"/>
  <c r="I10" i="1"/>
  <c r="I17" i="1"/>
  <c r="I19" i="1"/>
  <c r="I16" i="1"/>
  <c r="I4" i="1" l="1"/>
  <c r="I6" i="1"/>
  <c r="I7" i="1"/>
  <c r="I3" i="1"/>
  <c r="I5" i="1"/>
  <c r="AL52" i="1"/>
  <c r="AL50" i="1"/>
  <c r="AL95" i="1"/>
  <c r="AL212" i="1"/>
  <c r="AL226" i="1"/>
  <c r="AL218" i="1"/>
  <c r="AL233" i="1"/>
  <c r="AL217" i="1"/>
  <c r="AL221" i="1"/>
  <c r="AL225" i="1"/>
  <c r="AL228" i="1"/>
  <c r="AL215" i="1"/>
  <c r="AL216" i="1"/>
  <c r="AL227" i="1"/>
  <c r="AL222" i="1"/>
  <c r="AL211" i="1"/>
  <c r="AL223" i="1"/>
  <c r="AL219" i="1"/>
  <c r="AL220" i="1"/>
  <c r="AL232" i="1"/>
  <c r="AL229" i="1"/>
  <c r="AL230" i="1"/>
  <c r="AL44" i="1"/>
  <c r="AL43" i="1"/>
  <c r="AL292" i="1"/>
  <c r="AL291" i="1"/>
  <c r="AL99" i="1"/>
  <c r="AL96" i="1"/>
  <c r="AL98" i="1"/>
  <c r="AL83" i="1"/>
  <c r="AL86" i="1"/>
  <c r="AL93" i="1"/>
  <c r="AL88" i="1"/>
  <c r="AL89" i="1"/>
  <c r="AL87" i="1"/>
  <c r="AL85" i="1"/>
  <c r="AL81" i="1"/>
  <c r="AL91" i="1"/>
  <c r="AL92" i="1"/>
  <c r="AL94" i="1"/>
  <c r="AL54" i="1"/>
  <c r="AL90" i="1"/>
  <c r="AL84" i="1"/>
  <c r="AL82" i="1"/>
  <c r="AL113" i="1"/>
  <c r="AL22" i="1"/>
  <c r="AL47" i="1"/>
  <c r="AL48" i="1"/>
  <c r="AL49" i="1"/>
  <c r="AL51" i="1"/>
  <c r="AL53" i="1"/>
  <c r="AL4" i="1"/>
  <c r="AL6" i="1"/>
  <c r="AL7" i="1"/>
  <c r="AL3" i="1"/>
  <c r="AL5" i="1"/>
  <c r="AL135" i="1"/>
  <c r="AL138" i="1"/>
  <c r="AL139" i="1"/>
  <c r="AL137" i="1"/>
  <c r="AL140" i="1"/>
  <c r="AL136" i="1"/>
  <c r="AL144" i="1"/>
  <c r="AL134" i="1"/>
  <c r="AL141" i="1"/>
  <c r="AL142" i="1"/>
  <c r="AL145" i="1"/>
  <c r="AL146" i="1"/>
  <c r="AL159" i="1"/>
  <c r="AL160" i="1"/>
  <c r="AL250" i="1"/>
  <c r="AL255" i="1"/>
  <c r="AL259" i="1"/>
  <c r="AL260" i="1"/>
  <c r="AL264" i="1"/>
  <c r="AL254" i="1"/>
  <c r="AL117" i="1"/>
  <c r="AL118" i="1"/>
  <c r="AL171" i="1"/>
  <c r="AL172" i="1"/>
  <c r="AL179" i="1"/>
  <c r="AL181" i="1"/>
  <c r="AL173" i="1"/>
  <c r="AL174" i="1"/>
  <c r="AL176" i="1"/>
  <c r="AL183" i="1"/>
  <c r="AL180" i="1"/>
  <c r="AL182" i="1"/>
  <c r="AL189" i="1"/>
  <c r="AL184" i="1"/>
  <c r="AL286" i="1"/>
  <c r="AL178" i="1"/>
  <c r="AL175" i="1"/>
  <c r="AL148" i="1"/>
  <c r="AL236" i="1"/>
  <c r="AL234" i="1"/>
  <c r="AL235" i="1"/>
  <c r="AL238" i="1"/>
  <c r="AL237" i="1"/>
  <c r="AL288" i="1"/>
  <c r="AL287" i="1"/>
  <c r="AL195" i="1"/>
  <c r="AL199" i="1"/>
  <c r="AL196" i="1"/>
  <c r="AL194" i="1"/>
  <c r="AL197" i="1"/>
  <c r="AL198" i="1"/>
  <c r="AL242" i="1"/>
  <c r="AL243" i="1"/>
  <c r="AL244" i="1"/>
  <c r="AL246" i="1"/>
  <c r="AL248" i="1"/>
  <c r="AL247" i="1"/>
  <c r="AL239" i="1"/>
  <c r="AL245" i="1"/>
  <c r="AL241" i="1"/>
  <c r="AL240" i="1"/>
  <c r="AL108" i="1"/>
  <c r="AL111" i="1"/>
  <c r="AL110" i="1"/>
  <c r="AL112" i="1"/>
  <c r="AL109" i="1"/>
  <c r="AL107" i="1"/>
  <c r="AL267" i="1"/>
  <c r="AL265" i="1"/>
  <c r="AL268" i="1"/>
  <c r="AL191" i="1"/>
  <c r="AL192" i="1"/>
  <c r="AL190" i="1"/>
  <c r="AL210" i="1"/>
  <c r="AL209" i="1"/>
  <c r="AL214" i="1"/>
  <c r="AL60" i="1"/>
  <c r="AL45" i="1"/>
  <c r="AL147" i="1"/>
  <c r="AL213" i="1"/>
  <c r="AL224" i="1"/>
  <c r="AL46" i="1"/>
  <c r="AL167" i="1"/>
  <c r="AL168" i="1"/>
  <c r="AL169" i="1"/>
  <c r="AL170" i="1"/>
  <c r="AL186" i="1"/>
  <c r="AL187" i="1"/>
  <c r="AL188" i="1"/>
  <c r="AL116" i="1"/>
  <c r="AL8" i="1"/>
  <c r="AL115" i="1"/>
  <c r="AL102" i="1"/>
  <c r="AL104" i="1"/>
  <c r="AL105" i="1"/>
  <c r="AL106" i="1"/>
  <c r="AL289" i="1"/>
  <c r="AL290" i="1"/>
  <c r="AL103" i="1"/>
  <c r="AL100" i="1"/>
  <c r="AL101" i="1"/>
  <c r="AL231" i="1"/>
  <c r="AL20" i="1"/>
  <c r="AL143" i="1"/>
  <c r="AL284" i="1"/>
  <c r="AL280" i="1"/>
  <c r="AL279" i="1"/>
  <c r="AL25" i="1"/>
  <c r="AL28" i="1"/>
  <c r="AL132" i="1"/>
  <c r="AL133" i="1"/>
  <c r="AL33" i="1"/>
  <c r="AL36" i="1"/>
  <c r="AL31" i="1"/>
  <c r="AL38" i="1"/>
  <c r="AL37" i="1"/>
  <c r="AL32" i="1"/>
  <c r="AL30" i="1"/>
  <c r="AL193" i="1"/>
  <c r="AL119" i="1"/>
  <c r="AL177" i="1"/>
  <c r="AL185" i="1"/>
  <c r="AL208" i="1"/>
  <c r="AL261" i="1"/>
  <c r="AL262" i="1"/>
  <c r="AJ16" i="1"/>
  <c r="AJ17" i="1"/>
  <c r="AJ10" i="1"/>
  <c r="AJ12" i="1"/>
  <c r="AJ11" i="1"/>
  <c r="AJ18" i="1"/>
  <c r="AJ15" i="1"/>
  <c r="AJ21" i="1"/>
  <c r="AJ24" i="1"/>
  <c r="AJ27" i="1"/>
  <c r="AJ26" i="1"/>
  <c r="AJ62" i="1"/>
  <c r="AJ63" i="1"/>
  <c r="AJ61" i="1"/>
  <c r="AJ55" i="1"/>
  <c r="AJ58" i="1"/>
  <c r="AJ64" i="1"/>
  <c r="AJ66" i="1"/>
  <c r="AJ57" i="1"/>
  <c r="AJ67" i="1"/>
  <c r="AJ69" i="1"/>
  <c r="AJ65" i="1"/>
  <c r="AJ68" i="1"/>
  <c r="AJ70" i="1"/>
  <c r="AJ71" i="1"/>
  <c r="AJ56" i="1"/>
  <c r="AJ72" i="1"/>
  <c r="AJ59" i="1"/>
  <c r="AJ204" i="1"/>
  <c r="AJ162" i="1"/>
  <c r="AJ164" i="1"/>
  <c r="AJ161" i="1"/>
  <c r="AJ166" i="1"/>
  <c r="AJ165" i="1"/>
  <c r="AJ163" i="1"/>
  <c r="AJ127" i="1"/>
  <c r="AJ124" i="1"/>
  <c r="AJ126" i="1"/>
  <c r="AJ128" i="1"/>
  <c r="AJ129" i="1"/>
  <c r="AJ130" i="1"/>
  <c r="AJ125" i="1"/>
  <c r="AJ131" i="1"/>
  <c r="AJ122" i="1"/>
  <c r="AJ156" i="1"/>
  <c r="AJ152" i="1"/>
  <c r="AJ158" i="1"/>
  <c r="AJ150" i="1"/>
  <c r="AJ151" i="1"/>
  <c r="AJ153" i="1"/>
  <c r="AJ149" i="1"/>
  <c r="AJ154" i="1"/>
  <c r="AJ157" i="1"/>
  <c r="AJ205" i="1"/>
  <c r="AJ207" i="1"/>
  <c r="AJ206" i="1"/>
  <c r="AJ77" i="1"/>
  <c r="AJ52" i="1"/>
  <c r="AJ50" i="1"/>
  <c r="AJ95" i="1"/>
  <c r="AJ212" i="1"/>
  <c r="AJ226" i="1"/>
  <c r="AJ218" i="1"/>
  <c r="AJ233" i="1"/>
  <c r="AJ217" i="1"/>
  <c r="AJ221" i="1"/>
  <c r="AJ225" i="1"/>
  <c r="AJ228" i="1"/>
  <c r="AJ215" i="1"/>
  <c r="AJ216" i="1"/>
  <c r="AJ227" i="1"/>
  <c r="AJ222" i="1"/>
  <c r="AJ211" i="1"/>
  <c r="AJ223" i="1"/>
  <c r="AJ219" i="1"/>
  <c r="AJ220" i="1"/>
  <c r="AJ232" i="1"/>
  <c r="AJ229" i="1"/>
  <c r="AJ230" i="1"/>
  <c r="AJ43" i="1"/>
  <c r="AJ291" i="1"/>
  <c r="AJ99" i="1"/>
  <c r="AJ96" i="1"/>
  <c r="AJ98" i="1"/>
  <c r="AJ83" i="1"/>
  <c r="AJ86" i="1"/>
  <c r="AJ93" i="1"/>
  <c r="AJ88" i="1"/>
  <c r="AJ89" i="1"/>
  <c r="AJ87" i="1"/>
  <c r="AJ85" i="1"/>
  <c r="AJ81" i="1"/>
  <c r="AJ80" i="1"/>
  <c r="AJ91" i="1"/>
  <c r="AJ92" i="1"/>
  <c r="AJ94" i="1"/>
  <c r="AJ54" i="1"/>
  <c r="AJ90" i="1"/>
  <c r="AJ84" i="1"/>
  <c r="AJ82" i="1"/>
  <c r="AJ113" i="1"/>
  <c r="AJ22" i="1"/>
  <c r="AJ48" i="1"/>
  <c r="AJ49" i="1"/>
  <c r="AJ51" i="1"/>
  <c r="AJ53" i="1"/>
  <c r="AJ4" i="1"/>
  <c r="AJ6" i="1"/>
  <c r="AJ7" i="1"/>
  <c r="AJ3" i="1"/>
  <c r="AJ5" i="1"/>
  <c r="AJ135" i="1"/>
  <c r="AJ138" i="1"/>
  <c r="AJ139" i="1"/>
  <c r="AJ137" i="1"/>
  <c r="AJ140" i="1"/>
  <c r="AJ136" i="1"/>
  <c r="AJ144" i="1"/>
  <c r="AJ134" i="1"/>
  <c r="AJ141" i="1"/>
  <c r="AJ142" i="1"/>
  <c r="AJ145" i="1"/>
  <c r="AJ146" i="1"/>
  <c r="AJ160" i="1"/>
  <c r="AJ250" i="1"/>
  <c r="AJ255" i="1"/>
  <c r="AJ259" i="1"/>
  <c r="AJ260" i="1"/>
  <c r="AJ264" i="1"/>
  <c r="AJ254" i="1"/>
  <c r="AJ171" i="1"/>
  <c r="AJ172" i="1"/>
  <c r="AJ179" i="1"/>
  <c r="AJ181" i="1"/>
  <c r="AJ173" i="1"/>
  <c r="AJ174" i="1"/>
  <c r="AJ176" i="1"/>
  <c r="AJ183" i="1"/>
  <c r="AJ180" i="1"/>
  <c r="AJ182" i="1"/>
  <c r="AJ189" i="1"/>
  <c r="AJ184" i="1"/>
  <c r="AJ285" i="1"/>
  <c r="AJ286" i="1"/>
  <c r="AJ178" i="1"/>
  <c r="AJ175" i="1"/>
  <c r="AJ236" i="1"/>
  <c r="AJ234" i="1"/>
  <c r="AJ235" i="1"/>
  <c r="AJ238" i="1"/>
  <c r="AJ237" i="1"/>
  <c r="AJ288" i="1"/>
  <c r="AJ287" i="1"/>
  <c r="AJ195" i="1"/>
  <c r="AJ199" i="1"/>
  <c r="AJ196" i="1"/>
  <c r="AJ194" i="1"/>
  <c r="AJ197" i="1"/>
  <c r="AJ198" i="1"/>
  <c r="AJ242" i="1"/>
  <c r="AJ243" i="1"/>
  <c r="AJ244" i="1"/>
  <c r="AJ246" i="1"/>
  <c r="AJ248" i="1"/>
  <c r="AJ247" i="1"/>
  <c r="AJ239" i="1"/>
  <c r="AJ245" i="1"/>
  <c r="AJ241" i="1"/>
  <c r="AJ240" i="1"/>
  <c r="AJ108" i="1"/>
  <c r="AJ111" i="1"/>
  <c r="AJ110" i="1"/>
  <c r="AJ112" i="1"/>
  <c r="AJ109" i="1"/>
  <c r="AJ107" i="1"/>
  <c r="AJ267" i="1"/>
  <c r="AJ265" i="1"/>
  <c r="AJ268" i="1"/>
  <c r="AJ191" i="1"/>
  <c r="AJ192" i="1"/>
  <c r="AJ190" i="1"/>
  <c r="AJ210" i="1"/>
  <c r="AJ209" i="1"/>
  <c r="AJ214" i="1"/>
  <c r="AJ60" i="1"/>
  <c r="AJ45" i="1"/>
  <c r="AJ147" i="1"/>
  <c r="AJ213" i="1"/>
  <c r="AJ224" i="1"/>
  <c r="AJ46" i="1"/>
  <c r="AJ167" i="1"/>
  <c r="AJ168" i="1"/>
  <c r="AJ169" i="1"/>
  <c r="AJ170" i="1"/>
  <c r="AJ186" i="1"/>
  <c r="AJ187" i="1"/>
  <c r="AJ188" i="1"/>
  <c r="AJ8" i="1"/>
  <c r="AJ102" i="1"/>
  <c r="AJ104" i="1"/>
  <c r="AJ105" i="1"/>
  <c r="AJ106" i="1"/>
  <c r="AJ289" i="1"/>
  <c r="AJ290" i="1"/>
  <c r="AJ103" i="1"/>
  <c r="AJ100" i="1"/>
  <c r="AJ101" i="1"/>
  <c r="AJ231" i="1"/>
  <c r="AJ20" i="1"/>
  <c r="AJ143" i="1"/>
  <c r="AJ284" i="1"/>
  <c r="AJ280" i="1"/>
  <c r="AJ25" i="1"/>
  <c r="AJ28" i="1"/>
  <c r="AJ132" i="1"/>
  <c r="AJ133" i="1"/>
  <c r="AJ33" i="1"/>
  <c r="AJ36" i="1"/>
  <c r="AJ31" i="1"/>
  <c r="AJ38" i="1"/>
  <c r="AJ37" i="1"/>
  <c r="AJ32" i="1"/>
  <c r="AJ193" i="1"/>
  <c r="AJ177" i="1"/>
  <c r="AJ185" i="1"/>
  <c r="AJ208" i="1"/>
  <c r="AJ261" i="1"/>
  <c r="AJ262" i="1"/>
  <c r="AL16" i="1"/>
  <c r="AL19" i="1"/>
  <c r="AL17" i="1"/>
  <c r="AL10" i="1"/>
  <c r="AL12" i="1"/>
  <c r="AL11" i="1"/>
  <c r="AL18" i="1"/>
  <c r="AL15" i="1"/>
  <c r="AL9" i="1"/>
  <c r="AL21" i="1"/>
  <c r="AL24" i="1"/>
  <c r="AL27" i="1"/>
  <c r="AL26" i="1"/>
  <c r="AL62" i="1"/>
  <c r="AL63" i="1"/>
  <c r="AL61" i="1"/>
  <c r="AL55" i="1"/>
  <c r="AL58" i="1"/>
  <c r="AL64" i="1"/>
  <c r="AL66" i="1"/>
  <c r="AL57" i="1"/>
  <c r="AL67" i="1"/>
  <c r="AL69" i="1"/>
  <c r="AL65" i="1"/>
  <c r="AL68" i="1"/>
  <c r="AL70" i="1"/>
  <c r="AL71" i="1"/>
  <c r="AL56" i="1"/>
  <c r="AL72" i="1"/>
  <c r="AL59" i="1"/>
  <c r="AL204" i="1"/>
  <c r="AL162" i="1"/>
  <c r="AL164" i="1"/>
  <c r="AL161" i="1"/>
  <c r="AL166" i="1"/>
  <c r="AL165" i="1"/>
  <c r="AL163" i="1"/>
  <c r="AL127" i="1"/>
  <c r="AL123" i="1"/>
  <c r="AL124" i="1"/>
  <c r="AL126" i="1"/>
  <c r="AL128" i="1"/>
  <c r="AL129" i="1"/>
  <c r="AL130" i="1"/>
  <c r="AL125" i="1"/>
  <c r="AL131" i="1"/>
  <c r="AL121" i="1"/>
  <c r="AL122" i="1"/>
  <c r="AL155" i="1"/>
  <c r="AL156" i="1"/>
  <c r="AL152" i="1"/>
  <c r="AL158" i="1"/>
  <c r="AL150" i="1"/>
  <c r="AL151" i="1"/>
  <c r="AL153" i="1"/>
  <c r="AL149" i="1"/>
  <c r="AL154" i="1"/>
  <c r="AL157" i="1"/>
  <c r="AL205" i="1"/>
  <c r="AL207" i="1"/>
  <c r="AL206" i="1"/>
  <c r="AL73" i="1"/>
  <c r="AL79" i="1"/>
  <c r="AL74" i="1"/>
  <c r="AL75" i="1"/>
  <c r="AL77" i="1"/>
  <c r="AJ19" i="1"/>
  <c r="AL76" i="1"/>
  <c r="I146" i="1"/>
  <c r="H284" i="1"/>
  <c r="N36" i="1"/>
  <c r="N31" i="1"/>
  <c r="N38" i="1"/>
  <c r="N37" i="1"/>
  <c r="N32" i="1"/>
  <c r="N30" i="1"/>
  <c r="N193" i="1"/>
  <c r="N119" i="1"/>
  <c r="N177" i="1"/>
  <c r="N185" i="1"/>
  <c r="N208" i="1"/>
  <c r="N261" i="1"/>
  <c r="N262" i="1"/>
  <c r="N279" i="1"/>
  <c r="N25" i="1"/>
  <c r="N28" i="1"/>
  <c r="N132" i="1"/>
  <c r="N133" i="1"/>
  <c r="N33" i="1"/>
  <c r="H133" i="1"/>
  <c r="I133" i="1"/>
  <c r="I132" i="1"/>
  <c r="H132" i="1"/>
  <c r="AF28" i="1"/>
  <c r="H28" i="1"/>
  <c r="AF25" i="1"/>
  <c r="AE284" i="1"/>
  <c r="AE280" i="1"/>
  <c r="I284" i="1"/>
  <c r="I280" i="1"/>
  <c r="I279" i="1"/>
  <c r="H280" i="1"/>
  <c r="H279" i="1"/>
  <c r="H25" i="1"/>
  <c r="N280" i="1"/>
  <c r="N20" i="1"/>
  <c r="N143" i="1"/>
  <c r="N284" i="1"/>
  <c r="AE143" i="1"/>
  <c r="H143" i="1"/>
  <c r="I143" i="1"/>
  <c r="H20" i="1"/>
  <c r="U231" i="1"/>
  <c r="W231" i="1"/>
  <c r="H231" i="1"/>
  <c r="I231" i="1"/>
  <c r="N101" i="1" l="1"/>
  <c r="N103" i="1"/>
  <c r="N100" i="1"/>
  <c r="AE101" i="1"/>
  <c r="W101" i="1"/>
  <c r="U101" i="1"/>
  <c r="H101" i="1"/>
  <c r="I101" i="1"/>
  <c r="AE100" i="1"/>
  <c r="W100" i="1"/>
  <c r="U100" i="1"/>
  <c r="H100" i="1"/>
  <c r="I100" i="1"/>
  <c r="AE103" i="1"/>
  <c r="W103" i="1"/>
  <c r="U103" i="1"/>
  <c r="I103" i="1"/>
  <c r="H103" i="1"/>
  <c r="I290" i="1"/>
  <c r="H290" i="1"/>
  <c r="I289" i="1"/>
  <c r="H289" i="1"/>
  <c r="U105" i="1"/>
  <c r="AE106" i="1"/>
  <c r="W106" i="1"/>
  <c r="U106" i="1"/>
  <c r="I106" i="1"/>
  <c r="H106" i="1"/>
  <c r="AE104" i="1"/>
  <c r="AE105" i="1"/>
  <c r="W105" i="1"/>
  <c r="H105" i="1"/>
  <c r="I105" i="1"/>
  <c r="W104" i="1"/>
  <c r="U104" i="1"/>
  <c r="I104" i="1"/>
  <c r="H104" i="1"/>
  <c r="AE102" i="1"/>
  <c r="U102" i="1"/>
  <c r="W102" i="1"/>
  <c r="I102" i="1"/>
  <c r="H102" i="1"/>
  <c r="I115" i="1"/>
  <c r="H115" i="1"/>
  <c r="I8" i="1"/>
  <c r="H8" i="1"/>
  <c r="I116" i="1"/>
  <c r="H116" i="1"/>
  <c r="N116" i="1"/>
  <c r="N8" i="1"/>
  <c r="N115" i="1"/>
  <c r="N102" i="1"/>
  <c r="N104" i="1"/>
  <c r="N105" i="1"/>
  <c r="N106" i="1"/>
  <c r="N289" i="1"/>
  <c r="N290" i="1"/>
  <c r="N188" i="1"/>
  <c r="I188" i="1"/>
  <c r="H188" i="1"/>
  <c r="N187" i="1"/>
  <c r="I187" i="1"/>
  <c r="H187" i="1"/>
  <c r="N186" i="1"/>
  <c r="I186" i="1"/>
  <c r="H186" i="1"/>
  <c r="H170" i="1"/>
  <c r="H169" i="1"/>
  <c r="H168" i="1"/>
  <c r="U46" i="1"/>
  <c r="H46" i="1"/>
  <c r="U224" i="1"/>
  <c r="H224" i="1"/>
  <c r="AF6" i="1"/>
  <c r="AF7" i="1"/>
  <c r="AF3" i="1"/>
  <c r="AF5" i="1"/>
  <c r="AF4" i="1"/>
  <c r="I224" i="1"/>
  <c r="I46" i="1"/>
  <c r="I168" i="1"/>
  <c r="I169" i="1"/>
  <c r="I170" i="1"/>
  <c r="N224" i="1"/>
  <c r="N46" i="1"/>
  <c r="N168" i="1"/>
  <c r="N169" i="1"/>
  <c r="N170" i="1"/>
  <c r="W46" i="1"/>
  <c r="AE204" i="1"/>
  <c r="AE127" i="1"/>
  <c r="AE123" i="1"/>
  <c r="AE126" i="1"/>
  <c r="AE128" i="1"/>
  <c r="AE129" i="1"/>
  <c r="AE130" i="1"/>
  <c r="AE131" i="1"/>
  <c r="AE158" i="1"/>
  <c r="AE205" i="1"/>
  <c r="AE206" i="1"/>
  <c r="AE73" i="1"/>
  <c r="AE79" i="1"/>
  <c r="AE74" i="1"/>
  <c r="AE75" i="1"/>
  <c r="AE77" i="1"/>
  <c r="AE76" i="1"/>
  <c r="AE52" i="1"/>
  <c r="AE50" i="1"/>
  <c r="AE212" i="1"/>
  <c r="AE226" i="1"/>
  <c r="AE218" i="1"/>
  <c r="AE233" i="1"/>
  <c r="AE217" i="1"/>
  <c r="AE221" i="1"/>
  <c r="AE225" i="1"/>
  <c r="AE215" i="1"/>
  <c r="AE227" i="1"/>
  <c r="AE222" i="1"/>
  <c r="AE211" i="1"/>
  <c r="AE223" i="1"/>
  <c r="AE219" i="1"/>
  <c r="AE220" i="1"/>
  <c r="AE232" i="1"/>
  <c r="AE44" i="1"/>
  <c r="AE99" i="1"/>
  <c r="AE96" i="1"/>
  <c r="AE98" i="1"/>
  <c r="AE83" i="1"/>
  <c r="AE86" i="1"/>
  <c r="AE93" i="1"/>
  <c r="AE88" i="1"/>
  <c r="AE89" i="1"/>
  <c r="AE87" i="1"/>
  <c r="AE85" i="1"/>
  <c r="AE81" i="1"/>
  <c r="AE80" i="1"/>
  <c r="AE91" i="1"/>
  <c r="AE92" i="1"/>
  <c r="AE94" i="1"/>
  <c r="AE54" i="1"/>
  <c r="AE90" i="1"/>
  <c r="AE84" i="1"/>
  <c r="AE82" i="1"/>
  <c r="AE48" i="1"/>
  <c r="AE53" i="1"/>
  <c r="AE4" i="1"/>
  <c r="AE6" i="1"/>
  <c r="AE7" i="1"/>
  <c r="AE3" i="1"/>
  <c r="AE5" i="1"/>
  <c r="AE135" i="1"/>
  <c r="AE138" i="1"/>
  <c r="AE139" i="1"/>
  <c r="AE137" i="1"/>
  <c r="AE140" i="1"/>
  <c r="AE136" i="1"/>
  <c r="AE144" i="1"/>
  <c r="AE134" i="1"/>
  <c r="AE141" i="1"/>
  <c r="AE142" i="1"/>
  <c r="AE145" i="1"/>
  <c r="AE146" i="1"/>
  <c r="AE159" i="1"/>
  <c r="AE160" i="1"/>
  <c r="AE250" i="1"/>
  <c r="AE255" i="1"/>
  <c r="AE259" i="1"/>
  <c r="AE260" i="1"/>
  <c r="AE264" i="1"/>
  <c r="AE254" i="1"/>
  <c r="AE242" i="1"/>
  <c r="AE243" i="1"/>
  <c r="AE244" i="1"/>
  <c r="AE246" i="1"/>
  <c r="AE248" i="1"/>
  <c r="AE247" i="1"/>
  <c r="AE245" i="1"/>
  <c r="AE241" i="1"/>
  <c r="AE240" i="1"/>
  <c r="AE265" i="1"/>
  <c r="AE268" i="1"/>
  <c r="AE191" i="1"/>
  <c r="AE190" i="1"/>
  <c r="AE210" i="1"/>
  <c r="AE209" i="1"/>
  <c r="AE214" i="1"/>
  <c r="AE45" i="1"/>
  <c r="AE213" i="1"/>
  <c r="AE224" i="1"/>
  <c r="AE46" i="1"/>
  <c r="AE167" i="1"/>
  <c r="AE168" i="1"/>
  <c r="AE169" i="1"/>
  <c r="AE170" i="1"/>
  <c r="AA213" i="1"/>
  <c r="W45" i="1"/>
  <c r="W213" i="1"/>
  <c r="U45" i="1"/>
  <c r="U213" i="1"/>
  <c r="N147" i="1"/>
  <c r="N213" i="1"/>
  <c r="I213" i="1"/>
  <c r="H213" i="1"/>
  <c r="I147" i="1"/>
  <c r="H147" i="1"/>
  <c r="N45" i="1"/>
  <c r="I45" i="1"/>
  <c r="H45" i="1"/>
  <c r="W214" i="1" l="1"/>
  <c r="U265" i="1"/>
  <c r="U268" i="1"/>
  <c r="U210" i="1"/>
  <c r="U209" i="1"/>
  <c r="U214" i="1"/>
  <c r="N19" i="1"/>
  <c r="N17" i="1"/>
  <c r="N10" i="1"/>
  <c r="N12" i="1"/>
  <c r="N11" i="1"/>
  <c r="N18" i="1"/>
  <c r="N15" i="1"/>
  <c r="N9" i="1"/>
  <c r="N21" i="1"/>
  <c r="N24" i="1"/>
  <c r="N27" i="1"/>
  <c r="N26" i="1"/>
  <c r="N62" i="1"/>
  <c r="N63" i="1"/>
  <c r="N61" i="1"/>
  <c r="N55" i="1"/>
  <c r="N58" i="1"/>
  <c r="N64" i="1"/>
  <c r="N66" i="1"/>
  <c r="N57" i="1"/>
  <c r="N67" i="1"/>
  <c r="N69" i="1"/>
  <c r="N65" i="1"/>
  <c r="N68" i="1"/>
  <c r="N70" i="1"/>
  <c r="N71" i="1"/>
  <c r="N56" i="1"/>
  <c r="N72" i="1"/>
  <c r="N59" i="1"/>
  <c r="N204" i="1"/>
  <c r="N162" i="1"/>
  <c r="N164" i="1"/>
  <c r="N161" i="1"/>
  <c r="N166" i="1"/>
  <c r="N165" i="1"/>
  <c r="N163" i="1"/>
  <c r="N127" i="1"/>
  <c r="N123" i="1"/>
  <c r="N124" i="1"/>
  <c r="N126" i="1"/>
  <c r="N128" i="1"/>
  <c r="N129" i="1"/>
  <c r="N130" i="1"/>
  <c r="N125" i="1"/>
  <c r="N131" i="1"/>
  <c r="N121" i="1"/>
  <c r="N122" i="1"/>
  <c r="N155" i="1"/>
  <c r="N156" i="1"/>
  <c r="N152" i="1"/>
  <c r="N158" i="1"/>
  <c r="N150" i="1"/>
  <c r="N151" i="1"/>
  <c r="N153" i="1"/>
  <c r="N149" i="1"/>
  <c r="N154" i="1"/>
  <c r="N157" i="1"/>
  <c r="N205" i="1"/>
  <c r="N207" i="1"/>
  <c r="N206" i="1"/>
  <c r="N73" i="1"/>
  <c r="N79" i="1"/>
  <c r="N74" i="1"/>
  <c r="N75" i="1"/>
  <c r="N77" i="1"/>
  <c r="N76" i="1"/>
  <c r="N52" i="1"/>
  <c r="N50" i="1"/>
  <c r="N95" i="1"/>
  <c r="N212" i="1"/>
  <c r="N218" i="1"/>
  <c r="N233" i="1"/>
  <c r="N221" i="1"/>
  <c r="N225" i="1"/>
  <c r="N228" i="1"/>
  <c r="N216" i="1"/>
  <c r="N227" i="1"/>
  <c r="N222" i="1"/>
  <c r="N211" i="1"/>
  <c r="N223" i="1"/>
  <c r="N220" i="1"/>
  <c r="N232" i="1"/>
  <c r="N230" i="1"/>
  <c r="N44" i="1"/>
  <c r="N43" i="1"/>
  <c r="N292" i="1"/>
  <c r="N291" i="1"/>
  <c r="N99" i="1"/>
  <c r="N96" i="1"/>
  <c r="N98" i="1"/>
  <c r="N83" i="1"/>
  <c r="N86" i="1"/>
  <c r="N93" i="1"/>
  <c r="N88" i="1"/>
  <c r="N89" i="1"/>
  <c r="N87" i="1"/>
  <c r="N85" i="1"/>
  <c r="N81" i="1"/>
  <c r="N80" i="1"/>
  <c r="N91" i="1"/>
  <c r="N92" i="1"/>
  <c r="N94" i="1"/>
  <c r="N54" i="1"/>
  <c r="N90" i="1"/>
  <c r="N84" i="1"/>
  <c r="N82" i="1"/>
  <c r="N113" i="1"/>
  <c r="N22" i="1"/>
  <c r="N47" i="1"/>
  <c r="N48" i="1"/>
  <c r="N49" i="1"/>
  <c r="N51" i="1"/>
  <c r="N53" i="1"/>
  <c r="N4" i="1"/>
  <c r="N6" i="1"/>
  <c r="N7" i="1"/>
  <c r="N3" i="1"/>
  <c r="N5" i="1"/>
  <c r="N135" i="1"/>
  <c r="N138" i="1"/>
  <c r="N139" i="1"/>
  <c r="N137" i="1"/>
  <c r="N140" i="1"/>
  <c r="N136" i="1"/>
  <c r="N144" i="1"/>
  <c r="N134" i="1"/>
  <c r="N141" i="1"/>
  <c r="N142" i="1"/>
  <c r="N145" i="1"/>
  <c r="N146" i="1"/>
  <c r="N159" i="1"/>
  <c r="N160" i="1"/>
  <c r="N250" i="1"/>
  <c r="N255" i="1"/>
  <c r="N259" i="1"/>
  <c r="N260" i="1"/>
  <c r="N264" i="1"/>
  <c r="N254" i="1"/>
  <c r="N117" i="1"/>
  <c r="N118" i="1"/>
  <c r="N171" i="1"/>
  <c r="N172" i="1"/>
  <c r="N179" i="1"/>
  <c r="N181" i="1"/>
  <c r="N173" i="1"/>
  <c r="N174" i="1"/>
  <c r="N176" i="1"/>
  <c r="N183" i="1"/>
  <c r="N180" i="1"/>
  <c r="N182" i="1"/>
  <c r="N189" i="1"/>
  <c r="N184" i="1"/>
  <c r="N285" i="1"/>
  <c r="N286" i="1"/>
  <c r="N178" i="1"/>
  <c r="N175" i="1"/>
  <c r="N148" i="1"/>
  <c r="N236" i="1"/>
  <c r="N234" i="1"/>
  <c r="N235" i="1"/>
  <c r="N238" i="1"/>
  <c r="N237" i="1"/>
  <c r="N288" i="1"/>
  <c r="N287" i="1"/>
  <c r="N195" i="1"/>
  <c r="N199" i="1"/>
  <c r="N196" i="1"/>
  <c r="N194" i="1"/>
  <c r="N197" i="1"/>
  <c r="N198" i="1"/>
  <c r="N242" i="1"/>
  <c r="N243" i="1"/>
  <c r="N244" i="1"/>
  <c r="N246" i="1"/>
  <c r="N248" i="1"/>
  <c r="N247" i="1"/>
  <c r="N239" i="1"/>
  <c r="N245" i="1"/>
  <c r="N241" i="1"/>
  <c r="N240" i="1"/>
  <c r="N108" i="1"/>
  <c r="N111" i="1"/>
  <c r="N110" i="1"/>
  <c r="N112" i="1"/>
  <c r="N109" i="1"/>
  <c r="N107" i="1"/>
  <c r="N267" i="1"/>
  <c r="N265" i="1"/>
  <c r="N268" i="1"/>
  <c r="N191" i="1"/>
  <c r="N192" i="1"/>
  <c r="N190" i="1"/>
  <c r="N210" i="1"/>
  <c r="N209" i="1"/>
  <c r="N214" i="1"/>
  <c r="N60" i="1"/>
  <c r="N16" i="1"/>
  <c r="I155" i="1"/>
  <c r="I156" i="1"/>
  <c r="I152" i="1"/>
  <c r="I158" i="1"/>
  <c r="I150" i="1"/>
  <c r="I151" i="1"/>
  <c r="I153" i="1"/>
  <c r="I149" i="1"/>
  <c r="I154" i="1"/>
  <c r="I157" i="1"/>
  <c r="I212" i="1"/>
  <c r="I226" i="1"/>
  <c r="I218" i="1"/>
  <c r="I233" i="1"/>
  <c r="I217" i="1"/>
  <c r="I221" i="1"/>
  <c r="I225" i="1"/>
  <c r="I228" i="1"/>
  <c r="I215" i="1"/>
  <c r="I216" i="1"/>
  <c r="I227" i="1"/>
  <c r="I222" i="1"/>
  <c r="I211" i="1"/>
  <c r="I223" i="1"/>
  <c r="I219" i="1"/>
  <c r="I220" i="1"/>
  <c r="I232" i="1"/>
  <c r="I229" i="1"/>
  <c r="I230" i="1"/>
  <c r="I210" i="1"/>
  <c r="I209" i="1"/>
  <c r="I214" i="1"/>
  <c r="I60" i="1"/>
  <c r="H19" i="1"/>
  <c r="H17" i="1"/>
  <c r="H10" i="1"/>
  <c r="H12" i="1"/>
  <c r="H11" i="1"/>
  <c r="H18" i="1"/>
  <c r="H15" i="1"/>
  <c r="H9" i="1"/>
  <c r="H21" i="1"/>
  <c r="H24" i="1"/>
  <c r="H27" i="1"/>
  <c r="H26" i="1"/>
  <c r="H62" i="1"/>
  <c r="H63" i="1"/>
  <c r="H61" i="1"/>
  <c r="H55" i="1"/>
  <c r="H58" i="1"/>
  <c r="H64" i="1"/>
  <c r="H66" i="1"/>
  <c r="H57" i="1"/>
  <c r="H67" i="1"/>
  <c r="H69" i="1"/>
  <c r="H65" i="1"/>
  <c r="H68" i="1"/>
  <c r="H70" i="1"/>
  <c r="H71" i="1"/>
  <c r="H56" i="1"/>
  <c r="H72" i="1"/>
  <c r="H59" i="1"/>
  <c r="H204" i="1"/>
  <c r="H162" i="1"/>
  <c r="H164" i="1"/>
  <c r="H161" i="1"/>
  <c r="H166" i="1"/>
  <c r="H165" i="1"/>
  <c r="H163" i="1"/>
  <c r="H127" i="1"/>
  <c r="H123" i="1"/>
  <c r="H124" i="1"/>
  <c r="H126" i="1"/>
  <c r="H128" i="1"/>
  <c r="H129" i="1"/>
  <c r="H130" i="1"/>
  <c r="H125" i="1"/>
  <c r="H131" i="1"/>
  <c r="H121" i="1"/>
  <c r="H122" i="1"/>
  <c r="H155" i="1"/>
  <c r="H156" i="1"/>
  <c r="H152" i="1"/>
  <c r="H158" i="1"/>
  <c r="H150" i="1"/>
  <c r="H151" i="1"/>
  <c r="H153" i="1"/>
  <c r="H149" i="1"/>
  <c r="H154" i="1"/>
  <c r="H157" i="1"/>
  <c r="H205" i="1"/>
  <c r="H207" i="1"/>
  <c r="H206" i="1"/>
  <c r="H73" i="1"/>
  <c r="H79" i="1"/>
  <c r="H74" i="1"/>
  <c r="H75" i="1"/>
  <c r="H77" i="1"/>
  <c r="H76" i="1"/>
  <c r="H52" i="1"/>
  <c r="H50" i="1"/>
  <c r="H95" i="1"/>
  <c r="H212" i="1"/>
  <c r="H226" i="1"/>
  <c r="H218" i="1"/>
  <c r="H233" i="1"/>
  <c r="H217" i="1"/>
  <c r="H221" i="1"/>
  <c r="H225" i="1"/>
  <c r="H228" i="1"/>
  <c r="H215" i="1"/>
  <c r="H216" i="1"/>
  <c r="H227" i="1"/>
  <c r="H222" i="1"/>
  <c r="H211" i="1"/>
  <c r="H223" i="1"/>
  <c r="H219" i="1"/>
  <c r="H220" i="1"/>
  <c r="H232" i="1"/>
  <c r="H229" i="1"/>
  <c r="H230" i="1"/>
  <c r="H44" i="1"/>
  <c r="H43" i="1"/>
  <c r="H292" i="1"/>
  <c r="H291" i="1"/>
  <c r="H99" i="1"/>
  <c r="H96" i="1"/>
  <c r="H98" i="1"/>
  <c r="H83" i="1"/>
  <c r="H86" i="1"/>
  <c r="H93" i="1"/>
  <c r="H88" i="1"/>
  <c r="H89" i="1"/>
  <c r="H87" i="1"/>
  <c r="H85" i="1"/>
  <c r="H81" i="1"/>
  <c r="H80" i="1"/>
  <c r="H91" i="1"/>
  <c r="H92" i="1"/>
  <c r="H94" i="1"/>
  <c r="H54" i="1"/>
  <c r="H90" i="1"/>
  <c r="H84" i="1"/>
  <c r="H82" i="1"/>
  <c r="H113" i="1"/>
  <c r="H22" i="1"/>
  <c r="H47" i="1"/>
  <c r="H48" i="1"/>
  <c r="H49" i="1"/>
  <c r="H51" i="1"/>
  <c r="H53" i="1"/>
  <c r="H4" i="1"/>
  <c r="H6" i="1"/>
  <c r="H7" i="1"/>
  <c r="H3" i="1"/>
  <c r="H5" i="1"/>
  <c r="H135" i="1"/>
  <c r="H138" i="1"/>
  <c r="H139" i="1"/>
  <c r="H137" i="1"/>
  <c r="H140" i="1"/>
  <c r="H136" i="1"/>
  <c r="H144" i="1"/>
  <c r="H134" i="1"/>
  <c r="H141" i="1"/>
  <c r="H142" i="1"/>
  <c r="H145" i="1"/>
  <c r="H146" i="1"/>
  <c r="H159" i="1"/>
  <c r="H160" i="1"/>
  <c r="H250" i="1"/>
  <c r="H255" i="1"/>
  <c r="H259" i="1"/>
  <c r="H260" i="1"/>
  <c r="H264" i="1"/>
  <c r="H254" i="1"/>
  <c r="H117" i="1"/>
  <c r="H118" i="1"/>
  <c r="H171" i="1"/>
  <c r="H172" i="1"/>
  <c r="H179" i="1"/>
  <c r="H181" i="1"/>
  <c r="H173" i="1"/>
  <c r="H174" i="1"/>
  <c r="H176" i="1"/>
  <c r="H183" i="1"/>
  <c r="H180" i="1"/>
  <c r="H182" i="1"/>
  <c r="H189" i="1"/>
  <c r="H184" i="1"/>
  <c r="H285" i="1"/>
  <c r="H286" i="1"/>
  <c r="H178" i="1"/>
  <c r="H175" i="1"/>
  <c r="H148" i="1"/>
  <c r="H236" i="1"/>
  <c r="H234" i="1"/>
  <c r="H235" i="1"/>
  <c r="H238" i="1"/>
  <c r="H237" i="1"/>
  <c r="H288" i="1"/>
  <c r="H287" i="1"/>
  <c r="H195" i="1"/>
  <c r="H199" i="1"/>
  <c r="H196" i="1"/>
  <c r="H194" i="1"/>
  <c r="H197" i="1"/>
  <c r="H198" i="1"/>
  <c r="H242" i="1"/>
  <c r="H243" i="1"/>
  <c r="H244" i="1"/>
  <c r="H246" i="1"/>
  <c r="H248" i="1"/>
  <c r="H247" i="1"/>
  <c r="H239" i="1"/>
  <c r="H245" i="1"/>
  <c r="H241" i="1"/>
  <c r="H240" i="1"/>
  <c r="H108" i="1"/>
  <c r="H111" i="1"/>
  <c r="H110" i="1"/>
  <c r="H112" i="1"/>
  <c r="H109" i="1"/>
  <c r="H107" i="1"/>
  <c r="H267" i="1"/>
  <c r="H265" i="1"/>
  <c r="H268" i="1"/>
  <c r="H191" i="1"/>
  <c r="H192" i="1"/>
  <c r="H190" i="1"/>
  <c r="H210" i="1"/>
  <c r="H209" i="1"/>
  <c r="H214" i="1"/>
  <c r="H60" i="1"/>
  <c r="H16" i="1"/>
  <c r="I24" i="1"/>
  <c r="I27" i="1"/>
  <c r="I26" i="1"/>
  <c r="I62" i="1"/>
  <c r="I63" i="1"/>
  <c r="I61" i="1"/>
  <c r="I55" i="1"/>
  <c r="I58" i="1"/>
  <c r="U223" i="1" l="1"/>
  <c r="AA233" i="1"/>
  <c r="AA217" i="1"/>
  <c r="AA221" i="1"/>
  <c r="AA215" i="1"/>
  <c r="AA216" i="1"/>
  <c r="AA227" i="1"/>
  <c r="AA222" i="1"/>
  <c r="AA211" i="1"/>
  <c r="AA223" i="1"/>
  <c r="AA219" i="1"/>
  <c r="AA220" i="1"/>
  <c r="AA232" i="1"/>
  <c r="AA226" i="1"/>
  <c r="W226" i="1"/>
  <c r="W233" i="1"/>
  <c r="W217" i="1"/>
  <c r="W221" i="1"/>
  <c r="W225" i="1"/>
  <c r="W228" i="1"/>
  <c r="W215" i="1"/>
  <c r="W216" i="1"/>
  <c r="W222" i="1"/>
  <c r="W211" i="1"/>
  <c r="W223" i="1"/>
  <c r="W220" i="1"/>
  <c r="W232" i="1"/>
  <c r="W229" i="1"/>
  <c r="W230" i="1"/>
  <c r="W212" i="1"/>
  <c r="U226" i="1"/>
  <c r="U218" i="1"/>
  <c r="U233" i="1"/>
  <c r="U217" i="1"/>
  <c r="U221" i="1"/>
  <c r="U225" i="1"/>
  <c r="U228" i="1"/>
  <c r="U215" i="1"/>
  <c r="U216" i="1"/>
  <c r="U227" i="1"/>
  <c r="U222" i="1"/>
  <c r="U211" i="1"/>
  <c r="U219" i="1"/>
  <c r="U220" i="1"/>
  <c r="U232" i="1"/>
  <c r="U229" i="1"/>
  <c r="U230" i="1"/>
  <c r="U212" i="1"/>
  <c r="I67" i="1" l="1"/>
  <c r="I127" i="1"/>
  <c r="AF26" i="1"/>
  <c r="AF27" i="1"/>
  <c r="AF24" i="1"/>
  <c r="I137" i="1"/>
  <c r="I140" i="1"/>
  <c r="I136" i="1"/>
  <c r="I144" i="1"/>
  <c r="I245" i="1"/>
  <c r="I241" i="1"/>
  <c r="I240" i="1"/>
  <c r="I108" i="1"/>
  <c r="I111" i="1"/>
  <c r="I110" i="1"/>
  <c r="I112" i="1"/>
  <c r="I109" i="1"/>
  <c r="I107" i="1"/>
  <c r="I267" i="1"/>
  <c r="I265" i="1"/>
  <c r="I268" i="1"/>
  <c r="I191" i="1"/>
  <c r="I192" i="1"/>
  <c r="I190" i="1"/>
  <c r="I53" i="1" l="1"/>
  <c r="I80" i="1"/>
  <c r="I90" i="1"/>
  <c r="I54" i="1"/>
  <c r="I94" i="1"/>
  <c r="I92" i="1"/>
  <c r="I91" i="1"/>
  <c r="I48" i="1"/>
  <c r="I197" i="1"/>
  <c r="I180" i="1"/>
  <c r="I66" i="1"/>
  <c r="I242" i="1"/>
  <c r="I243" i="1"/>
  <c r="I244" i="1"/>
  <c r="I246" i="1"/>
  <c r="I248" i="1"/>
  <c r="I247" i="1"/>
  <c r="I239" i="1"/>
  <c r="I182" i="1"/>
  <c r="I189" i="1"/>
  <c r="I199" i="1"/>
  <c r="I196" i="1"/>
  <c r="I194" i="1"/>
  <c r="I198" i="1"/>
  <c r="I195" i="1"/>
  <c r="I184" i="1"/>
  <c r="I183" i="1"/>
  <c r="I176" i="1"/>
  <c r="I234" i="1"/>
  <c r="I235" i="1"/>
  <c r="I238" i="1"/>
  <c r="I237" i="1"/>
  <c r="I288" i="1"/>
  <c r="I287" i="1"/>
  <c r="I236" i="1"/>
  <c r="I148" i="1"/>
  <c r="I178" i="1"/>
  <c r="I175" i="1"/>
  <c r="I173" i="1"/>
  <c r="I99" i="1"/>
  <c r="I96" i="1"/>
  <c r="I172" i="1"/>
  <c r="I179" i="1"/>
  <c r="I181" i="1"/>
  <c r="I174" i="1"/>
  <c r="I285" i="1"/>
  <c r="I286" i="1"/>
  <c r="I171" i="1"/>
  <c r="I117" i="1"/>
  <c r="I118" i="1"/>
  <c r="I207" i="1" l="1"/>
  <c r="I259" i="1"/>
  <c r="I260" i="1"/>
  <c r="I264" i="1"/>
  <c r="I254" i="1"/>
  <c r="I250" i="1"/>
  <c r="I255" i="1"/>
  <c r="I134" i="1"/>
  <c r="I64" i="1"/>
  <c r="I79" i="1"/>
  <c r="I142" i="1"/>
  <c r="I145" i="1"/>
  <c r="I139" i="1"/>
  <c r="I138" i="1"/>
  <c r="I135" i="1"/>
  <c r="I83" i="1"/>
  <c r="I141" i="1"/>
  <c r="I51" i="1"/>
  <c r="I49" i="1"/>
  <c r="I47" i="1"/>
  <c r="I22" i="1"/>
  <c r="I113" i="1"/>
  <c r="I82" i="1"/>
  <c r="I84" i="1"/>
  <c r="I81" i="1"/>
  <c r="I85" i="1"/>
  <c r="I87" i="1"/>
  <c r="I89" i="1"/>
  <c r="I88" i="1"/>
  <c r="I93" i="1"/>
  <c r="I86" i="1"/>
  <c r="I98" i="1"/>
  <c r="I57" i="1"/>
  <c r="I69" i="1"/>
  <c r="I65" i="1"/>
  <c r="I68" i="1"/>
  <c r="I70" i="1"/>
  <c r="I71" i="1"/>
  <c r="I56" i="1"/>
  <c r="I72" i="1"/>
  <c r="I59" i="1"/>
  <c r="I204" i="1"/>
  <c r="I162" i="1"/>
  <c r="I164" i="1"/>
  <c r="I161" i="1"/>
  <c r="I166" i="1"/>
  <c r="I165" i="1"/>
  <c r="I163" i="1"/>
  <c r="I123" i="1"/>
  <c r="I124" i="1"/>
  <c r="I126" i="1"/>
  <c r="I129" i="1"/>
  <c r="I130" i="1"/>
  <c r="I125" i="1"/>
  <c r="I131" i="1"/>
  <c r="I121" i="1"/>
  <c r="I122" i="1"/>
  <c r="I205" i="1"/>
  <c r="I206" i="1"/>
  <c r="I73" i="1"/>
  <c r="I74" i="1"/>
  <c r="I75" i="1"/>
  <c r="I77" i="1"/>
  <c r="I76" i="1"/>
  <c r="I52" i="1"/>
  <c r="I50" i="1"/>
  <c r="I95" i="1"/>
  <c r="I44" i="1"/>
  <c r="I43" i="1"/>
  <c r="I292" i="1"/>
  <c r="I291" i="1"/>
  <c r="I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tc={45EACF67-B5CC-47D2-87E1-444C7DBD68F5}</author>
    <author>tc={94541908-5565-4A9C-B453-FEB3287B74F3}</author>
    <author>tc={A79030B9-C12D-47A6-A6A9-0CF50CBED19F}</author>
    <author>tc={D66BA349-C537-482C-AC95-56A422F6EC65}</author>
    <author>tc={1B08AC2D-7466-4C87-AFDC-CE3470E9F732}</author>
    <author>tc={0274CB47-F424-4368-AD37-4136D8E06C2F}</author>
    <author>tc={BA5DC597-F8DA-4C8D-860D-E04C6452D275}</author>
    <author>tc={EEB6AD55-2D8C-4A87-9683-CF658C834CBE}</author>
    <author>tc={CC5B749B-0004-4916-94B4-91CB2474F4B9}</author>
    <author>tc={7699E1DA-420D-40E5-8463-DFFBEEAE75AD}</author>
  </authors>
  <commentList>
    <comment ref="A11" authorId="0" shapeId="0" xr:uid="{45EACF67-B5CC-47D2-87E1-444C7DBD68F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tem a cópia da CNV- Solicitar</t>
      </text>
    </comment>
    <comment ref="A16" authorId="1" shapeId="0" xr:uid="{94541908-5565-4A9C-B453-FEB3287B74F3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Verificar ASO
</t>
      </text>
    </comment>
    <comment ref="A57" authorId="2" shapeId="0" xr:uid="{A79030B9-C12D-47A6-A6A9-0CF50CBED19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Nenhum documento encontrado</t>
      </text>
    </comment>
    <comment ref="A58" authorId="3" shapeId="0" xr:uid="{D66BA349-C537-482C-AC95-56A422F6EC65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Só temos o ASO
</t>
      </text>
    </comment>
    <comment ref="A61" authorId="4" shapeId="0" xr:uid="{1B08AC2D-7466-4C87-AFDC-CE3470E9F73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Só temos o ASO</t>
      </text>
    </comment>
    <comment ref="Z75" authorId="5" shapeId="0" xr:uid="{0274CB47-F424-4368-AD37-4136D8E06C2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NR18 Elevatória 12mts- 30/10/2024 Validade de 2 anos</t>
      </text>
    </comment>
    <comment ref="Z79" authorId="6" shapeId="0" xr:uid="{BA5DC597-F8DA-4C8D-860D-E04C6452D27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NR18 Equip. SJ85AJ, Venc. 05/04/2026.</t>
      </text>
    </comment>
    <comment ref="Z84" authorId="7" shapeId="0" xr:uid="{EEB6AD55-2D8C-4A87-9683-CF658C834C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NR18 e NR12, Operar Retro escavadeira, Patrol e rolo compactador, moto niveladora e escavadeira hidráulica.</t>
      </text>
    </comment>
    <comment ref="Z85" authorId="8" shapeId="0" xr:uid="{CC5B749B-0004-4916-94B4-91CB2474F4B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NR18 e NR12 Operar máquina Serra circular e Serra Mármore
</t>
      </text>
    </comment>
    <comment ref="Z89" authorId="9" shapeId="0" xr:uid="{7699E1DA-420D-40E5-8463-DFFBEEAE75AD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NR18 e NR12, Operar Retro escavadeira, Patrol e rolo compactador, moto niveladora e escavadeira hidráulica.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tc={CF780F7F-5513-4EFB-866A-1D1048671097}</author>
    <author>tc={A27DFED4-ADDB-49BB-9203-E805B8B9B61E}</author>
    <author>tc={FDEF80AE-BCBD-4018-9697-282C5FE904F5}</author>
    <author>tc={3EAC6CFC-6C22-4C13-B0C7-3CE6DC367132}</author>
    <author>tc={248A342F-434C-46C6-BF28-DA302A6C1A62}</author>
  </authors>
  <commentList>
    <comment ref="A13" authorId="0" shapeId="0" xr:uid="{CF780F7F-5513-4EFB-866A-1D104867109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tem a cópia da CNV- Solicitar</t>
      </text>
    </comment>
    <comment ref="A22" authorId="1" shapeId="0" xr:uid="{A27DFED4-ADDB-49BB-9203-E805B8B9B61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Verificar ASO
</t>
      </text>
    </comment>
    <comment ref="A67" authorId="2" shapeId="0" xr:uid="{FDEF80AE-BCBD-4018-9697-282C5FE904F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Nenhum documento encontrado</t>
      </text>
    </comment>
    <comment ref="A68" authorId="3" shapeId="0" xr:uid="{3EAC6CFC-6C22-4C13-B0C7-3CE6DC36713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Só temos o ASO
</t>
      </text>
    </comment>
    <comment ref="A71" authorId="4" shapeId="0" xr:uid="{248A342F-434C-46C6-BF28-DA302A6C1A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Só temos o ASO</t>
      </text>
    </comment>
  </commentList>
</comments>
</file>

<file path=xl/sharedStrings.xml><?xml version="1.0" encoding="utf-8"?>
<sst xmlns="http://schemas.openxmlformats.org/spreadsheetml/2006/main" count="9306" uniqueCount="1163">
  <si>
    <t>TERCEIROS</t>
  </si>
  <si>
    <t>Treinamentos</t>
  </si>
  <si>
    <t>Nome</t>
  </si>
  <si>
    <t>RG</t>
  </si>
  <si>
    <t>CPF</t>
  </si>
  <si>
    <t>Empresa</t>
  </si>
  <si>
    <t>Função</t>
  </si>
  <si>
    <t>Turno</t>
  </si>
  <si>
    <t>ASO</t>
  </si>
  <si>
    <t>Validade       (1 Ano)</t>
  </si>
  <si>
    <t>Status</t>
  </si>
  <si>
    <t>Apto Trab. Altura</t>
  </si>
  <si>
    <t>Apto Trab. EC</t>
  </si>
  <si>
    <t>Apto Trab. Eletricidade</t>
  </si>
  <si>
    <t>Integração de Segurança - NR1</t>
  </si>
  <si>
    <t>Validade        ( 1 ano)</t>
  </si>
  <si>
    <t>CNV</t>
  </si>
  <si>
    <t>Validade</t>
  </si>
  <si>
    <t>NR6 - Treinamento EPI</t>
  </si>
  <si>
    <t xml:space="preserve">NR 10 </t>
  </si>
  <si>
    <t>Validade            (2 anos)</t>
  </si>
  <si>
    <t xml:space="preserve"> NR10 SEP</t>
  </si>
  <si>
    <t>Validade          (2 anos)</t>
  </si>
  <si>
    <t>NR 11 Empilhadeira</t>
  </si>
  <si>
    <t>Validade       (2 anos)</t>
  </si>
  <si>
    <t>NR18- Construção</t>
  </si>
  <si>
    <t xml:space="preserve">Validade         </t>
  </si>
  <si>
    <t>NR33 Trabalho EC</t>
  </si>
  <si>
    <t>Validade            (1 ano)</t>
  </si>
  <si>
    <t>NR 35 Trabalho em Altura</t>
  </si>
  <si>
    <t>Validade          (2 ANOS)</t>
  </si>
  <si>
    <t>Trabalho a Q.</t>
  </si>
  <si>
    <t>PGR</t>
  </si>
  <si>
    <t>STATUS</t>
  </si>
  <si>
    <t>PCMSO</t>
  </si>
  <si>
    <t>Solda</t>
  </si>
  <si>
    <t xml:space="preserve">Francisco Ferreira de Souza </t>
  </si>
  <si>
    <t>015.580.923-74</t>
  </si>
  <si>
    <t>Acqua Solum</t>
  </si>
  <si>
    <t>Operador de guincho junior</t>
  </si>
  <si>
    <t>ADM</t>
  </si>
  <si>
    <t>NÃO</t>
  </si>
  <si>
    <t>N/A</t>
  </si>
  <si>
    <t xml:space="preserve">Guilherme de Melo da Silva </t>
  </si>
  <si>
    <t>62.719.813-2</t>
  </si>
  <si>
    <t>530.828.568-37</t>
  </si>
  <si>
    <t>Ajudante Operacional</t>
  </si>
  <si>
    <t xml:space="preserve">Paulo Rogerio de Melo </t>
  </si>
  <si>
    <t>917.638.198-68</t>
  </si>
  <si>
    <t>Operador de guincho pleno</t>
  </si>
  <si>
    <t xml:space="preserve">Vicente Borges da Silva </t>
  </si>
  <si>
    <t>50.460.417-X</t>
  </si>
  <si>
    <t>327.393.033-00</t>
  </si>
  <si>
    <t>Vicente de Paula Oliveira</t>
  </si>
  <si>
    <t>114.335.658-62</t>
  </si>
  <si>
    <t>Sergio Alexandre Peterson Ramos</t>
  </si>
  <si>
    <t>33.624.670-5</t>
  </si>
  <si>
    <t>303.309.158-00</t>
  </si>
  <si>
    <t>ACR Inst. e Manut. Ind. LTDA</t>
  </si>
  <si>
    <t>Eletromecânico</t>
  </si>
  <si>
    <t>SIM</t>
  </si>
  <si>
    <t>Não autorizado</t>
  </si>
  <si>
    <t>Adilson Souza Palladino</t>
  </si>
  <si>
    <t>24.992.243-5</t>
  </si>
  <si>
    <t>196.819.398-75</t>
  </si>
  <si>
    <t>Alpha Secure</t>
  </si>
  <si>
    <t>Vigilante</t>
  </si>
  <si>
    <t>TURNO</t>
  </si>
  <si>
    <t>34178/2021</t>
  </si>
  <si>
    <t>Agnaldo Soares dos Santos</t>
  </si>
  <si>
    <t>22.736.679-7</t>
  </si>
  <si>
    <t>098.480.308-40</t>
  </si>
  <si>
    <t>108068/2020</t>
  </si>
  <si>
    <t>Alexsandra dos Santos</t>
  </si>
  <si>
    <t>30.643.802-1</t>
  </si>
  <si>
    <t>304.097.628-14</t>
  </si>
  <si>
    <t>23598/2022</t>
  </si>
  <si>
    <t>Ana Carolina de Andrade Neves</t>
  </si>
  <si>
    <t>63.199.606-0</t>
  </si>
  <si>
    <t>524.518.348-03</t>
  </si>
  <si>
    <t>152035/2023</t>
  </si>
  <si>
    <t>Andreia Alcantara Fernandes</t>
  </si>
  <si>
    <t>54.141.809-9</t>
  </si>
  <si>
    <t>044.179.187-59</t>
  </si>
  <si>
    <t>Não Autorizado</t>
  </si>
  <si>
    <t>não autorizado</t>
  </si>
  <si>
    <t>Benedito Gilcimar de Carvalho</t>
  </si>
  <si>
    <t>3.572.131-0</t>
  </si>
  <si>
    <t>299.321.838-73</t>
  </si>
  <si>
    <t>42776/2025</t>
  </si>
  <si>
    <t>não Autorizado</t>
  </si>
  <si>
    <t>Claudio Alexandre Alves</t>
  </si>
  <si>
    <t>008.564.917-13</t>
  </si>
  <si>
    <t>Vigilante Lider</t>
  </si>
  <si>
    <t>25601/2020</t>
  </si>
  <si>
    <t>Igor Alexandre De Carvalho</t>
  </si>
  <si>
    <t>41.709.112-6</t>
  </si>
  <si>
    <t>353.932.008-38</t>
  </si>
  <si>
    <t>Aux. De Monitoramento</t>
  </si>
  <si>
    <t>Joabe Maciel Teixeira</t>
  </si>
  <si>
    <t>47.642.008-8</t>
  </si>
  <si>
    <t>228.799.728-84</t>
  </si>
  <si>
    <t>74665/2021</t>
  </si>
  <si>
    <t>Luciano da Cunha Francisco</t>
  </si>
  <si>
    <t>26.618.398-0</t>
  </si>
  <si>
    <t>262.868.778-00</t>
  </si>
  <si>
    <t>133913/2024</t>
  </si>
  <si>
    <t xml:space="preserve">Mauricio de Souza Vieira </t>
  </si>
  <si>
    <t>25.630.842-1</t>
  </si>
  <si>
    <t>265.275.958-24</t>
  </si>
  <si>
    <t>138283/2024</t>
  </si>
  <si>
    <t>Richard Roberto Narezi</t>
  </si>
  <si>
    <t>27.128.447-8</t>
  </si>
  <si>
    <t>162.786.618-37</t>
  </si>
  <si>
    <t>Supervisor Operacional</t>
  </si>
  <si>
    <t>Roberto Carlos Barbosa Leite</t>
  </si>
  <si>
    <t>22.308.394-X</t>
  </si>
  <si>
    <t>116.683.878-16</t>
  </si>
  <si>
    <t>66021/2023</t>
  </si>
  <si>
    <t>Laercio Nogueira de Carvalho</t>
  </si>
  <si>
    <t>583995264-87</t>
  </si>
  <si>
    <t>Ambitrans</t>
  </si>
  <si>
    <t>Motorista</t>
  </si>
  <si>
    <t>Gabriel Machado Bispo</t>
  </si>
  <si>
    <t>410.075.338-11</t>
  </si>
  <si>
    <t>Ampla Containers</t>
  </si>
  <si>
    <t>Soldador</t>
  </si>
  <si>
    <t>Bruno de Oliveira Bento</t>
  </si>
  <si>
    <t>45.476.366-9</t>
  </si>
  <si>
    <t>350.922.868-57</t>
  </si>
  <si>
    <t>AS comercio</t>
  </si>
  <si>
    <t>Técnico em Manutenção</t>
  </si>
  <si>
    <t>Felipe Lima Nascimento</t>
  </si>
  <si>
    <t>36.530.811-0</t>
  </si>
  <si>
    <t>454.571.418-88</t>
  </si>
  <si>
    <t>Auxiliar Técnico I</t>
  </si>
  <si>
    <t>Luis Carlos Elias da Silva</t>
  </si>
  <si>
    <t>525756208-13</t>
  </si>
  <si>
    <t xml:space="preserve">Auxiliar tecnico </t>
  </si>
  <si>
    <t xml:space="preserve">Luis Paulo Feitosa dos Santos </t>
  </si>
  <si>
    <t>393.751.508-95</t>
  </si>
  <si>
    <t>Auxiliar tecnico I</t>
  </si>
  <si>
    <t>4.414.299-8</t>
  </si>
  <si>
    <t>Técnico de Sistemas Eletronicos I</t>
  </si>
  <si>
    <t>André Maciel de Freitas</t>
  </si>
  <si>
    <t>35.417.689-4</t>
  </si>
  <si>
    <t>435.117.978-37</t>
  </si>
  <si>
    <t>Brasanitas</t>
  </si>
  <si>
    <t>Mecânico de manutenção</t>
  </si>
  <si>
    <t>Marcia Borges de Lima</t>
  </si>
  <si>
    <t>24.684.086-9</t>
  </si>
  <si>
    <t>111.655.118-78</t>
  </si>
  <si>
    <t xml:space="preserve">Aux. de serviços gerais </t>
  </si>
  <si>
    <t>Marcos de Oliveira</t>
  </si>
  <si>
    <t>Supervisor</t>
  </si>
  <si>
    <t>Natielle V. Costa Donizette</t>
  </si>
  <si>
    <t>57.640.111-0</t>
  </si>
  <si>
    <t>510.766.108-46</t>
  </si>
  <si>
    <t>Serviços gerais</t>
  </si>
  <si>
    <t>Nestor Leite Soares</t>
  </si>
  <si>
    <t>162.676.788-22</t>
  </si>
  <si>
    <t>Jardineiro</t>
  </si>
  <si>
    <t>Patricio Luis Manoel</t>
  </si>
  <si>
    <t>35.721.931-4</t>
  </si>
  <si>
    <t>282.289.948-44</t>
  </si>
  <si>
    <t xml:space="preserve">Não autorizado </t>
  </si>
  <si>
    <t>Sandra Aparecida Brasilio</t>
  </si>
  <si>
    <t>35.533.484-7</t>
  </si>
  <si>
    <t>338.939.218-73</t>
  </si>
  <si>
    <t>Auxiliar de serviços gerais</t>
  </si>
  <si>
    <t>Silvana Ferreira Silva</t>
  </si>
  <si>
    <t>25.014.418-9</t>
  </si>
  <si>
    <t>199.193.328-28</t>
  </si>
  <si>
    <t>Líder</t>
  </si>
  <si>
    <t>Telmo Aparecido Marcondes Bruno</t>
  </si>
  <si>
    <t>42.116.148-6</t>
  </si>
  <si>
    <t>336.914.598-70</t>
  </si>
  <si>
    <t>Waldinéia Santos da Silva</t>
  </si>
  <si>
    <t>23.706.471-6</t>
  </si>
  <si>
    <t>081.231.898-69</t>
  </si>
  <si>
    <t>Wesley de Souza Santos</t>
  </si>
  <si>
    <t>Tec. de Segurança</t>
  </si>
  <si>
    <t>Sidney Ferreira da Silva</t>
  </si>
  <si>
    <t>32.289.947-3</t>
  </si>
  <si>
    <t>268.216.368-85</t>
  </si>
  <si>
    <t xml:space="preserve">Brasanitas </t>
  </si>
  <si>
    <t>Paulo Roberto de Freitas Nakajo</t>
  </si>
  <si>
    <t>735.393.681-91</t>
  </si>
  <si>
    <t xml:space="preserve">BRB Locações </t>
  </si>
  <si>
    <t>Técnico em refrigeração</t>
  </si>
  <si>
    <t>Robson Batista Vasconcelos</t>
  </si>
  <si>
    <t>29.731.491-9</t>
  </si>
  <si>
    <t>261.476.858-80</t>
  </si>
  <si>
    <t>Ajudante Geral</t>
  </si>
  <si>
    <t>Naelson Reis Teixeira Santos</t>
  </si>
  <si>
    <t>028.738.525-69</t>
  </si>
  <si>
    <t>BTG</t>
  </si>
  <si>
    <t>Mot. Operador de Guindaste externo</t>
  </si>
  <si>
    <t>Não auorizado</t>
  </si>
  <si>
    <t xml:space="preserve">Pablo Germano da Silva </t>
  </si>
  <si>
    <t>33.058.40</t>
  </si>
  <si>
    <t>700.089.804-62</t>
  </si>
  <si>
    <t>Operador de empilhadeira</t>
  </si>
  <si>
    <t>Matheus Nielsen Silva</t>
  </si>
  <si>
    <t>41.546.709-3</t>
  </si>
  <si>
    <t>437.218.788-25</t>
  </si>
  <si>
    <t>CEIME</t>
  </si>
  <si>
    <t>Técnico de Calibração</t>
  </si>
  <si>
    <t>Roberto Augusto Neves da Silva</t>
  </si>
  <si>
    <t>41.552.031-9</t>
  </si>
  <si>
    <t>316.362.278-05</t>
  </si>
  <si>
    <t>Técnico de Calibração V</t>
  </si>
  <si>
    <t>Edson de Oliveira</t>
  </si>
  <si>
    <t>065.724.158-05</t>
  </si>
  <si>
    <t>Confiança - Balança</t>
  </si>
  <si>
    <t>Tec eletronico V</t>
  </si>
  <si>
    <t>Gilson Menezes da Conceição</t>
  </si>
  <si>
    <t>33.024.227-1</t>
  </si>
  <si>
    <t>314.784.845-00</t>
  </si>
  <si>
    <t>Tecnico de manutenção</t>
  </si>
  <si>
    <t>Mauro Pereira da Silva</t>
  </si>
  <si>
    <t>14.970.366-1</t>
  </si>
  <si>
    <t>852.496.028-00</t>
  </si>
  <si>
    <t>Confiantec</t>
  </si>
  <si>
    <t>Tec. Manut. Mec. Interno/externo VI</t>
  </si>
  <si>
    <t xml:space="preserve">Paulo Ricardo Soares </t>
  </si>
  <si>
    <t>882.899.158-53</t>
  </si>
  <si>
    <t>Tec. De manutenção mecanica int e ext</t>
  </si>
  <si>
    <t>Valmir Luiz Buzzo</t>
  </si>
  <si>
    <t>10.470.928-5</t>
  </si>
  <si>
    <t>859.138.638-87</t>
  </si>
  <si>
    <t>Supervisor de Assistencia Tecnica</t>
  </si>
  <si>
    <t xml:space="preserve">Wagner Gonçalves Gabriel </t>
  </si>
  <si>
    <t>12.448.715-4</t>
  </si>
  <si>
    <t>049.822.048-61</t>
  </si>
  <si>
    <t>Tec. em balança internas e externas</t>
  </si>
  <si>
    <t>William Angelo da Cruz</t>
  </si>
  <si>
    <t>41.038.070-2</t>
  </si>
  <si>
    <t>362.223.778-31</t>
  </si>
  <si>
    <t>Tec. Em balanças interno e externo</t>
  </si>
  <si>
    <t>David Pedro da Silva</t>
  </si>
  <si>
    <t>17.905.075-8</t>
  </si>
  <si>
    <t>057.609.778-06</t>
  </si>
  <si>
    <t>Consevo Construção Civil (DPN Pav., Terrap., Const., e locação Eireli.)</t>
  </si>
  <si>
    <t>Operador de maquina I</t>
  </si>
  <si>
    <t>Adriano Vicente da Silva</t>
  </si>
  <si>
    <t>28.359.446-9</t>
  </si>
  <si>
    <t>177.421.548-97</t>
  </si>
  <si>
    <t>Consuma</t>
  </si>
  <si>
    <t>Gestor</t>
  </si>
  <si>
    <t>Ana Paula Lima dos Santos Fernandes</t>
  </si>
  <si>
    <t>33.160.480-2</t>
  </si>
  <si>
    <t>280.449.948-07</t>
  </si>
  <si>
    <t>Cozinheira</t>
  </si>
  <si>
    <t>Cristina Helena Gonçalves</t>
  </si>
  <si>
    <t>41.059.103-8</t>
  </si>
  <si>
    <t>293.786.478-39</t>
  </si>
  <si>
    <t>Denise Frasinelli</t>
  </si>
  <si>
    <t>22.620.175-2</t>
  </si>
  <si>
    <t>169.001.778-32</t>
  </si>
  <si>
    <t>Gerente</t>
  </si>
  <si>
    <t>Edna Minicucci Vianna</t>
  </si>
  <si>
    <t>26.876.959-X</t>
  </si>
  <si>
    <t>105.634.578-05</t>
  </si>
  <si>
    <t>Eduardo Brasileiro</t>
  </si>
  <si>
    <t xml:space="preserve"> 30.621.121 - X </t>
  </si>
  <si>
    <t>277.195.478-88</t>
  </si>
  <si>
    <t>Cozinheiro II</t>
  </si>
  <si>
    <t>Fernanda Aparecida Montalto</t>
  </si>
  <si>
    <t>34.145.953-7</t>
  </si>
  <si>
    <t>294.256.228-50</t>
  </si>
  <si>
    <t>Ajudante de cozinha</t>
  </si>
  <si>
    <t xml:space="preserve">Julia Tineu Oliveira Leite </t>
  </si>
  <si>
    <t>44.955.283-4</t>
  </si>
  <si>
    <t>368.339.908-24</t>
  </si>
  <si>
    <t>Gestora</t>
  </si>
  <si>
    <t xml:space="preserve">Luiza Santos de Moura Tauchen </t>
  </si>
  <si>
    <t>18.851.685-2</t>
  </si>
  <si>
    <t>269.885.878-88</t>
  </si>
  <si>
    <t>Mariangela Leite de Siqueira</t>
  </si>
  <si>
    <t>42.461.322-0</t>
  </si>
  <si>
    <t>356.964.038-83</t>
  </si>
  <si>
    <t>1/2 oficial de cozinha</t>
  </si>
  <si>
    <t>Nadia Helena da Silva e Paula</t>
  </si>
  <si>
    <t>33.597.328-0</t>
  </si>
  <si>
    <t>317.563.238-60</t>
  </si>
  <si>
    <t>Cozinheira I</t>
  </si>
  <si>
    <t xml:space="preserve">Neuselia Maria da Silva Rodrigues </t>
  </si>
  <si>
    <t>36.162.629-0</t>
  </si>
  <si>
    <t>322.643.898-00</t>
  </si>
  <si>
    <t>Roberts Berzins</t>
  </si>
  <si>
    <t>048.205.798-00</t>
  </si>
  <si>
    <t>Fiscal de Caixa</t>
  </si>
  <si>
    <t>Sirlene Pereira dos Santos</t>
  </si>
  <si>
    <t>28.357.055-6</t>
  </si>
  <si>
    <t>285.792.318-09</t>
  </si>
  <si>
    <t>Stephanie Bento Arrais</t>
  </si>
  <si>
    <t>48.713.990-2</t>
  </si>
  <si>
    <t>418.212.888-58</t>
  </si>
  <si>
    <t>Gestora de Qualidade</t>
  </si>
  <si>
    <t>Sueli Debora de Lima</t>
  </si>
  <si>
    <t>47132618-5</t>
  </si>
  <si>
    <t>Victor Cesar Corazza Ferreira</t>
  </si>
  <si>
    <t>358.891.828-03</t>
  </si>
  <si>
    <t>Cozinheiro</t>
  </si>
  <si>
    <t xml:space="preserve">Viviani Cristina dos Santos </t>
  </si>
  <si>
    <t>49.085.885-X</t>
  </si>
  <si>
    <t>424.437.088-96</t>
  </si>
  <si>
    <t>Gestor de unidade Jr I</t>
  </si>
  <si>
    <t>Braian Vinicius de Moura Carvalho</t>
  </si>
  <si>
    <t>54.891.971-9</t>
  </si>
  <si>
    <t>468.615.588-69</t>
  </si>
  <si>
    <t>Cunzolo</t>
  </si>
  <si>
    <t>auxiliar mecanico de manutenção</t>
  </si>
  <si>
    <t>Bruno Reis dos Santos</t>
  </si>
  <si>
    <t>54.933.812-3</t>
  </si>
  <si>
    <t>524.558.218-03</t>
  </si>
  <si>
    <t>tecnico de manutenção</t>
  </si>
  <si>
    <t>Leandro Aparecido da Silva</t>
  </si>
  <si>
    <t>218.085.158-89</t>
  </si>
  <si>
    <t xml:space="preserve">Lucas dos Santos Nascimento </t>
  </si>
  <si>
    <t>710.998.034-03</t>
  </si>
  <si>
    <t>Luis Gustavo Balieiro</t>
  </si>
  <si>
    <t>55.610.885-1</t>
  </si>
  <si>
    <t>510.023.408-37</t>
  </si>
  <si>
    <t xml:space="preserve">Ramon Lira Pontes </t>
  </si>
  <si>
    <t>33.522.734-X</t>
  </si>
  <si>
    <t>220.232.048-28</t>
  </si>
  <si>
    <t>Técnico de Manutenção</t>
  </si>
  <si>
    <t>Reginaldo de Oliveira</t>
  </si>
  <si>
    <t>33.859.830-3</t>
  </si>
  <si>
    <t>227.964.128-30</t>
  </si>
  <si>
    <t xml:space="preserve">Mecanico de manutenção </t>
  </si>
  <si>
    <t>Adão Anacleto Vicente</t>
  </si>
  <si>
    <t>29.455.727-1</t>
  </si>
  <si>
    <t>201.905.338-11</t>
  </si>
  <si>
    <t>DPN Pavimentação, terraplanagem, construção e locação Eireli(TERCROSS).</t>
  </si>
  <si>
    <t>Alan da Silva Vicente</t>
  </si>
  <si>
    <t>40.123.632-9</t>
  </si>
  <si>
    <t>384.838.648-86</t>
  </si>
  <si>
    <t>Ajudante de obra</t>
  </si>
  <si>
    <t>Não</t>
  </si>
  <si>
    <t>Andre dos Santos</t>
  </si>
  <si>
    <t>46.368.483-7</t>
  </si>
  <si>
    <t>393.894.338-60</t>
  </si>
  <si>
    <t>Operador de maquina</t>
  </si>
  <si>
    <t>Daniel de Paula Nader</t>
  </si>
  <si>
    <t>13.573.974-8</t>
  </si>
  <si>
    <t>332.278.928-47</t>
  </si>
  <si>
    <t>Diretor</t>
  </si>
  <si>
    <t>Diego Leonardo Caraça Mendes</t>
  </si>
  <si>
    <t>48.229.987.3</t>
  </si>
  <si>
    <t>417.784.888-38</t>
  </si>
  <si>
    <t>Fabricio da Costa Machado</t>
  </si>
  <si>
    <t>41.451.599-7</t>
  </si>
  <si>
    <t>444.716.058-79</t>
  </si>
  <si>
    <t>Pedreiro</t>
  </si>
  <si>
    <t xml:space="preserve">Felipe da Silva Cezar Freitas </t>
  </si>
  <si>
    <t>41.724.445-9</t>
  </si>
  <si>
    <t>229.552.728-76</t>
  </si>
  <si>
    <t>Francisco de Sales</t>
  </si>
  <si>
    <t>55.010.463-X</t>
  </si>
  <si>
    <t>672.790.234-87</t>
  </si>
  <si>
    <t>Carpinteiro</t>
  </si>
  <si>
    <t xml:space="preserve">Heberton Alves dos Santos </t>
  </si>
  <si>
    <t>42.763.822-7</t>
  </si>
  <si>
    <t>325.360.338-56</t>
  </si>
  <si>
    <t>Supervisor de obras</t>
  </si>
  <si>
    <t>João Ivo Neves Gomes</t>
  </si>
  <si>
    <t>5.372.617-7</t>
  </si>
  <si>
    <t>792.311.105-78</t>
  </si>
  <si>
    <t>Jued Nader Junior</t>
  </si>
  <si>
    <t>030.798.248-30</t>
  </si>
  <si>
    <t>Lucas Augusto Ramos Pereira</t>
  </si>
  <si>
    <t>48.961.894-7</t>
  </si>
  <si>
    <t>425.733.018-00</t>
  </si>
  <si>
    <t>Engenheiro Civil</t>
  </si>
  <si>
    <t>Odilon Valladares Soares</t>
  </si>
  <si>
    <t>7.641.277-5</t>
  </si>
  <si>
    <t>978.636.888-68</t>
  </si>
  <si>
    <t>Rubens de Faria Aparecido</t>
  </si>
  <si>
    <t>17.131.219-3</t>
  </si>
  <si>
    <t>100.363.328-52</t>
  </si>
  <si>
    <t>Sidnei da Conceição Vitalino</t>
  </si>
  <si>
    <t>49.824.877-X</t>
  </si>
  <si>
    <t>416.003.818-20</t>
  </si>
  <si>
    <t>nÃO</t>
  </si>
  <si>
    <t xml:space="preserve">Jonatas Marque Machado </t>
  </si>
  <si>
    <t>412.272.078-83</t>
  </si>
  <si>
    <t>Edivani Bonizoli EPP</t>
  </si>
  <si>
    <t>Mecanico</t>
  </si>
  <si>
    <t>Admilson Ferreira Vaz</t>
  </si>
  <si>
    <t>28.845.899-0</t>
  </si>
  <si>
    <t>174379048-10</t>
  </si>
  <si>
    <t>Emerson Power</t>
  </si>
  <si>
    <t>Engenheiro de aplicação e manutenção</t>
  </si>
  <si>
    <t>Felipe Pereira Vaz</t>
  </si>
  <si>
    <t>454.799.838-81</t>
  </si>
  <si>
    <t>Geraldo Pereira Passos</t>
  </si>
  <si>
    <t>36.433.325-X</t>
  </si>
  <si>
    <t>259.572.378-25</t>
  </si>
  <si>
    <t>Paulo Cesar Francisquete</t>
  </si>
  <si>
    <t>26.400.067-7</t>
  </si>
  <si>
    <t>248237728-57</t>
  </si>
  <si>
    <t>Tec de manutenção</t>
  </si>
  <si>
    <t>Adriano de Souza Batista</t>
  </si>
  <si>
    <t>45.225.989-7</t>
  </si>
  <si>
    <t>330.942.978-46</t>
  </si>
  <si>
    <t>Engektron</t>
  </si>
  <si>
    <t>Auxiliar Técnico</t>
  </si>
  <si>
    <t>Emerson Rodrigues Vieira</t>
  </si>
  <si>
    <t>49.345.076-2</t>
  </si>
  <si>
    <t>356.218.168-03</t>
  </si>
  <si>
    <t>Igor Fernandes Ferreira</t>
  </si>
  <si>
    <t>533.487-98</t>
  </si>
  <si>
    <t>480.355.268-12</t>
  </si>
  <si>
    <t>Técnico Eletrotécnico</t>
  </si>
  <si>
    <t>Kawe Lima Costa</t>
  </si>
  <si>
    <t>53.473.783-3</t>
  </si>
  <si>
    <t>540.154.958-02</t>
  </si>
  <si>
    <t>Lucas Rocha da Costa</t>
  </si>
  <si>
    <t>426.123.428-93</t>
  </si>
  <si>
    <t>Raphael Fernando Vilhalba</t>
  </si>
  <si>
    <t>310.842.058-58</t>
  </si>
  <si>
    <t xml:space="preserve">Técnico em Atendimento e Vendas </t>
  </si>
  <si>
    <t>Weslei Ferreira de Souza</t>
  </si>
  <si>
    <t>408.657.378-43</t>
  </si>
  <si>
    <t>Bruno Mitev Savastano Nandes</t>
  </si>
  <si>
    <t>42.861.637-9</t>
  </si>
  <si>
    <t>339.583.078-09</t>
  </si>
  <si>
    <t>EQUILIBRIUM</t>
  </si>
  <si>
    <t xml:space="preserve">Hilda Lourenço </t>
  </si>
  <si>
    <t>29.648.252-3</t>
  </si>
  <si>
    <t>199.114.358-30</t>
  </si>
  <si>
    <t>Jennifer Mitev Lima Silva</t>
  </si>
  <si>
    <t>46.580.471-8</t>
  </si>
  <si>
    <t>454.981.468-33</t>
  </si>
  <si>
    <t>Auxiliar de Supervisão</t>
  </si>
  <si>
    <t>Juliete Pereira Froner</t>
  </si>
  <si>
    <t>42.645.142-9</t>
  </si>
  <si>
    <t>433.616.608-07</t>
  </si>
  <si>
    <t>Mariluci dos Santos</t>
  </si>
  <si>
    <t>42.764.653-4</t>
  </si>
  <si>
    <t>329.657.878-10</t>
  </si>
  <si>
    <t>Tiago Pereira de Araujo</t>
  </si>
  <si>
    <t>46.948.082-8</t>
  </si>
  <si>
    <t>366.961.188-61</t>
  </si>
  <si>
    <t>Sandro Silva Ibelli</t>
  </si>
  <si>
    <t>511.343.428-02</t>
  </si>
  <si>
    <t>Estrela Remoção(Ambitrans)</t>
  </si>
  <si>
    <t>Ajudante geral</t>
  </si>
  <si>
    <t>Daniel Afonso Batista Nunes</t>
  </si>
  <si>
    <t>463.961.548-54</t>
  </si>
  <si>
    <t>Flex Automação Industrial LTDA</t>
  </si>
  <si>
    <t>Técnico Especialista</t>
  </si>
  <si>
    <t>Antonio da Silva Ferreira</t>
  </si>
  <si>
    <t>311.563.598-21</t>
  </si>
  <si>
    <t>Fort Máquinas (GGM Empilhadeiras)</t>
  </si>
  <si>
    <t>Mecânico de Empilhadeiras</t>
  </si>
  <si>
    <t>Gabriel Antonio de Souza</t>
  </si>
  <si>
    <t>22.384.263-1</t>
  </si>
  <si>
    <t>098.562.808-18</t>
  </si>
  <si>
    <t>Luis Henrique Daniel Gonçalves</t>
  </si>
  <si>
    <t>49.370.441-3</t>
  </si>
  <si>
    <t>400.049.598-41</t>
  </si>
  <si>
    <t>Pedro de Campos Neto</t>
  </si>
  <si>
    <t>228.373.628-59</t>
  </si>
  <si>
    <t>Roberto Piatto da Silva</t>
  </si>
  <si>
    <t>41.868.668-3</t>
  </si>
  <si>
    <t>318.228.798-25</t>
  </si>
  <si>
    <t>Rodrigo Oliveira de Morais Lourenço</t>
  </si>
  <si>
    <t>35.087.065-2</t>
  </si>
  <si>
    <t>332.196.268-31</t>
  </si>
  <si>
    <t>Égon Henrique de Miranda</t>
  </si>
  <si>
    <t>52.424.605-1</t>
  </si>
  <si>
    <t>484.424.478-73</t>
  </si>
  <si>
    <t>H2O</t>
  </si>
  <si>
    <t>Tecnico Quimico</t>
  </si>
  <si>
    <t>Fabio Jose Correa Flores</t>
  </si>
  <si>
    <t>43.672.689-0</t>
  </si>
  <si>
    <t>227.992.438-26</t>
  </si>
  <si>
    <t>Auxiliar Meio Ambiente</t>
  </si>
  <si>
    <t>Diego Rodrigo Palma</t>
  </si>
  <si>
    <t>236.673.758-08</t>
  </si>
  <si>
    <t>Higienex</t>
  </si>
  <si>
    <t>Dedetizador</t>
  </si>
  <si>
    <t>Gedeon Martins Dias Teixeira</t>
  </si>
  <si>
    <t>47.362.764-4</t>
  </si>
  <si>
    <t>380.333.038-67</t>
  </si>
  <si>
    <t>Gerson Alves</t>
  </si>
  <si>
    <t>831.233.938-87</t>
  </si>
  <si>
    <t>Jhonathan Rezende do Nascimento</t>
  </si>
  <si>
    <t>52.902.693-4</t>
  </si>
  <si>
    <t>463.961.228-12</t>
  </si>
  <si>
    <t>João Carlos Custódio Pinto</t>
  </si>
  <si>
    <t>27.078.045-2</t>
  </si>
  <si>
    <t>185.637.378-99</t>
  </si>
  <si>
    <t>Osmar Dos Santos Souza</t>
  </si>
  <si>
    <t>41.866.413-4</t>
  </si>
  <si>
    <t>374.576.548-60</t>
  </si>
  <si>
    <t>Ricardo Ferreira da Silva</t>
  </si>
  <si>
    <t>45.346.922-X</t>
  </si>
  <si>
    <t>322105288-01</t>
  </si>
  <si>
    <t>Sandro Emerson Da Silva</t>
  </si>
  <si>
    <t>45.000.111-97</t>
  </si>
  <si>
    <t>379.620.798-78</t>
  </si>
  <si>
    <t>Willian Luis Faria Rosa</t>
  </si>
  <si>
    <t>348.108.428-51</t>
  </si>
  <si>
    <t>Diogo henrique dos Santos</t>
  </si>
  <si>
    <t>235.762.168-04</t>
  </si>
  <si>
    <t>HTC Climatização</t>
  </si>
  <si>
    <t>Ajudante</t>
  </si>
  <si>
    <t>Gustavo Dias Gomes Guarda</t>
  </si>
  <si>
    <t>48.864.339-9</t>
  </si>
  <si>
    <t>418.537.898-01</t>
  </si>
  <si>
    <t>Técnico</t>
  </si>
  <si>
    <t>Danilo Cristiano Adão da Silva</t>
  </si>
  <si>
    <t>37.224.937-1</t>
  </si>
  <si>
    <t>421.966.998-10</t>
  </si>
  <si>
    <t>Jet Service</t>
  </si>
  <si>
    <t>Supervisor Tec. Mecanico industrial</t>
  </si>
  <si>
    <t>Diego Campos Simão</t>
  </si>
  <si>
    <t>27.064.987-6</t>
  </si>
  <si>
    <t>319.476.588-40</t>
  </si>
  <si>
    <t>Mecanico de refrigeração</t>
  </si>
  <si>
    <t>Fernando da Silva Venceslau</t>
  </si>
  <si>
    <t>60.788.955-X</t>
  </si>
  <si>
    <t>091.062.134-99</t>
  </si>
  <si>
    <t>1/2 oficial funileiro</t>
  </si>
  <si>
    <t xml:space="preserve">Gustavo Fernandes de Mello </t>
  </si>
  <si>
    <t>38.779.102-4</t>
  </si>
  <si>
    <t>239.572.568-44</t>
  </si>
  <si>
    <t>Montador Eletrico</t>
  </si>
  <si>
    <t>Luciano Souza Oliveira</t>
  </si>
  <si>
    <t>56.230.139-2</t>
  </si>
  <si>
    <t>054.999.535-89</t>
  </si>
  <si>
    <t>Tecnico de refrigeração master</t>
  </si>
  <si>
    <t>Pedro Alexandre Monegato</t>
  </si>
  <si>
    <t>20.844.855-X</t>
  </si>
  <si>
    <t>273.785.158-09</t>
  </si>
  <si>
    <t>Encarregado de eletrica</t>
  </si>
  <si>
    <t xml:space="preserve">Rafael Ferreira Carvalho </t>
  </si>
  <si>
    <t>45.307.854-0</t>
  </si>
  <si>
    <t>323.019.168-47</t>
  </si>
  <si>
    <t>Eletricista de refrigeração junior</t>
  </si>
  <si>
    <t>Roberto Carlos Barrocal</t>
  </si>
  <si>
    <t>064.141.428-59</t>
  </si>
  <si>
    <t>Supervisor Eletrico</t>
  </si>
  <si>
    <t>Samuel da Paz</t>
  </si>
  <si>
    <t>48.593.789-X</t>
  </si>
  <si>
    <t>414.536.008-76</t>
  </si>
  <si>
    <t>mecanico de refrigeração</t>
  </si>
  <si>
    <t>Wanderson Andrade dos Santos</t>
  </si>
  <si>
    <t>22.115.099-40</t>
  </si>
  <si>
    <t>090.484.145-63</t>
  </si>
  <si>
    <t>Mecânico de Refrigeração</t>
  </si>
  <si>
    <t>Wilker Lemos Pira</t>
  </si>
  <si>
    <t>42.685.859-1</t>
  </si>
  <si>
    <t>122.358.276-08</t>
  </si>
  <si>
    <t>William Ricardo Silva</t>
  </si>
  <si>
    <t>39.006.548-1</t>
  </si>
  <si>
    <t>445.067.508-88</t>
  </si>
  <si>
    <t>mecanico de refrigeração pleno</t>
  </si>
  <si>
    <t xml:space="preserve">Willian Hilles Pires </t>
  </si>
  <si>
    <t>41.214.661-7</t>
  </si>
  <si>
    <t>324.596.818-36</t>
  </si>
  <si>
    <t>Geovanne Sassarão Rodrigues</t>
  </si>
  <si>
    <t>47.716.343-0</t>
  </si>
  <si>
    <t>396.226.128-14</t>
  </si>
  <si>
    <t>Lab2Bio(JND)</t>
  </si>
  <si>
    <t>Técnico Coletor de Amostra</t>
  </si>
  <si>
    <t>João Carlos Santana Avelar</t>
  </si>
  <si>
    <t>538.413.796-72</t>
  </si>
  <si>
    <t>Responsavel Tecnico</t>
  </si>
  <si>
    <t>Adenilson Donizeth Venancio</t>
  </si>
  <si>
    <t>27.512.035-1</t>
  </si>
  <si>
    <t>256.822.568-83</t>
  </si>
  <si>
    <t>Lift Weels</t>
  </si>
  <si>
    <t xml:space="preserve">mecanico de manutenção de combustão III </t>
  </si>
  <si>
    <t>Adriano Martins Machado</t>
  </si>
  <si>
    <t>270.845.048-42</t>
  </si>
  <si>
    <t xml:space="preserve">mecanico de manutenção de combustão I </t>
  </si>
  <si>
    <t>Albertino Aniceto Cardoso</t>
  </si>
  <si>
    <t>41.237.022-0</t>
  </si>
  <si>
    <t>398.959.588-11</t>
  </si>
  <si>
    <t xml:space="preserve">Auxiliar mecanico de manutenção de combustão </t>
  </si>
  <si>
    <t>Anderson da Silva Pereira</t>
  </si>
  <si>
    <t>5.970-38</t>
  </si>
  <si>
    <t>032.615.627-57</t>
  </si>
  <si>
    <t>Mecanico de manutenção Eletrica III</t>
  </si>
  <si>
    <t>David Aparecido Batista Procopio</t>
  </si>
  <si>
    <t>44.718.493-3</t>
  </si>
  <si>
    <t>377.898.228-10</t>
  </si>
  <si>
    <t>mecanico de manutenção eleltrica II</t>
  </si>
  <si>
    <t>Fabio Cruz dos Santos</t>
  </si>
  <si>
    <t>385.998.408-00</t>
  </si>
  <si>
    <t>Felipe da Silva Ramos</t>
  </si>
  <si>
    <t>384.253.408-61</t>
  </si>
  <si>
    <t>Fernando Dias da Silva</t>
  </si>
  <si>
    <t>351.834.598-27</t>
  </si>
  <si>
    <t>Mecanico de manutenção de combustão</t>
  </si>
  <si>
    <t>Marcus Vinicius Alves</t>
  </si>
  <si>
    <t>44.800.388-0</t>
  </si>
  <si>
    <t>389.496.828-18</t>
  </si>
  <si>
    <t>Rafael Marque Pereira</t>
  </si>
  <si>
    <t>59.102.998-4</t>
  </si>
  <si>
    <t>517.053.128-10</t>
  </si>
  <si>
    <t>Mecanico de manutenção Eletrica I</t>
  </si>
  <si>
    <t>Marcelo Moura Bergamim</t>
  </si>
  <si>
    <t>245.603.268-35</t>
  </si>
  <si>
    <t>Maranata Manutenção e Instalção LTDA</t>
  </si>
  <si>
    <t>Instalador</t>
  </si>
  <si>
    <t>Marcos da Mata Barbosa</t>
  </si>
  <si>
    <t>345.736.838-44</t>
  </si>
  <si>
    <t>Carlos Roberto Custodio dos Santos</t>
  </si>
  <si>
    <t>54.782.688-6</t>
  </si>
  <si>
    <t>474.798.968-40</t>
  </si>
  <si>
    <t>MJ Barros Terraplanagem LTDA.</t>
  </si>
  <si>
    <t xml:space="preserve">Motorista de caminhão </t>
  </si>
  <si>
    <t xml:space="preserve">Claudinei Aparecido Custodio </t>
  </si>
  <si>
    <t>24.696.545-3</t>
  </si>
  <si>
    <t>279.826.848-66</t>
  </si>
  <si>
    <t>Operador de maquinas</t>
  </si>
  <si>
    <t>Francisco Bezerra de Souza</t>
  </si>
  <si>
    <t>63.712.849-7</t>
  </si>
  <si>
    <t>042.191.924-84</t>
  </si>
  <si>
    <t>Leopoldo Martins de Lima Neto</t>
  </si>
  <si>
    <t>37.869.772-9</t>
  </si>
  <si>
    <t>346.616.895-34</t>
  </si>
  <si>
    <t>Marcos Valladão de Freitas</t>
  </si>
  <si>
    <t>446.399.568-00</t>
  </si>
  <si>
    <t>Ozeas Ferreira Costa</t>
  </si>
  <si>
    <t>23.275.769-0</t>
  </si>
  <si>
    <t>190.968.058-36</t>
  </si>
  <si>
    <t xml:space="preserve">motorista de caminhão </t>
  </si>
  <si>
    <t>Guilherme Torres Pazzeto</t>
  </si>
  <si>
    <t>4744762X</t>
  </si>
  <si>
    <t>396.986.655/16</t>
  </si>
  <si>
    <t>NIPBR</t>
  </si>
  <si>
    <t>Técnico Junior</t>
  </si>
  <si>
    <t>Marcos Vinicius Santos Alkmin</t>
  </si>
  <si>
    <t>41.670.094-24</t>
  </si>
  <si>
    <t>412.869.318-94</t>
  </si>
  <si>
    <t>Raimundo Nonato de Carvalho</t>
  </si>
  <si>
    <t>342.058.883-68</t>
  </si>
  <si>
    <t>Ajudante Técnico</t>
  </si>
  <si>
    <t>Renivaldo Pereira dos Santos</t>
  </si>
  <si>
    <t>313.828.708-50</t>
  </si>
  <si>
    <t xml:space="preserve">Adilson de Assis </t>
  </si>
  <si>
    <t>031.855.968-45</t>
  </si>
  <si>
    <t>OZAKI</t>
  </si>
  <si>
    <t>mestre de obra</t>
  </si>
  <si>
    <t>Fernando Henrique Freire</t>
  </si>
  <si>
    <t>40.410.894-5</t>
  </si>
  <si>
    <t>378.565.338-70</t>
  </si>
  <si>
    <t>Fernando Mitsuo Ozaki</t>
  </si>
  <si>
    <t>342300.858-00</t>
  </si>
  <si>
    <t>Jose Roberto dos Santos</t>
  </si>
  <si>
    <t>106241898-05</t>
  </si>
  <si>
    <t>pedreiro</t>
  </si>
  <si>
    <t>Jose Rodrigues de Oliveira</t>
  </si>
  <si>
    <t>45.88.995-7</t>
  </si>
  <si>
    <t>340.196.318-08</t>
  </si>
  <si>
    <t>servente</t>
  </si>
  <si>
    <t xml:space="preserve">Leonardo Ramos da Cunha </t>
  </si>
  <si>
    <t>54.379.878-1</t>
  </si>
  <si>
    <t>431.675.478-55</t>
  </si>
  <si>
    <t>Luiz Fernando de Jesus</t>
  </si>
  <si>
    <t>356.633.828-10</t>
  </si>
  <si>
    <t>Marcelo Augusto Veneziano de Lima</t>
  </si>
  <si>
    <t>301.036.038-08</t>
  </si>
  <si>
    <t>Op. Retroescavadeira</t>
  </si>
  <si>
    <t>Marcio Aparecido da Silva</t>
  </si>
  <si>
    <t>29.571.932-1</t>
  </si>
  <si>
    <t>417.094.248-50</t>
  </si>
  <si>
    <t>Servente</t>
  </si>
  <si>
    <t>Odair Aparecido Ricardo</t>
  </si>
  <si>
    <t>44.389.199-0</t>
  </si>
  <si>
    <t>295.809.458-88</t>
  </si>
  <si>
    <t>Osmair Cleber Sanches dos Santos</t>
  </si>
  <si>
    <t>46.193.181-3</t>
  </si>
  <si>
    <t>377.977.108-05</t>
  </si>
  <si>
    <t>Paulo Henrique Magalhaes Pires</t>
  </si>
  <si>
    <t>421.935.958-36</t>
  </si>
  <si>
    <t>Assistente de engenheiro</t>
  </si>
  <si>
    <t>Não autorizdo</t>
  </si>
  <si>
    <t>Rogerio Gomes Vieira</t>
  </si>
  <si>
    <t>075.939.807-07</t>
  </si>
  <si>
    <t xml:space="preserve">Thiago de Oliveira Santos Freitas </t>
  </si>
  <si>
    <t>44.579.932-8</t>
  </si>
  <si>
    <t>336.805.538-03</t>
  </si>
  <si>
    <t>Ademir Marcondes da Silva</t>
  </si>
  <si>
    <t>36.441.455-8</t>
  </si>
  <si>
    <t>334.683.538-39</t>
  </si>
  <si>
    <t>Paddo Ambiental</t>
  </si>
  <si>
    <t>Daniel Cereza Toffoli</t>
  </si>
  <si>
    <t>32.475.002-2</t>
  </si>
  <si>
    <t>324.173.288-60</t>
  </si>
  <si>
    <t>Técnico Operador de Equipamento</t>
  </si>
  <si>
    <t>Diego de Souza Gomes</t>
  </si>
  <si>
    <t>44.914.311-9</t>
  </si>
  <si>
    <t>361.093.358-51</t>
  </si>
  <si>
    <t>Fabricio Lino dos Santos</t>
  </si>
  <si>
    <t>367.560.198-64</t>
  </si>
  <si>
    <t xml:space="preserve">Paulo Cesar dos Santos </t>
  </si>
  <si>
    <t>43.343.920-8</t>
  </si>
  <si>
    <t>298.721.878-86</t>
  </si>
  <si>
    <t>Pazzuck</t>
  </si>
  <si>
    <t>Fernando dos Santos Silva</t>
  </si>
  <si>
    <t>33.322.890-X</t>
  </si>
  <si>
    <t>224.053.158-40</t>
  </si>
  <si>
    <t>Prevmax</t>
  </si>
  <si>
    <t>Instalador de equipamentos</t>
  </si>
  <si>
    <t>Silvio Cesar dos Santos Silva</t>
  </si>
  <si>
    <t>24.866.734-8</t>
  </si>
  <si>
    <t>162.683.118-17</t>
  </si>
  <si>
    <t>Não autorizaqdo</t>
  </si>
  <si>
    <t xml:space="preserve">Wanderson Rodrigues </t>
  </si>
  <si>
    <t>38.616.452-6</t>
  </si>
  <si>
    <t>455.358.218-67</t>
  </si>
  <si>
    <t>Marcos dos Santos Bispo</t>
  </si>
  <si>
    <t>46.076.318-0</t>
  </si>
  <si>
    <t>434.425.588-75</t>
  </si>
  <si>
    <t>Procoding Tecnologia para Rastreabilidade industrial LTDA</t>
  </si>
  <si>
    <t>Felipe Pereira de Melo</t>
  </si>
  <si>
    <t>44.017.848-4</t>
  </si>
  <si>
    <t>334.459.058-86</t>
  </si>
  <si>
    <t>PX</t>
  </si>
  <si>
    <t>Flavio Vieira Alves</t>
  </si>
  <si>
    <t>198.512.088-76</t>
  </si>
  <si>
    <t>Hans Hiroaki Fuzikawa</t>
  </si>
  <si>
    <t>53.622.929-6</t>
  </si>
  <si>
    <t>050.329.001-76</t>
  </si>
  <si>
    <t>Atendente</t>
  </si>
  <si>
    <t>Luciano Salomão Santos</t>
  </si>
  <si>
    <t>47.934.024-9</t>
  </si>
  <si>
    <t>396.356.308-75</t>
  </si>
  <si>
    <t>Thelry do Nascimento</t>
  </si>
  <si>
    <t>409.386.528-00</t>
  </si>
  <si>
    <t>Vinicius Michel Fernando da Silva</t>
  </si>
  <si>
    <t>39.358.661-3</t>
  </si>
  <si>
    <t>508.976.058-61</t>
  </si>
  <si>
    <t>Alexandre Nunes Gonçalves</t>
  </si>
  <si>
    <t>346.308.528-32</t>
  </si>
  <si>
    <t>RFR Log Logitica (Transcore)</t>
  </si>
  <si>
    <t>José Carlos Martins da Silva</t>
  </si>
  <si>
    <t>296.781.258-70</t>
  </si>
  <si>
    <t>Motorista Carreteiro</t>
  </si>
  <si>
    <t xml:space="preserve">Manoel Alves de Souza </t>
  </si>
  <si>
    <t>688.229.605-72</t>
  </si>
  <si>
    <t>Robison Alves de Sousa</t>
  </si>
  <si>
    <t>040.587.535-52</t>
  </si>
  <si>
    <t>Robson Clovis Marques Sebastião</t>
  </si>
  <si>
    <t>383.368.228-01</t>
  </si>
  <si>
    <t>RMSEG(TERCEIRO ALFA SECURE)</t>
  </si>
  <si>
    <t>Tecnico eletrocino</t>
  </si>
  <si>
    <t>Aparecido Vilani</t>
  </si>
  <si>
    <t>705189399-87</t>
  </si>
  <si>
    <t>Santos e Porto</t>
  </si>
  <si>
    <t>Mecanico de empilhadeira</t>
  </si>
  <si>
    <t>Milton Rocha</t>
  </si>
  <si>
    <t>039615808-04</t>
  </si>
  <si>
    <t>Renan Gabriel da Silva Ribeiro</t>
  </si>
  <si>
    <t>62.371.056-0</t>
  </si>
  <si>
    <t>514.797.148-36</t>
  </si>
  <si>
    <t>Ajudante de mecanico</t>
  </si>
  <si>
    <t>Richard Rafael de Campos Silva</t>
  </si>
  <si>
    <t>53.015.070-0</t>
  </si>
  <si>
    <t>496.756.288-47</t>
  </si>
  <si>
    <t>Ajudante de mecânico</t>
  </si>
  <si>
    <t>Davi Batista de Souza</t>
  </si>
  <si>
    <t>45.825.195-1</t>
  </si>
  <si>
    <t>397.114.798-42</t>
  </si>
  <si>
    <t>Saur Equipamenos</t>
  </si>
  <si>
    <t>Montador de Equipamentos I  PV</t>
  </si>
  <si>
    <t>Marciano Guersoni</t>
  </si>
  <si>
    <t>40.297.128-0</t>
  </si>
  <si>
    <t>340.084.508-66</t>
  </si>
  <si>
    <t>Montador de Equipamentos PV</t>
  </si>
  <si>
    <t>Adilson Carlos de Oliveira</t>
  </si>
  <si>
    <t>57.171.581-3</t>
  </si>
  <si>
    <t>027.685.676-71</t>
  </si>
  <si>
    <t>Servi Mil</t>
  </si>
  <si>
    <t>Oficial eletriscista</t>
  </si>
  <si>
    <t>Amauri Gonçalves Nogueira Bastos</t>
  </si>
  <si>
    <t>25.851.996-4</t>
  </si>
  <si>
    <t>188.941.318-24</t>
  </si>
  <si>
    <t xml:space="preserve">Eletricista </t>
  </si>
  <si>
    <t>Antonio Marcos Freitas Nunes</t>
  </si>
  <si>
    <t>320.074.258-58</t>
  </si>
  <si>
    <t>Eletricista Montador</t>
  </si>
  <si>
    <t>Bruno Quirino Leite de Almeida</t>
  </si>
  <si>
    <t>48.084.059-3</t>
  </si>
  <si>
    <t>411.407.978-59</t>
  </si>
  <si>
    <t>1/2 Oficial Eletricista</t>
  </si>
  <si>
    <t>Cleber Teodoro Paulino</t>
  </si>
  <si>
    <t>40.303.646-X</t>
  </si>
  <si>
    <t>332.812.538-81</t>
  </si>
  <si>
    <t>Encarregado</t>
  </si>
  <si>
    <t>Domingos Soares da Silva</t>
  </si>
  <si>
    <t>33.450.459-4</t>
  </si>
  <si>
    <t>269.438.038-75</t>
  </si>
  <si>
    <t>Eletricista montador</t>
  </si>
  <si>
    <t>Edilson de Queiroz Oliveira</t>
  </si>
  <si>
    <t>41.361.886-9</t>
  </si>
  <si>
    <t>377.300.318-84</t>
  </si>
  <si>
    <t>1/2 oficial eletricista</t>
  </si>
  <si>
    <t>Lazaro Fernandes Laranjeiras</t>
  </si>
  <si>
    <t>39.547.774-8</t>
  </si>
  <si>
    <t>467.660.728-81</t>
  </si>
  <si>
    <t>Eletricista</t>
  </si>
  <si>
    <t>Lucas Fabiano de Souza Silva</t>
  </si>
  <si>
    <t>63.391.790-4</t>
  </si>
  <si>
    <t>529.306.388-00</t>
  </si>
  <si>
    <t>Luiz Henrique Nogueira Mello</t>
  </si>
  <si>
    <t>48.497.979-6</t>
  </si>
  <si>
    <t>420.014.978-81</t>
  </si>
  <si>
    <t xml:space="preserve">1/2 oficial eletricista </t>
  </si>
  <si>
    <t>Marcel Oliveira da Silva</t>
  </si>
  <si>
    <t>42.126.455-X</t>
  </si>
  <si>
    <t>336.237.498-00</t>
  </si>
  <si>
    <t>Marcos dos Santos Soares Lopes</t>
  </si>
  <si>
    <t>MG12.545.439</t>
  </si>
  <si>
    <t>074.109.526-28</t>
  </si>
  <si>
    <t>Marcos Vinicius Dias Gomes</t>
  </si>
  <si>
    <t>38.934.933-1</t>
  </si>
  <si>
    <t>357.857.888-61</t>
  </si>
  <si>
    <t>Tec. Segurança do Trabalho</t>
  </si>
  <si>
    <t>Nicolas Eduardo da Luz Furtado</t>
  </si>
  <si>
    <t>52.059.025-9</t>
  </si>
  <si>
    <t>581.323.548-50</t>
  </si>
  <si>
    <t>Ajudante de Eletricista</t>
  </si>
  <si>
    <t>Rafael Vitoriano dos Santos</t>
  </si>
  <si>
    <t>41.291.841-9</t>
  </si>
  <si>
    <t>344.781.308-33</t>
  </si>
  <si>
    <t>NÃO POSSUI</t>
  </si>
  <si>
    <t>Robson Miguel dos Santos</t>
  </si>
  <si>
    <t>30.040.443-3</t>
  </si>
  <si>
    <t>276.690.148-57</t>
  </si>
  <si>
    <t>Rodinaldo Ramos da Mota</t>
  </si>
  <si>
    <t>54.477.223-4</t>
  </si>
  <si>
    <t>082.054.356-00</t>
  </si>
  <si>
    <t>Rodrigo Cordeiro dos Santos</t>
  </si>
  <si>
    <t>45.472.956-X</t>
  </si>
  <si>
    <t>339.494.968-05</t>
  </si>
  <si>
    <t>Rogerio dos Santos Gonçalves</t>
  </si>
  <si>
    <t>39.714.786-7</t>
  </si>
  <si>
    <t>004.868.115-65</t>
  </si>
  <si>
    <t>Eletricista II</t>
  </si>
  <si>
    <t>Ronaldo Vinicius Silvino</t>
  </si>
  <si>
    <t>28.221.178-0</t>
  </si>
  <si>
    <t>261.480.328-64</t>
  </si>
  <si>
    <t>Saulo Fernando de carvalho Castro</t>
  </si>
  <si>
    <t>332.812.488-88</t>
  </si>
  <si>
    <t>Engenheiro Eletricista</t>
  </si>
  <si>
    <t>Victor Hugo Ferreira da Costa</t>
  </si>
  <si>
    <t>52.160.084-4</t>
  </si>
  <si>
    <t>506.342.998-08</t>
  </si>
  <si>
    <t>Oficial Eletricista</t>
  </si>
  <si>
    <t>Wellington Alves de Lima</t>
  </si>
  <si>
    <t>42.693.259-6</t>
  </si>
  <si>
    <t>317.296.858-89</t>
  </si>
  <si>
    <t>Carlos Alberto Ferreira Da Silva</t>
  </si>
  <si>
    <t>38.524.931-7</t>
  </si>
  <si>
    <t>474.711.048-80</t>
  </si>
  <si>
    <t>Souza Fire</t>
  </si>
  <si>
    <t>Danilo dos Santos Freires</t>
  </si>
  <si>
    <t>55.885.695-0</t>
  </si>
  <si>
    <t>516.359.488-51</t>
  </si>
  <si>
    <t>Gabriel Alcides Pinto</t>
  </si>
  <si>
    <t>43.020.473-5</t>
  </si>
  <si>
    <t>364.732.068-41</t>
  </si>
  <si>
    <t>João Paulo de Assis</t>
  </si>
  <si>
    <t>55.384.976-1</t>
  </si>
  <si>
    <t>411.384.788-65</t>
  </si>
  <si>
    <t>Wellington Jose de Cerqueiras Silva</t>
  </si>
  <si>
    <t>34.799.652-8</t>
  </si>
  <si>
    <t>365.272.138-16</t>
  </si>
  <si>
    <t>David Cristiano Gonçalves de Araujo</t>
  </si>
  <si>
    <t>53.726.677-X</t>
  </si>
  <si>
    <t>420.061.968-71</t>
  </si>
  <si>
    <t>Start Serviços Tecnico- Sotero</t>
  </si>
  <si>
    <t>Auxiliar de manutenção</t>
  </si>
  <si>
    <t>Não autorizada</t>
  </si>
  <si>
    <t xml:space="preserve">Ezequiel Dias dos Santos </t>
  </si>
  <si>
    <t>58.359.474-8</t>
  </si>
  <si>
    <t>060.936.165-17</t>
  </si>
  <si>
    <t>supervisor/tec manutenção nivel III</t>
  </si>
  <si>
    <t>Gustavo Avelino Monteiro Paulo</t>
  </si>
  <si>
    <t>58.935.310-X</t>
  </si>
  <si>
    <t>571.616.308-43</t>
  </si>
  <si>
    <t>Apinista N1</t>
  </si>
  <si>
    <t>Joselito Rocha Regis</t>
  </si>
  <si>
    <t>267.036.928-66</t>
  </si>
  <si>
    <t>Supervisor tec manutenção III</t>
  </si>
  <si>
    <t>Julio Cesar Ventura</t>
  </si>
  <si>
    <t>327.889.178-30</t>
  </si>
  <si>
    <t>Tec em manutenção N1 senior</t>
  </si>
  <si>
    <t xml:space="preserve">Romulo Yuri Pereira dos Santos </t>
  </si>
  <si>
    <t>47.934.069-9</t>
  </si>
  <si>
    <t>400.213.058-46</t>
  </si>
  <si>
    <t>Tec em manutenção N1 junior</t>
  </si>
  <si>
    <t>Sebastião Aparecido Chaves</t>
  </si>
  <si>
    <t>072.480.968-65</t>
  </si>
  <si>
    <t>TST</t>
  </si>
  <si>
    <t>Vanderlei Aparecido Jordão da Cruz</t>
  </si>
  <si>
    <t>369.718.978-62</t>
  </si>
  <si>
    <t>Oficial de manutenção senior</t>
  </si>
  <si>
    <t xml:space="preserve">Wallif Martins de Sousa </t>
  </si>
  <si>
    <t>38.391.409-7</t>
  </si>
  <si>
    <t>438.647.548-60</t>
  </si>
  <si>
    <t>Tec. Em manutenção N1</t>
  </si>
  <si>
    <t>Wesley de Jesus Barros Sotero</t>
  </si>
  <si>
    <t>46.149.518-1</t>
  </si>
  <si>
    <t>452.000.198-69</t>
  </si>
  <si>
    <t>Tec. Segurança do Trabalho senior</t>
  </si>
  <si>
    <t xml:space="preserve">Adilon Cristiano Gonçalves </t>
  </si>
  <si>
    <t>23.742.106-9</t>
  </si>
  <si>
    <t>250.194.878-56</t>
  </si>
  <si>
    <t>TD Ar Condicionado</t>
  </si>
  <si>
    <t>Mecânico de refrigeração</t>
  </si>
  <si>
    <t>Andric Cruz dos Santos</t>
  </si>
  <si>
    <t>48.778.834-5</t>
  </si>
  <si>
    <t>439.997.988-84</t>
  </si>
  <si>
    <t>Meio Of. Mecânico de refrigeração</t>
  </si>
  <si>
    <t>Antônio Marcelo Oliveira da Cruz</t>
  </si>
  <si>
    <t>55.854.816-7</t>
  </si>
  <si>
    <t>052.554.913-73</t>
  </si>
  <si>
    <t>Bryan Rangel dos Santos Pinto</t>
  </si>
  <si>
    <t>57.188.742-9</t>
  </si>
  <si>
    <t>464.852.748-80</t>
  </si>
  <si>
    <t xml:space="preserve">Daniel Lima Correa </t>
  </si>
  <si>
    <t>487.109.808-73</t>
  </si>
  <si>
    <t>Meio oficial mecanico de refrigeração</t>
  </si>
  <si>
    <t xml:space="preserve">Diomedes Batista </t>
  </si>
  <si>
    <t>25.322.801-3</t>
  </si>
  <si>
    <t>162.735.718-13</t>
  </si>
  <si>
    <t>Proprietário</t>
  </si>
  <si>
    <t xml:space="preserve">Dionathan Gonçalves Batista </t>
  </si>
  <si>
    <t>48.877.086-5</t>
  </si>
  <si>
    <t>435.296.308-96</t>
  </si>
  <si>
    <t>Ériton Honorio de Oliveira</t>
  </si>
  <si>
    <t>35.296.340-2</t>
  </si>
  <si>
    <t>365.283.548-47</t>
  </si>
  <si>
    <t>Gabriel Henrique Souza Oliveira</t>
  </si>
  <si>
    <t>50.554.051-4</t>
  </si>
  <si>
    <t>408.009.078-17</t>
  </si>
  <si>
    <t>Gustavo Henrique Ribeiro de Melo</t>
  </si>
  <si>
    <t>57.573.956-3</t>
  </si>
  <si>
    <t>500.761.748-24</t>
  </si>
  <si>
    <t>Jaderson Cardoso Junior</t>
  </si>
  <si>
    <t>52.159.298-7</t>
  </si>
  <si>
    <t>509.823.368-29</t>
  </si>
  <si>
    <t>Jhonatan Soares da Silva</t>
  </si>
  <si>
    <t>55.217.706-4</t>
  </si>
  <si>
    <t>437.857.448-97</t>
  </si>
  <si>
    <t>Junio de Souza Alves</t>
  </si>
  <si>
    <t>52.330.185-6</t>
  </si>
  <si>
    <t>485.706.108-23</t>
  </si>
  <si>
    <t>Meio Oficial Mecânico de Refrigeração</t>
  </si>
  <si>
    <t>Lucas Eduardo Salgueiro de Andrade</t>
  </si>
  <si>
    <t>41.307.935-1</t>
  </si>
  <si>
    <t>441.712.798-01</t>
  </si>
  <si>
    <t>Lucas Rhaniel de Jesus Martins</t>
  </si>
  <si>
    <t>55.112.791-0</t>
  </si>
  <si>
    <t>465.077.568-06</t>
  </si>
  <si>
    <t>Maikon Douglas Moreira Ramos</t>
  </si>
  <si>
    <t>43.019.039-6</t>
  </si>
  <si>
    <t>461.976.338-17</t>
  </si>
  <si>
    <t>Coordenador operacional</t>
  </si>
  <si>
    <t>Demetrios dos Santos Placido da Silva</t>
  </si>
  <si>
    <t>448.030.348-00</t>
  </si>
  <si>
    <t>TechScan (EBCO).</t>
  </si>
  <si>
    <t xml:space="preserve">Assistente Tecnico </t>
  </si>
  <si>
    <t>Gabriel Macedo de Carvalho</t>
  </si>
  <si>
    <t>60.725.808-1</t>
  </si>
  <si>
    <t>549.482.628-70</t>
  </si>
  <si>
    <t>Hugo André Dias</t>
  </si>
  <si>
    <t>288.370.158-01</t>
  </si>
  <si>
    <t>Kauan Lima da Silva</t>
  </si>
  <si>
    <t>53.531.659-8</t>
  </si>
  <si>
    <t>480.682.938-25</t>
  </si>
  <si>
    <t>Ariovaldo Benedito</t>
  </si>
  <si>
    <t>43.124.975-1</t>
  </si>
  <si>
    <t>313.701.238-41</t>
  </si>
  <si>
    <t>Tectransmetal</t>
  </si>
  <si>
    <t>Mecânico de Instalação Industriais</t>
  </si>
  <si>
    <t>Ademar Queiroz Saraiva</t>
  </si>
  <si>
    <t>48.118.595-1</t>
  </si>
  <si>
    <t>016.492.374-80</t>
  </si>
  <si>
    <t>Tomé Equipamentos e Transportes</t>
  </si>
  <si>
    <t>Borracheiro</t>
  </si>
  <si>
    <t>Antônio Marcos Sebastião</t>
  </si>
  <si>
    <t>42.064.293-6</t>
  </si>
  <si>
    <t>291.772.098-00</t>
  </si>
  <si>
    <t>Cleisson Batista Rodrigues do Nascimento</t>
  </si>
  <si>
    <t>60.022.463-6</t>
  </si>
  <si>
    <t>498.872.968-05</t>
  </si>
  <si>
    <t>Daniel Augusto Pereira Granja</t>
  </si>
  <si>
    <t>28.291.571-0</t>
  </si>
  <si>
    <t>247.789.048-42</t>
  </si>
  <si>
    <t>José Carlos Ferreira da Silva</t>
  </si>
  <si>
    <t>58.253.047-7</t>
  </si>
  <si>
    <t>710.036.144-34</t>
  </si>
  <si>
    <t>Operador Guindauto Munck</t>
  </si>
  <si>
    <t>José Carlos Moreira da Silva</t>
  </si>
  <si>
    <t>23.114.828-8</t>
  </si>
  <si>
    <t>704.860.266-04</t>
  </si>
  <si>
    <t>José Wilker da Silva Santos</t>
  </si>
  <si>
    <t>16.669-30</t>
  </si>
  <si>
    <t>216.923.818-22</t>
  </si>
  <si>
    <t>Mecânico</t>
  </si>
  <si>
    <t>Paulo Fernando Silva Rocha</t>
  </si>
  <si>
    <t>43.545.051-7</t>
  </si>
  <si>
    <t>310.409.418-77</t>
  </si>
  <si>
    <t>Engenheiro de Controle de Automação</t>
  </si>
  <si>
    <t>Ronilson Chagas Pereira</t>
  </si>
  <si>
    <t>46.986-3</t>
  </si>
  <si>
    <t>006.833.622-59</t>
  </si>
  <si>
    <t>Mecânico diesel</t>
  </si>
  <si>
    <t>Antonio Carlos Pereira</t>
  </si>
  <si>
    <t>27.387.741-0</t>
  </si>
  <si>
    <t>162.759.136.94</t>
  </si>
  <si>
    <t>Transervice</t>
  </si>
  <si>
    <t>Bruno Heibel Antunes</t>
  </si>
  <si>
    <t>54.129.940-2</t>
  </si>
  <si>
    <t>424.731.148-46</t>
  </si>
  <si>
    <t>Sinaleiro de Guindaste</t>
  </si>
  <si>
    <t>Carlos Aberto Miranda Rosa</t>
  </si>
  <si>
    <t>322.899.35-3</t>
  </si>
  <si>
    <t>294.208.188-02</t>
  </si>
  <si>
    <t>Emerson Rodrigo da Silva</t>
  </si>
  <si>
    <t>269.236.838-07</t>
  </si>
  <si>
    <t>Operador de Guindaste</t>
  </si>
  <si>
    <t>Luis Eduardo Pereira da Silva</t>
  </si>
  <si>
    <t>22.307.237-2</t>
  </si>
  <si>
    <t>132.736.037-39</t>
  </si>
  <si>
    <t>Gerente de Op. de transporte</t>
  </si>
  <si>
    <t>Valdinei Donizetti Pereira</t>
  </si>
  <si>
    <t>23.707.737-1</t>
  </si>
  <si>
    <t>150.239.548-70</t>
  </si>
  <si>
    <t>Operador Guindaste</t>
  </si>
  <si>
    <t>Vanilson Alves</t>
  </si>
  <si>
    <t>15.160.838-6</t>
  </si>
  <si>
    <t>039.013.928-90</t>
  </si>
  <si>
    <t>V.S.Topografia</t>
  </si>
  <si>
    <t xml:space="preserve">Wilson Aparecido dos Santos </t>
  </si>
  <si>
    <t>43.335.309-0</t>
  </si>
  <si>
    <t>315.464.748-11</t>
  </si>
  <si>
    <t xml:space="preserve">Operador de estação </t>
  </si>
  <si>
    <t>Darlan Coqueiro de Oliveira</t>
  </si>
  <si>
    <t>30.638.095-X</t>
  </si>
  <si>
    <t>230.157.838-07</t>
  </si>
  <si>
    <t>Via Porto</t>
  </si>
  <si>
    <t>Gerente Administrativo</t>
  </si>
  <si>
    <t>Miraildo Pereira de Oliveira</t>
  </si>
  <si>
    <t>327.716.575-20</t>
  </si>
  <si>
    <t>Edson Pereira</t>
  </si>
  <si>
    <t>43.335.326-0</t>
  </si>
  <si>
    <t>316.769.708-35</t>
  </si>
  <si>
    <t>Vrontec</t>
  </si>
  <si>
    <t>Caldereiro</t>
  </si>
  <si>
    <t>Ronaldo Santana de Almeida</t>
  </si>
  <si>
    <t>25.070.938-7</t>
  </si>
  <si>
    <t>Técnico Mecânico</t>
  </si>
  <si>
    <t>Cristiano da Silva Ferreira</t>
  </si>
  <si>
    <t>52.667.715-5</t>
  </si>
  <si>
    <t>945.561.485-53</t>
  </si>
  <si>
    <t>Wal-Muc</t>
  </si>
  <si>
    <t>Motorista operador de guindaste</t>
  </si>
  <si>
    <t>Gilson Santos Feitosa</t>
  </si>
  <si>
    <t>59.521.814-3</t>
  </si>
  <si>
    <t>117.904.544-09</t>
  </si>
  <si>
    <t>Ajudante de motorista junior</t>
  </si>
  <si>
    <t>Bruno Tadeu Souza Santos</t>
  </si>
  <si>
    <t>358.039.258-10</t>
  </si>
  <si>
    <t>WR Locação de Munck e Guindaste</t>
  </si>
  <si>
    <t>Motorista Operador</t>
  </si>
  <si>
    <t>Carlos José Muniz</t>
  </si>
  <si>
    <t>22.144.028-8</t>
  </si>
  <si>
    <t>066.688.648-21</t>
  </si>
  <si>
    <t>Edson Luciano da Rosa</t>
  </si>
  <si>
    <t>30.920.911-0</t>
  </si>
  <si>
    <t>258.201.558-08</t>
  </si>
  <si>
    <t>Op. de Empilhadeira</t>
  </si>
  <si>
    <t>Ismael Luciano Segundo</t>
  </si>
  <si>
    <t>26.233.382-X</t>
  </si>
  <si>
    <t>263.513.968-75</t>
  </si>
  <si>
    <t>Jaime Marques Carneiro Junior</t>
  </si>
  <si>
    <t>18.045.866-8</t>
  </si>
  <si>
    <t>070.800.558-65</t>
  </si>
  <si>
    <t>Mario Ney Silva de Souza</t>
  </si>
  <si>
    <t>68.027.880-1</t>
  </si>
  <si>
    <t>854.354.302-91</t>
  </si>
  <si>
    <t xml:space="preserve">Mec. Assist. tecnico </t>
  </si>
  <si>
    <t>Marlon da Silva</t>
  </si>
  <si>
    <t>43.195.967-5</t>
  </si>
  <si>
    <t>350.143.998-94</t>
  </si>
  <si>
    <t>Motorista operador de Munck</t>
  </si>
  <si>
    <t>Paulo Fernando Teixeira da Silva</t>
  </si>
  <si>
    <t>47.604.735-3</t>
  </si>
  <si>
    <t>452.274.078-60</t>
  </si>
  <si>
    <t>Antônio Carlos Alves da Costa</t>
  </si>
  <si>
    <t>53.596.263-0</t>
  </si>
  <si>
    <t>340.832.248-19</t>
  </si>
  <si>
    <t>Ajudante de Guindaste</t>
  </si>
  <si>
    <t>Antônio Marcio de Faria</t>
  </si>
  <si>
    <t>255.582.058-22</t>
  </si>
  <si>
    <t>Gilmar da Silva Alves</t>
  </si>
  <si>
    <t>228.003.838-28</t>
  </si>
  <si>
    <t>Walmir Tadeu Noberto</t>
  </si>
  <si>
    <t>24.387.748-1</t>
  </si>
  <si>
    <t>185.701.128-74</t>
  </si>
  <si>
    <t>Luciano Amaro do Nascimento</t>
  </si>
  <si>
    <t>255.517.378-10</t>
  </si>
  <si>
    <t>Giovani Mastrogiovanni Matos</t>
  </si>
  <si>
    <t>18.598.661-4</t>
  </si>
  <si>
    <t>159.435.418-96</t>
  </si>
  <si>
    <t>Cristiano do Nascimento Andrade</t>
  </si>
  <si>
    <t>49.610.363-5</t>
  </si>
  <si>
    <t>417.143.538-26</t>
  </si>
  <si>
    <t>Danielle da Rocha</t>
  </si>
  <si>
    <t>41.050.699-0</t>
  </si>
  <si>
    <t>343.128.148-64</t>
  </si>
  <si>
    <t>Auxiliar de limpeza</t>
  </si>
  <si>
    <t xml:space="preserve">Denise de Sá Teles Gonçalves </t>
  </si>
  <si>
    <t>45.382.602-7</t>
  </si>
  <si>
    <t>227.514.548-60</t>
  </si>
  <si>
    <t>Ediceia Aparecida Texeira dos Santos</t>
  </si>
  <si>
    <t>27.917.603-X</t>
  </si>
  <si>
    <t>183.897.268-40</t>
  </si>
  <si>
    <t>Eliana Maria Nogueira</t>
  </si>
  <si>
    <t>275.610.488-40</t>
  </si>
  <si>
    <t xml:space="preserve">Fernanda Vitoria Silva Rodrigues </t>
  </si>
  <si>
    <t>55.260.837-3</t>
  </si>
  <si>
    <t>523.427.068-80</t>
  </si>
  <si>
    <t>Jessica Maiara de Andrade</t>
  </si>
  <si>
    <t>48.219.100-4</t>
  </si>
  <si>
    <t>340.674.108-83</t>
  </si>
  <si>
    <t>Luis Antonio de Freitas</t>
  </si>
  <si>
    <t>15.372.869-3</t>
  </si>
  <si>
    <t>040.430.768-00</t>
  </si>
  <si>
    <t>Patricio Fernando F. Menezes</t>
  </si>
  <si>
    <t>58.627.102-8</t>
  </si>
  <si>
    <t>121.326.377-84</t>
  </si>
  <si>
    <t>Inspetor I</t>
  </si>
  <si>
    <t>Rafael Aparecido Fonseca de Moraes</t>
  </si>
  <si>
    <t>43249690-7</t>
  </si>
  <si>
    <t>334.551.098-70</t>
  </si>
  <si>
    <t>Sabrina Nayara de Souza Almeida</t>
  </si>
  <si>
    <t>55.948.928-6</t>
  </si>
  <si>
    <t>370.217.068-55</t>
  </si>
  <si>
    <t>Thiago Augusto Rodrigues da Cruz</t>
  </si>
  <si>
    <t>60.899.871-0</t>
  </si>
  <si>
    <t>508.101.238-60</t>
  </si>
  <si>
    <t>Washington Balduino</t>
  </si>
  <si>
    <t>27.681.748-5</t>
  </si>
  <si>
    <t>282.455.068-69</t>
  </si>
  <si>
    <t>Flavio Aparecido Gonçalves</t>
  </si>
  <si>
    <t>081.184.928-77</t>
  </si>
  <si>
    <t>Leonardo Lucas de Campos Arce</t>
  </si>
  <si>
    <t>49.725.872-9</t>
  </si>
  <si>
    <t>428.776.188-03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</si>
</sst>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242424"/>
      <name val="Aptos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9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3" fontId="4" fillId="0" borderId="0" xfId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6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0" fontId="6" fillId="11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15" borderId="0" xfId="0" applyFont="1" applyFill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43" fontId="2" fillId="0" borderId="3" xfId="1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43" fontId="4" fillId="0" borderId="3" xfId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center" vertical="center"/>
    </xf>
    <xf numFmtId="43" fontId="2" fillId="4" borderId="3" xfId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7" fillId="14" borderId="3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left" vertical="center"/>
    </xf>
    <xf numFmtId="43" fontId="4" fillId="0" borderId="3" xfId="1" applyFont="1" applyFill="1" applyBorder="1" applyAlignment="1">
      <alignment horizontal="center" vertical="center"/>
    </xf>
    <xf numFmtId="14" fontId="7" fillId="14" borderId="3" xfId="0" applyNumberFormat="1" applyFont="1" applyFill="1" applyBorder="1" applyAlignment="1">
      <alignment horizontal="center" vertical="center"/>
    </xf>
    <xf numFmtId="14" fontId="2" fillId="14" borderId="3" xfId="0" applyNumberFormat="1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top" wrapText="1"/>
    </xf>
    <xf numFmtId="0" fontId="2" fillId="0" borderId="3" xfId="0" quotePrefix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3" fontId="2" fillId="4" borderId="3" xfId="0" applyNumberFormat="1" applyFont="1" applyFill="1" applyBorder="1" applyAlignment="1">
      <alignment horizontal="left" vertical="center"/>
    </xf>
    <xf numFmtId="14" fontId="7" fillId="2" borderId="3" xfId="0" applyNumberFormat="1" applyFont="1" applyFill="1" applyBorder="1" applyAlignment="1">
      <alignment horizontal="center" vertical="center"/>
    </xf>
    <xf numFmtId="14" fontId="7" fillId="10" borderId="3" xfId="0" applyNumberFormat="1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14" fontId="2" fillId="10" borderId="3" xfId="0" applyNumberFormat="1" applyFont="1" applyFill="1" applyBorder="1" applyAlignment="1">
      <alignment horizontal="center" vertical="center"/>
    </xf>
    <xf numFmtId="164" fontId="7" fillId="10" borderId="3" xfId="0" applyNumberFormat="1" applyFont="1" applyFill="1" applyBorder="1" applyAlignment="1">
      <alignment horizontal="center" vertical="center"/>
    </xf>
    <xf numFmtId="164" fontId="2" fillId="10" borderId="3" xfId="0" applyNumberFormat="1" applyFont="1" applyFill="1" applyBorder="1" applyAlignment="1">
      <alignment horizontal="center" vertical="center"/>
    </xf>
    <xf numFmtId="14" fontId="2" fillId="10" borderId="3" xfId="0" applyNumberFormat="1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2" fillId="0" borderId="0" xfId="0" applyNumberFormat="1" applyFont="1" applyAlignment="1">
      <alignment vertical="center"/>
    </xf>
    <xf numFmtId="14" fontId="5" fillId="3" borderId="2" xfId="0" applyNumberFormat="1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14" fontId="5" fillId="3" borderId="0" xfId="0" applyNumberFormat="1" applyFont="1" applyFill="1" applyAlignment="1">
      <alignment vertical="center"/>
    </xf>
    <xf numFmtId="14" fontId="3" fillId="3" borderId="0" xfId="0" applyNumberFormat="1" applyFont="1" applyFill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/>
    </xf>
    <xf numFmtId="14" fontId="2" fillId="10" borderId="3" xfId="1" applyNumberFormat="1" applyFont="1" applyFill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43" fontId="13" fillId="2" borderId="3" xfId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 wrapText="1"/>
    </xf>
    <xf numFmtId="14" fontId="13" fillId="9" borderId="3" xfId="0" applyNumberFormat="1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center" vertical="center" wrapText="1"/>
    </xf>
    <xf numFmtId="14" fontId="13" fillId="2" borderId="3" xfId="0" applyNumberFormat="1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14" fontId="13" fillId="10" borderId="3" xfId="0" applyNumberFormat="1" applyFont="1" applyFill="1" applyBorder="1" applyAlignment="1">
      <alignment horizontal="center" vertical="center" wrapText="1"/>
    </xf>
    <xf numFmtId="14" fontId="13" fillId="14" borderId="3" xfId="0" applyNumberFormat="1" applyFont="1" applyFill="1" applyBorder="1" applyAlignment="1">
      <alignment horizontal="center" vertical="center" wrapText="1"/>
    </xf>
    <xf numFmtId="0" fontId="13" fillId="14" borderId="3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14" fontId="7" fillId="10" borderId="3" xfId="0" quotePrefix="1" applyNumberFormat="1" applyFont="1" applyFill="1" applyBorder="1" applyAlignment="1">
      <alignment horizontal="center" vertical="center"/>
    </xf>
    <xf numFmtId="14" fontId="8" fillId="9" borderId="3" xfId="0" applyNumberFormat="1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vertical="center"/>
    </xf>
    <xf numFmtId="0" fontId="10" fillId="8" borderId="4" xfId="0" applyFont="1" applyFill="1" applyBorder="1" applyAlignment="1">
      <alignment vertical="center"/>
    </xf>
    <xf numFmtId="14" fontId="15" fillId="10" borderId="3" xfId="2" applyNumberForma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5" fillId="0" borderId="3" xfId="2" applyBorder="1" applyAlignment="1">
      <alignment vertical="center"/>
    </xf>
    <xf numFmtId="0" fontId="2" fillId="0" borderId="7" xfId="0" applyFont="1" applyBorder="1" applyAlignment="1">
      <alignment vertical="center"/>
    </xf>
    <xf numFmtId="0" fontId="14" fillId="4" borderId="3" xfId="0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3" xfId="0" applyFont="1" applyBorder="1"/>
    <xf numFmtId="0" fontId="14" fillId="0" borderId="3" xfId="0" quotePrefix="1" applyFont="1" applyBorder="1" applyAlignment="1">
      <alignment vertical="center"/>
    </xf>
    <xf numFmtId="0" fontId="14" fillId="0" borderId="0" xfId="0" applyFont="1" applyAlignment="1">
      <alignment vertical="center"/>
    </xf>
    <xf numFmtId="0" fontId="16" fillId="0" borderId="3" xfId="2" applyFont="1" applyBorder="1" applyAlignment="1">
      <alignment vertical="center"/>
    </xf>
    <xf numFmtId="0" fontId="16" fillId="4" borderId="3" xfId="2" applyFont="1" applyFill="1" applyBorder="1" applyAlignment="1">
      <alignment vertical="center"/>
    </xf>
    <xf numFmtId="0" fontId="16" fillId="0" borderId="3" xfId="2" applyFont="1" applyBorder="1" applyAlignment="1">
      <alignment wrapText="1"/>
    </xf>
    <xf numFmtId="0" fontId="15" fillId="0" borderId="3" xfId="2" applyBorder="1" applyAlignment="1">
      <alignment wrapText="1"/>
    </xf>
    <xf numFmtId="14" fontId="2" fillId="0" borderId="3" xfId="0" applyNumberFormat="1" applyFont="1" applyBorder="1" applyAlignment="1">
      <alignment vertical="center"/>
    </xf>
    <xf numFmtId="14" fontId="7" fillId="10" borderId="0" xfId="0" applyNumberFormat="1" applyFont="1" applyFill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Vírgula" xfId="1" builtinId="3"/>
  </cellStyles>
  <dxfs count="6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  <fill>
        <patternFill>
          <bgColor rgb="FFFFB9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0000"/>
      </font>
      <fill>
        <patternFill>
          <bgColor rgb="FFFFB9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B9B9"/>
      <color rgb="FFFF8B8B"/>
      <color rgb="FFFFCC99"/>
      <color rgb="FFCC3300"/>
      <color rgb="FFFB483F"/>
      <color rgb="FFF75D43"/>
      <color rgb="FFF96841"/>
      <color rgb="FFF76E43"/>
      <color rgb="FF0099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una Santino" id="{CCCF4F48-2B9C-489B-B09E-636911B5B990}" userId="S::bruna.santino@uaga.com.br::f882dc72-e2f1-42e2-a29d-4ff8c4c97682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5-04-10T13:11:40.74" personId="{CCCF4F48-2B9C-489B-B09E-636911B5B990}" id="{45EACF67-B5CC-47D2-87E1-444C7DBD68F5}">
    <text>Não tem a cópia da CNV- Solicitar</text>
  </threadedComment>
  <threadedComment ref="A16" dT="2025-04-09T18:49:19.90" personId="{CCCF4F48-2B9C-489B-B09E-636911B5B990}" id="{94541908-5565-4A9C-B453-FEB3287B74F3}">
    <text xml:space="preserve">Verificar ASO
</text>
  </threadedComment>
  <threadedComment ref="A57" dT="2025-04-14T17:03:21.74" personId="{CCCF4F48-2B9C-489B-B09E-636911B5B990}" id="{A79030B9-C12D-47A6-A6A9-0CF50CBED19F}">
    <text>Nenhum documento encontrado</text>
  </threadedComment>
  <threadedComment ref="A58" dT="2025-04-14T15:08:49.98" personId="{CCCF4F48-2B9C-489B-B09E-636911B5B990}" id="{D66BA349-C537-482C-AC95-56A422F6EC65}">
    <text xml:space="preserve">Só temos o ASO
</text>
  </threadedComment>
  <threadedComment ref="A61" dT="2025-04-14T14:55:30.91" personId="{CCCF4F48-2B9C-489B-B09E-636911B5B990}" id="{1B08AC2D-7466-4C87-AFDC-CE3470E9F732}">
    <text>Só temos o ASO</text>
  </threadedComment>
  <threadedComment ref="Z75" dT="2025-04-15T15:26:34.47" personId="{CCCF4F48-2B9C-489B-B09E-636911B5B990}" id="{0274CB47-F424-4368-AD37-4136D8E06C2F}">
    <text>NR18 Elevatória 12mts- 30/10/2024 Validade de 2 anos</text>
  </threadedComment>
  <threadedComment ref="Z79" dT="2025-04-16T13:19:29.77" personId="{CCCF4F48-2B9C-489B-B09E-636911B5B990}" id="{BA5DC597-F8DA-4C8D-860D-E04C6452D275}">
    <text>NR18 Equip. SJ85AJ, Venc. 05/04/2026.</text>
  </threadedComment>
  <threadedComment ref="Z84" dT="2025-04-17T11:58:11.73" personId="{CCCF4F48-2B9C-489B-B09E-636911B5B990}" id="{EEB6AD55-2D8C-4A87-9683-CF658C834CBE}">
    <text>NR18 e NR12, Operar Retro escavadeira, Patrol e rolo compactador, moto niveladora e escavadeira hidráulica.</text>
  </threadedComment>
  <threadedComment ref="Z85" dT="2025-04-17T11:55:32.07" personId="{CCCF4F48-2B9C-489B-B09E-636911B5B990}" id="{CC5B749B-0004-4916-94B4-91CB2474F4B9}">
    <text xml:space="preserve">NR18 e NR12 Operar máquina Serra circular e Serra Mármore
</text>
  </threadedComment>
  <threadedComment ref="Z89" dT="2025-04-17T13:41:48.34" personId="{CCCF4F48-2B9C-489B-B09E-636911B5B990}" id="{7699E1DA-420D-40E5-8463-DFFBEEAE75AD}">
    <text xml:space="preserve">NR18 e NR12, Operar Retro escavadeira, Patrol e rolo compactador, moto niveladora e escavadeira hidráulica.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3" dT="2025-04-10T13:11:40.74" personId="{CCCF4F48-2B9C-489B-B09E-636911B5B990}" id="{CF780F7F-5513-4EFB-866A-1D1048671097}">
    <text>Não tem a cópia da CNV- Solicitar</text>
  </threadedComment>
  <threadedComment ref="A22" dT="2025-04-09T18:49:19.90" personId="{CCCF4F48-2B9C-489B-B09E-636911B5B990}" id="{A27DFED4-ADDB-49BB-9203-E805B8B9B61E}">
    <text xml:space="preserve">Verificar ASO
</text>
  </threadedComment>
  <threadedComment ref="A67" dT="2025-04-14T17:03:21.74" personId="{CCCF4F48-2B9C-489B-B09E-636911B5B990}" id="{FDEF80AE-BCBD-4018-9697-282C5FE904F5}">
    <text>Nenhum documento encontrado</text>
  </threadedComment>
  <threadedComment ref="A68" dT="2025-04-14T15:08:49.98" personId="{CCCF4F48-2B9C-489B-B09E-636911B5B990}" id="{3EAC6CFC-6C22-4C13-B0C7-3CE6DC367132}">
    <text xml:space="preserve">Só temos o ASO
</text>
  </threadedComment>
  <threadedComment ref="A71" dT="2025-04-14T14:55:30.91" personId="{CCCF4F48-2B9C-489B-B09E-636911B5B990}" id="{248A342F-434C-46C6-BF28-DA302A6C1A62}">
    <text>Só temos o ASO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21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22.01.25.pdf" TargetMode="External"/><Relationship Id="rId6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7.08.2024%20.pdf" TargetMode="External"/><Relationship Id="rId159" Type="http://schemas.openxmlformats.org/officeDocument/2006/relationships/hyperlink" Target="file:///\\italia\uaga\Seguranca%20do%20Trabalho\39%20-%20TERCEIROS%20-%20Documenta&#231;&#227;o%20-%20Integra&#231;&#227;o\09-%20Confiantec\Mauro%20Pereira%20da%20Silva-%20T&#233;c.%20de%20Manuten&#231;&#227;o" TargetMode="External"/><Relationship Id="rId170" Type="http://schemas.openxmlformats.org/officeDocument/2006/relationships/hyperlink" Target="file:///\\italia\uaga\Seguranca%20do%20Trabalho\39%20-%20TERCEIROS%20-%20Documenta&#231;&#227;o%20-%20Integra&#231;&#227;o\38-%20TD%20Ar%20Condicionado\Gabriel%20Henrique%20de%20Souza%20Oliveira" TargetMode="External"/><Relationship Id="rId191" Type="http://schemas.openxmlformats.org/officeDocument/2006/relationships/hyperlink" Target="file:///\\italia\uaga\Seguranca%20do%20Trabalho\39%20-%20TERCEIROS%20-%20Documenta&#231;&#227;o%20-%20Integra&#231;&#227;o\05-%20Brasanitas\Silvana%20Ferreira%20Silva-%20Lider" TargetMode="External"/><Relationship Id="rId205" Type="http://schemas.openxmlformats.org/officeDocument/2006/relationships/hyperlink" Target="file:///\\italia\uaga\Seguranca%20do%20Trabalho\39%20-%20TERCEIROS%20-%20Documenta&#231;&#227;o%20-%20Integra&#231;&#227;o\13-%20DPN%20Pavimenta&#231;&#227;o%20-%20Tercross\David%20Pedro%20da%20Silva-%20Operador%20de%20m&#225;quina" TargetMode="External"/><Relationship Id="rId226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47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6-%20Junho\Integra&#231;&#227;o%20Contratadas-%2016.06.2025%2009h.pdf" TargetMode="External"/><Relationship Id="rId10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9.08.2024.pdf" TargetMode="External"/><Relationship Id="rId11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0-%20Outubro\Integra&#231;&#227;o%20Contratadas-%2018.10.24.pdf" TargetMode="External"/><Relationship Id="rId3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2024\01-%20Janeiro\Integra&#231;&#227;o%20Terceiros-%2024.01.2024.pdf" TargetMode="External"/><Relationship Id="rId5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10.06.2024.pdf" TargetMode="External"/><Relationship Id="rId7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128" Type="http://schemas.openxmlformats.org/officeDocument/2006/relationships/hyperlink" Target="file:///\\italia\uaga\Seguranca%20do%20Trabalho\39%20-%20TERCEIROS%20-%20Documenta&#231;&#227;o%20-%20Integra&#231;&#227;o\35-%20Servi%20Mil\Marcos%20dos%20Santos%20Soares%20Lopes-%20Engarregado" TargetMode="External"/><Relationship Id="rId14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gra&#231;&#227;o%20terceiros-%2013.03.25.pdf" TargetMode="External"/><Relationship Id="rId5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28.01.25.pdf" TargetMode="External"/><Relationship Id="rId95" Type="http://schemas.openxmlformats.org/officeDocument/2006/relationships/hyperlink" Target="file:///\\italia\uaga\Seguranca%20do%20Trabalho\39%20-%20TERCEIROS%20-%20Documenta&#231;&#227;o%20-%20Integra&#231;&#227;o\37-%20Start%20Servi&#231;os%20(Sotero)\Julio%20Cesar%20Ventura-%20Tec.%20em%20Manut.%20N1%20Senior" TargetMode="External"/><Relationship Id="rId16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4-%20Abril\Integra&#231;&#227;o%20terceiros-%2018.04.25.pdf" TargetMode="External"/><Relationship Id="rId181" Type="http://schemas.openxmlformats.org/officeDocument/2006/relationships/hyperlink" Target="file:///\\italia\uaga\Seguranca%20do%20Trabalho\39%20-%20TERCEIROS%20-%20Documenta&#231;&#227;o%20-%20Integra&#231;&#227;o\02-%20ALPHA\Funcion&#225;rios%20Atualizados\ROBERTO%20CARLOS%20BARBOSA" TargetMode="External"/><Relationship Id="rId216" Type="http://schemas.openxmlformats.org/officeDocument/2006/relationships/hyperlink" Target="file:///\\italia\uaga\Seguranca%20do%20Trabalho\39%20-%20TERCEIROS%20-%20Documenta&#231;&#227;o%20-%20Integra&#231;&#227;o\39-%20TD%20Ar%20Condicionado\Jaderson%20Cardoso%20Junior-%20Mec&#226;nico%20de%20manuten&#231;&#227;o" TargetMode="External"/><Relationship Id="rId23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6-%20Junho\Integra&#231;&#227;o%20terceiras-%2004.06.25.pdf" TargetMode="External"/><Relationship Id="rId258" Type="http://schemas.openxmlformats.org/officeDocument/2006/relationships/hyperlink" Target="file:///\\italia\uaga\Seguranca%20do%20Trabalho\39%20-%20TERCEIROS%20-%20Documenta&#231;&#227;o%20-%20Integra&#231;&#227;o\51-%20Tom&#233;%20Equipamento%20e%20Transportes\Ant&#244;nio%20Marcos%20Sebasti&#227;o-%20Borracheiro" TargetMode="External"/><Relationship Id="rId22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22.01.25.pdf" TargetMode="External"/><Relationship Id="rId4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4.05.2024.pdf" TargetMode="External"/><Relationship Id="rId6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7.08.2024%20.pdf" TargetMode="External"/><Relationship Id="rId11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139" Type="http://schemas.openxmlformats.org/officeDocument/2006/relationships/hyperlink" Target="file:///\\italia\uaga\Seguranca%20do%20Trabalho\39%20-%20TERCEIROS%20-%20Documenta&#231;&#227;o%20-%20Integra&#231;&#227;o\WR%20Loca&#231;&#245;es%20de%20Munk%20e%20Guindaste\Paulo" TargetMode="External"/><Relationship Id="rId8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1.08.2024%20(2).pdf" TargetMode="External"/><Relationship Id="rId150" Type="http://schemas.openxmlformats.org/officeDocument/2006/relationships/hyperlink" Target="file:///\\italia\uaga\Seguranca%20do%20Trabalho\39%20-%20TERCEIROS%20-%20Documenta&#231;&#227;o%20-%20Integra&#231;&#227;o\02-%20ALPHA\Funcion&#225;rios%20Atualizados\Mario%20Ney%20de%20Souza%20Silva-%20Mec.%20Assist.%20T&#233;cnico" TargetMode="External"/><Relationship Id="rId171" Type="http://schemas.openxmlformats.org/officeDocument/2006/relationships/hyperlink" Target="file:///\\italia\uaga\Seguranca%20do%20Trabalho\39%20-%20TERCEIROS%20-%20Documenta&#231;&#227;o%20-%20Integra&#231;&#227;o\19-%20Fort%20M&#225;quinas%20(GGM%20Empilhadeiras)\Luis%20Henrique%20Daniel%20Gan&#231;alves-%20Mec&#227;nica%20de%20Empilhadeiras" TargetMode="External"/><Relationship Id="rId192" Type="http://schemas.openxmlformats.org/officeDocument/2006/relationships/hyperlink" Target="file:///\\italia\uaga\Seguranca%20do%20Trabalho\39%20-%20TERCEIROS%20-%20Documenta&#231;&#227;o%20-%20Integra&#231;&#227;o\05-%20Brasanitas\Telmo%20Ap.%20Marcondes%20Bruno-%20Aux.%20servi&#231;os%20gerais" TargetMode="External"/><Relationship Id="rId206" Type="http://schemas.openxmlformats.org/officeDocument/2006/relationships/hyperlink" Target="file:///\\italia\uaga\Seguranca%20do%20Trabalho\39%20-%20TERCEIROS%20-%20Documenta&#231;&#227;o%20-%20Integra&#231;&#227;o\11-%20CONSUMA%20-%20COZINHA\Adriano%20Vicente%20da%20Silva-%20Gestor%20Nutricionista" TargetMode="External"/><Relationship Id="rId227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4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25.02.25.pdf" TargetMode="External"/><Relationship Id="rId12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0-%20Outubro\Integra&#231;&#227;o%20Contratadas-%2017.10.24.pdf" TargetMode="External"/><Relationship Id="rId3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2024\01-%20Janeiro\Integra&#231;&#227;o%20Terceiros-%2024.01.2024.pdf" TargetMode="External"/><Relationship Id="rId10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5.08.24.pdf" TargetMode="External"/><Relationship Id="rId12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17.09.2024.pdf" TargetMode="External"/><Relationship Id="rId5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12.06.2024.pdf" TargetMode="External"/><Relationship Id="rId7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6" Type="http://schemas.openxmlformats.org/officeDocument/2006/relationships/hyperlink" Target="file:///\\italia\uaga\Seguranca%20do%20Trabalho\39%20-%20TERCEIROS%20-%20Documenta&#231;&#227;o%20-%20Integra&#231;&#227;o\32-%20PX\Luciano%20Salom&#227;o%20Santos-%20Ajudante" TargetMode="External"/><Relationship Id="rId14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25.02.25.pdf" TargetMode="External"/><Relationship Id="rId16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4-%20Abril\Integra&#231;&#227;o%20terceiros-%2022.04.25.pdf" TargetMode="External"/><Relationship Id="rId182" Type="http://schemas.openxmlformats.org/officeDocument/2006/relationships/hyperlink" Target="file:///\\italia\uaga\Seguranca%20do%20Trabalho\39%20-%20TERCEIROS%20-%20Documenta&#231;&#227;o%20-%20Integra&#231;&#227;o\03-%20Ambitrans\Laercio%20Nogueira%20de%20Carvalho-%20Motorista" TargetMode="External"/><Relationship Id="rId217" Type="http://schemas.openxmlformats.org/officeDocument/2006/relationships/hyperlink" Target="file:///\\italia\uaga\Seguranca%20do%20Trabalho\39%20-%20TERCEIROS%20-%20Documenta&#231;&#227;o%20-%20Integra&#231;&#227;o\39-%20TD%20Ar%20Condicionado\Jhonatan%20Soares%20da%20Silva-%20&#185;2%20oficial%20mec&#226;nico%20de%20refrigera&#231;&#227;o" TargetMode="External"/><Relationship Id="rId6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31.01.25.pdf" TargetMode="External"/><Relationship Id="rId238" Type="http://schemas.openxmlformats.org/officeDocument/2006/relationships/hyperlink" Target="file:///\\italia\uaga\Seguranca%20do%20Trabalho\39%20-%20TERCEIROS%20-%20Documenta&#231;&#227;o%20-%20Integra&#231;&#227;o\02-%20ALPHA\Funcion&#225;rios%20Atualizados\Andreia%20Alcantara%20Fernandes-%20Vigilante" TargetMode="External"/><Relationship Id="rId259" Type="http://schemas.openxmlformats.org/officeDocument/2006/relationships/hyperlink" Target="file:///\\italia\uaga\Seguranca%20do%20Trabalho\39%20-%20TERCEIROS%20-%20Documenta&#231;&#227;o%20-%20Integra&#231;&#227;o\51-%20Tom&#233;%20Equipamento%20e%20Transportes\Cleisson%20Batista%20Rodrigues%20do%20Nascimento-Ajudante%20Geral" TargetMode="External"/><Relationship Id="rId23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das-%2015.01.25.pdf" TargetMode="External"/><Relationship Id="rId11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4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5.05.2024.pdf" TargetMode="External"/><Relationship Id="rId6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7.08.2024%20.pdf" TargetMode="External"/><Relationship Id="rId8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1.08.2024%20(2).pdf" TargetMode="External"/><Relationship Id="rId13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17.09.2024.pdf" TargetMode="External"/><Relationship Id="rId15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gra&#231;&#227;o%20terceiros-%2017.03.25.pdf" TargetMode="External"/><Relationship Id="rId172" Type="http://schemas.openxmlformats.org/officeDocument/2006/relationships/hyperlink" Target="file:///\\italia\uaga\Seguranca%20do%20Trabalho\39%20-%20TERCEIROS%20-%20Documenta&#231;&#227;o%20-%20Integra&#231;&#227;o\02-%20ALPHA\Funcion&#225;rios%20Atualizados\ADILSON%20SOUSA%20PALLADINO" TargetMode="External"/><Relationship Id="rId193" Type="http://schemas.openxmlformats.org/officeDocument/2006/relationships/hyperlink" Target="file:///\\italia\uaga\Seguranca%20do%20Trabalho\39%20-%20TERCEIROS%20-%20Documenta&#231;&#227;o%20-%20Integra&#231;&#227;o\Ampla%20Containers\Gabriel%20Machado%20Bispo-%20Auxiliar%20Operacional" TargetMode="External"/><Relationship Id="rId207" Type="http://schemas.openxmlformats.org/officeDocument/2006/relationships/hyperlink" Target="file:///\\italia\uaga\Seguranca%20do%20Trabalho\39%20-%20TERCEIROS%20-%20Documenta&#231;&#227;o%20-%20Integra&#231;&#227;o\39-%20TD%20Ar%20Condicionado\Adilon%20Cristiano%20Gon&#231;alves-%20Mec.%20de%20refrigera&#231;&#227;o" TargetMode="External"/><Relationship Id="rId228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49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6-%20Junho\Integra&#231;&#227;o%20Contratadas-%2016.06.2025%2011h.pdf" TargetMode="External"/><Relationship Id="rId13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1-%20Novembro\Integra&#231;&#227;o%20Contratadas-%2018.11.24.pdf" TargetMode="External"/><Relationship Id="rId109" Type="http://schemas.openxmlformats.org/officeDocument/2006/relationships/hyperlink" Target="file:///\\italia\uaga\Seguranca%20do%20Trabalho\39%20-%20TERCEIROS%20-%20Documenta&#231;&#227;o%20-%20Integra&#231;&#227;o\28-%20Ozaki(Pazzuck)\Paulo%20Cesar%20dos%20Santos-%20Op.%20de%20m&#225;quinas" TargetMode="External"/><Relationship Id="rId260" Type="http://schemas.openxmlformats.org/officeDocument/2006/relationships/hyperlink" Target="file:///\\italia\uaga\Seguranca%20do%20Trabalho\39%20-%20TERCEIROS%20-%20Documenta&#231;&#227;o%20-%20Integra&#231;&#227;o\51-%20Tom&#233;%20Equipamento%20e%20Transportes\Daniel%20Augusto%20Pereira%20Granja-%20Mec.%20de%20Empilhadeira" TargetMode="External"/><Relationship Id="rId3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2024\01-%20Janeiro\Integra&#231;&#227;o%20Terceiros-%2027.01.2024.pdf" TargetMode="External"/><Relationship Id="rId5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7-%20Julho\Integra&#231;&#227;o%20Terceiros-%2010.07.2024.pdf" TargetMode="External"/><Relationship Id="rId7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7" Type="http://schemas.openxmlformats.org/officeDocument/2006/relationships/hyperlink" Target="file:///\\italia\uaga\Seguranca%20do%20Trabalho\39%20-%20TERCEIROS%20-%20Documenta&#231;&#227;o%20-%20Integra&#231;&#227;o\37-%20Start%20Servi&#231;os%20(Sotero)\Romulo%20Yuri%20Pereira%20de%20Sousa-%20Tec.%20em%20Manuten&#231;&#227;o%20N1%20Jr" TargetMode="External"/><Relationship Id="rId12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141" Type="http://schemas.openxmlformats.org/officeDocument/2006/relationships/hyperlink" Target="file:///\\italia\uaga\Seguranca%20do%20Trabalho\39%20-%20TERCEIROS%20-%20Documenta&#231;&#227;o%20-%20Integra&#231;&#227;o\39-%20TechScan%20(EBCO)\Demetrios%20dos%20Santos%20Pl&#225;cido%20da%20Silva-%20Assist.%20Tec" TargetMode="External"/><Relationship Id="rId7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3-%20Mar&#231;o\Integra&#231;&#227;o%20contratada-20.03.25.pdf" TargetMode="External"/><Relationship Id="rId162" Type="http://schemas.openxmlformats.org/officeDocument/2006/relationships/hyperlink" Target="file:///\\italia\uaga\Seguranca%20do%20Trabalho\39%20-%20TERCEIROS%20-%20Documenta&#231;&#227;o%20-%20Integra&#231;&#227;o\05-%20Brasanitas\Andr&#233;%20Maciel%20de%20Freitas" TargetMode="External"/><Relationship Id="rId183" Type="http://schemas.openxmlformats.org/officeDocument/2006/relationships/hyperlink" Target="file:///\\italia\uaga\Seguranca%20do%20Trabalho\39%20-%20TERCEIROS%20-%20Documenta&#231;&#227;o%20-%20Integra&#231;&#227;o\04-%20AS%20Comercio%20(Alfa%20Secure)\Bruno-20240919T124114Z-001.zip" TargetMode="External"/><Relationship Id="rId218" Type="http://schemas.openxmlformats.org/officeDocument/2006/relationships/hyperlink" Target="file:///\\italia\uaga\Seguranca%20do%20Trabalho\39%20-%20TERCEIROS%20-%20Documenta&#231;&#227;o%20-%20Integra&#231;&#227;o\39-%20TD%20Ar%20Condicionado\Junio%20de%20Souza%20Alves-%20&#185;2%20oficial%20mec&#226;nico%20de%20refrigera&#231;&#227;o" TargetMode="External"/><Relationship Id="rId239" Type="http://schemas.openxmlformats.org/officeDocument/2006/relationships/hyperlink" Target="file:///\\italia\uaga\Seguranca%20do%20Trabalho\39%20-%20TERCEIROS%20-%20Documenta&#231;&#227;o%20-%20Integra&#231;&#227;o\49-%20RFR%20Log%20Logistica%20(transcore)\Alxandre%20Nunes%20Gon&#231;alves-%20Motorista" TargetMode="External"/><Relationship Id="rId250" Type="http://schemas.openxmlformats.org/officeDocument/2006/relationships/hyperlink" Target="file:///\\italia\uaga\Seguranca%20do%20Trabalho\39%20-%20TERCEIROS%20-%20Documenta&#231;&#227;o%20-%20Integra&#231;&#227;o\46-%20WR%20Loca&#231;&#245;es%20de%20Munk%20e%20Guindaste\Ant&#244;nio%20Carlos%20Alves%20da%20Costa-%20Ajudante%20Guindaste" TargetMode="External"/><Relationship Id="rId2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das-%2015.01.25.pdf" TargetMode="External"/><Relationship Id="rId4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5.05.2024.pdf" TargetMode="External"/><Relationship Id="rId6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7.08.2024%20.pdf" TargetMode="External"/><Relationship Id="rId87" Type="http://schemas.openxmlformats.org/officeDocument/2006/relationships/hyperlink" Target="file:///\\italia\uaga\Seguranca%20do%20Trabalho\39%20-%20TERCEIROS%20-%20Documenta&#231;&#227;o%20-%20Integra&#231;&#227;o\35-%20Servi%20Mil\Domingos%20Soares%20da%20Silva-%20Eletricista%20montador" TargetMode="External"/><Relationship Id="rId110" Type="http://schemas.openxmlformats.org/officeDocument/2006/relationships/hyperlink" Target="file:///\\italia\uaga\Seguranca%20do%20Trabalho\39%20-%20TERCEIROS%20-%20Documenta&#231;&#227;o%20-%20Integra&#231;&#227;o\12-%20DPN%20Pavimenta&#231;&#227;o%20-%20Tercross\Allan%20da%20Silva%20Vicente-%20Ajudante%20de%20obra" TargetMode="External"/><Relationship Id="rId131" Type="http://schemas.openxmlformats.org/officeDocument/2006/relationships/hyperlink" Target="file:///\\italia\uaga\Seguranca%20do%20Trabalho\39%20-%20TERCEIROS%20-%20Documenta&#231;&#227;o%20-%20Integra&#231;&#227;o\35-%20Servi%20Mil\Adilson%20Carlos%20de%20Oliveira-%20Oficial%20Eletricista" TargetMode="External"/><Relationship Id="rId152" Type="http://schemas.openxmlformats.org/officeDocument/2006/relationships/hyperlink" Target="file:///\\italia\uaga\Seguranca%20do%20Trabalho\39%20-%20TERCEIROS%20-%20Documenta&#231;&#227;o%20-%20Integra&#231;&#227;o\BRB%20LOCA&#199;&#213;ES\ROBSON" TargetMode="External"/><Relationship Id="rId173" Type="http://schemas.openxmlformats.org/officeDocument/2006/relationships/hyperlink" Target="file:///\\italia\uaga\Seguranca%20do%20Trabalho\39%20-%20TERCEIROS%20-%20Documenta&#231;&#227;o%20-%20Integra&#231;&#227;o\02-%20ALPHA\Funcion&#225;rios%20Atualizados\AGNALDO%20SOARES%20DOS%20SANTOS" TargetMode="External"/><Relationship Id="rId194" Type="http://schemas.openxmlformats.org/officeDocument/2006/relationships/hyperlink" Target="file:///\\italia\uaga\Seguranca%20do%20Trabalho\39%20-%20TERCEIROS%20-%20Documenta&#231;&#227;o%20-%20Integra&#231;&#227;o\05-%20Brasanitas\Waldin&#233;ia%20Santos%20da%20Silva-%20Aux.%20servi&#231;os%20gerais" TargetMode="External"/><Relationship Id="rId208" Type="http://schemas.openxmlformats.org/officeDocument/2006/relationships/hyperlink" Target="file:///\\italia\uaga\Seguranca%20do%20Trabalho\39%20-%20TERCEIROS%20-%20Documenta&#231;&#227;o%20-%20Integra&#231;&#227;o\39-%20TD%20Ar%20Condicionado\Andric%20Cruz%20dos%20Santos-%20Meio%20Of.%20Mec.%20refrigera&#231;&#227;o" TargetMode="External"/><Relationship Id="rId229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40" Type="http://schemas.openxmlformats.org/officeDocument/2006/relationships/hyperlink" Target="file:///\\italia\uaga\Seguranca%20do%20Trabalho\39%20-%20TERCEIROS%20-%20Documenta&#231;&#227;o%20-%20Integra&#231;&#227;o\49-%20RFR%20Log%20Logistica%20(transcore)\Jos&#233;%20Carlos%20Martins%20da%20Silva-%20Motorista" TargetMode="External"/><Relationship Id="rId261" Type="http://schemas.openxmlformats.org/officeDocument/2006/relationships/printerSettings" Target="../printerSettings/printerSettings1.bin"/><Relationship Id="rId1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1-%20Novembro\Integra&#231;&#227;o%20Contratadas-%2022.11.24.pdf" TargetMode="External"/><Relationship Id="rId3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1-%20Janeiro\Integra&#231;&#227;o%20Terceiros-%2027.01.2024.pdf" TargetMode="External"/><Relationship Id="rId5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7-%20Julho\Integra&#231;&#227;o%20Terceiros-%2012.07.24.pdf" TargetMode="External"/><Relationship Id="rId7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10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6.08.2024.pdf" TargetMode="External"/><Relationship Id="rId8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4-%20Abril\Integra&#231;&#227;o%20Contratada-%2023.04.25.pdf" TargetMode="External"/><Relationship Id="rId98" Type="http://schemas.openxmlformats.org/officeDocument/2006/relationships/hyperlink" Target="file:///\\italia\uaga\Seguranca%20do%20Trabalho\39%20-%20TERCEIROS%20-%20Documenta&#231;&#227;o%20-%20Integra&#231;&#227;o\37-%20Start%20Servi&#231;os%20(Sotero)\Vanderlei%20Aparecido%20Chaves-%20Of.%20de%20Manuten&#231;&#227;o%20Senior" TargetMode="External"/><Relationship Id="rId12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142" Type="http://schemas.openxmlformats.org/officeDocument/2006/relationships/hyperlink" Target="file:///\\italia\uaga\Seguranca%20do%20Trabalho\39%20-%20TERCEIROS%20-%20Documenta&#231;&#227;o%20-%20Integra&#231;&#227;o\39-%20TechScan%20(EBCO)\Gabriel%20Macedo%20de%20Carvalho" TargetMode="External"/><Relationship Id="rId163" Type="http://schemas.openxmlformats.org/officeDocument/2006/relationships/hyperlink" Target="file:///\\italia\uaga\Seguranca%20do%20Trabalho\39%20-%20TERCEIROS%20-%20Documenta&#231;&#227;o%20-%20Integra&#231;&#227;o\10-%20CONSUMA%20-%20COZINHA" TargetMode="External"/><Relationship Id="rId184" Type="http://schemas.openxmlformats.org/officeDocument/2006/relationships/hyperlink" Target="file:///\\italia\uaga\Seguranca%20do%20Trabalho\39%20-%20TERCEIROS%20-%20Documenta&#231;&#227;o%20-%20Integra&#231;&#227;o\04-%20AS%20Comercio%20(Alfa%20Secure)\Luis%20carlos-20240919T124117Z-001.zip" TargetMode="External"/><Relationship Id="rId219" Type="http://schemas.openxmlformats.org/officeDocument/2006/relationships/hyperlink" Target="file:///\\italia\uaga\Seguranca%20do%20Trabalho\39%20-%20TERCEIROS%20-%20Documenta&#231;&#227;o%20-%20Integra&#231;&#227;o\39-%20TD%20Ar%20Condicionado\Lucas%20Eduardo%20Salgueiro%20de%20Andrade-%20&#185;2%20oficial%20mec&#226;nico%20de%20refrigera&#231;&#227;o" TargetMode="External"/><Relationship Id="rId230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51" Type="http://schemas.openxmlformats.org/officeDocument/2006/relationships/hyperlink" Target="file:///\\italia\uaga\Seguranca%20do%20Trabalho\39%20-%20TERCEIROS%20-%20Documenta&#231;&#227;o%20-%20Integra&#231;&#227;o\46-%20WR%20Loca&#231;&#245;es%20de%20Munk%20e%20Guindaste\Antonio%20Marcio%20de%20Faria-%20Motorista%20Op.%20de%20Munck" TargetMode="External"/><Relationship Id="rId25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das-%2015.01.25.pdf" TargetMode="External"/><Relationship Id="rId4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6.05.2024.pdf" TargetMode="External"/><Relationship Id="rId6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9.08.2024%20(2).pdf" TargetMode="External"/><Relationship Id="rId88" Type="http://schemas.openxmlformats.org/officeDocument/2006/relationships/hyperlink" Target="file:///\\italia\uaga\Seguranca%20do%20Trabalho\39%20-%20TERCEIROS%20-%20Documenta&#231;&#227;o%20-%20Integra&#231;&#227;o\35-%20Servi%20Mil\Marcos%20Vinicius%20Dias%20Gomes-%20Tec.%20Seg.%20do%20trabalho" TargetMode="External"/><Relationship Id="rId111" Type="http://schemas.openxmlformats.org/officeDocument/2006/relationships/hyperlink" Target="file:///\\italia\uaga\Seguranca%20do%20Trabalho\39%20-%20TERCEIROS%20-%20Documenta&#231;&#227;o%20-%20Integra&#231;&#227;o\12-%20DPN%20Pavimenta&#231;&#227;o%20-%20Tercross\Fabricio%20da%20Costa%20Machado-%20Pedreiro" TargetMode="External"/><Relationship Id="rId132" Type="http://schemas.openxmlformats.org/officeDocument/2006/relationships/hyperlink" Target="file:///\\italia\uaga\Seguranca%20do%20Trabalho\39%20-%20TERCEIROS%20-%20Documenta&#231;&#227;o%20-%20Integra&#231;&#227;o\30-%20Prevmax\Wanderson%20Rodrigues-%20Prevmax" TargetMode="External"/><Relationship Id="rId153" Type="http://schemas.openxmlformats.org/officeDocument/2006/relationships/hyperlink" Target="file:///\\italia\uaga\Seguranca%20do%20Trabalho\39%20-%20TERCEIROS%20-%20Documenta&#231;&#227;o%20-%20Integra&#231;&#227;o\BRB%20LOCA&#199;&#213;ES\PAULO%20ROBERTO" TargetMode="External"/><Relationship Id="rId174" Type="http://schemas.openxmlformats.org/officeDocument/2006/relationships/hyperlink" Target="file:///\\italia\uaga\Seguranca%20do%20Trabalho\39%20-%20TERCEIROS%20-%20Documenta&#231;&#227;o%20-%20Integra&#231;&#227;o\02-%20ALPHA\Funcion&#225;rios%20Atualizados\ALEXSANDRA%20%20DOS%20SANTOS" TargetMode="External"/><Relationship Id="rId195" Type="http://schemas.openxmlformats.org/officeDocument/2006/relationships/hyperlink" Target="file:///\\italia\uaga\Seguranca%20do%20Trabalho\39%20-%20TERCEIROS%20-%20Documenta&#231;&#227;o%20-%20Integra&#231;&#227;o\05-%20Brasanitas\Sidney%20Ferreira%20da%20Silva-%20Auxiliar%20de%20Servi&#231;o%20Gerais" TargetMode="External"/><Relationship Id="rId209" Type="http://schemas.openxmlformats.org/officeDocument/2006/relationships/hyperlink" Target="file:///\\italia\uaga\Seguranca%20do%20Trabalho\39%20-%20TERCEIROS%20-%20Documenta&#231;&#227;o%20-%20Integra&#231;&#227;o\39-%20TD%20Ar%20Condicionado\Ant&#244;nio%20Marcelo%20Oliveira%20da%20Cruz-%20Mec.%20refrigera&#231;&#227;o" TargetMode="External"/><Relationship Id="rId220" Type="http://schemas.openxmlformats.org/officeDocument/2006/relationships/hyperlink" Target="file:///\\italia\uaga\Seguranca%20do%20Trabalho\39%20-%20TERCEIROS%20-%20Documenta&#231;&#227;o%20-%20Integra&#231;&#227;o\39-%20TD%20Ar%20Condicionado\Lucas%20Rhaniel%20de%20Jesus%20Martins-%20&#185;2%20oficial%20de%20mec&#226;nico%20de%20refrigera&#231;&#227;o" TargetMode="External"/><Relationship Id="rId241" Type="http://schemas.openxmlformats.org/officeDocument/2006/relationships/hyperlink" Target="file:///\\italia\uaga\Seguranca%20do%20Trabalho\39%20-%20TERCEIROS%20-%20Documenta&#231;&#227;o%20-%20Integra&#231;&#227;o\49-%20RFR%20Log%20Logistica%20(transcore)\Manoel%20Alves%20de%20Souza-%20Motorista" TargetMode="External"/><Relationship Id="rId15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1-%20Novembro\Integra&#231;&#227;o%20Contratadas-%2022.11.24.pdf" TargetMode="External"/><Relationship Id="rId3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1-%20Janeiro\Integra&#231;&#227;o%20Terceiros-%2027.01.2024.pdf" TargetMode="External"/><Relationship Id="rId5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7-%20Julho\Integra&#231;&#227;o%20Terceiros-%2030.07.2024.pdf" TargetMode="External"/><Relationship Id="rId262" Type="http://schemas.openxmlformats.org/officeDocument/2006/relationships/vmlDrawing" Target="../drawings/vmlDrawing1.vml"/><Relationship Id="rId7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6.08.2024.pdf" TargetMode="External"/><Relationship Id="rId10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6.08.2024.pdf" TargetMode="External"/><Relationship Id="rId122" Type="http://schemas.openxmlformats.org/officeDocument/2006/relationships/hyperlink" Target="file:///\\italia\uaga\Seguranca%20do%20Trabalho\39%20-%20TERCEIROS%20-%20Documenta&#231;&#227;o%20-%20Integra&#231;&#227;o\37-%20Start%20Servi&#231;os%20(Sotero)\Ezequiel%20Dias%20dos%20Santos-%20Sup.%20Tec.%20de%20Manuten&#231;&#227;o" TargetMode="External"/><Relationship Id="rId14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26.02.25%20(tarde).pdf" TargetMode="External"/><Relationship Id="rId16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0-%202024\01-%20Janeiro\Integra&#231;&#227;o%20Contratadas%20%2005.01.2024.pdf" TargetMode="External"/><Relationship Id="rId185" Type="http://schemas.openxmlformats.org/officeDocument/2006/relationships/hyperlink" Target="file:///\\italia\uaga\Seguranca%20do%20Trabalho\39%20-%20TERCEIROS%20-%20Documenta&#231;&#227;o%20-%20Integra&#231;&#227;o\04-%20AS%20Comercio%20(Alfa%20Secure)\Luis%20Paulo%20Feitosa%20Dos%20Santos" TargetMode="External"/><Relationship Id="rId9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09.05.25.pdf" TargetMode="External"/><Relationship Id="rId210" Type="http://schemas.openxmlformats.org/officeDocument/2006/relationships/hyperlink" Target="file:///\\italia\uaga\Seguranca%20do%20Trabalho\39%20-%20TERCEIROS%20-%20Documenta&#231;&#227;o%20-%20Integra&#231;&#227;o\39-%20TD%20Ar%20Condicionado\Bryan%20Rangel%20dos%20Santos%20Pinto-%20Mec.%20refrigera&#231;&#227;o" TargetMode="External"/><Relationship Id="rId26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2-%20Dezembro\Integra&#231;&#227;o%20Contratadas%20-%2004.12.24%20Dez.02.pdf" TargetMode="External"/><Relationship Id="rId231" Type="http://schemas.openxmlformats.org/officeDocument/2006/relationships/hyperlink" Target="file:///\\italia\uaga\Seguranca%20do%20Trabalho\39%20-%20TERCEIROS%20-%20Documenta&#231;&#227;o%20-%20Integra&#231;&#227;o\19-%20Fort%20M&#225;quinas%20(GGM%20Empilhadeiras)\Ant&#244;nio%20da%20Silva%20Ferreira-%20Mec&#226;nico%20de%20Empilhadeira" TargetMode="External"/><Relationship Id="rId252" Type="http://schemas.openxmlformats.org/officeDocument/2006/relationships/hyperlink" Target="file:///\\italia\uaga\Seguranca%20do%20Trabalho\39%20-%20TERCEIROS%20-%20Documenta&#231;&#227;o%20-%20Integra&#231;&#227;o\19-%20Fort%20M&#225;quinas%20(GGM%20Empilhadeiras)\Pedro%20de%20Campos%20Neto-%20Mec&#226;nico%20de%20Empilhadeira" TargetMode="External"/><Relationship Id="rId4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6.05.2024.pdf" TargetMode="External"/><Relationship Id="rId6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9.08.2024%20(2).pdf" TargetMode="External"/><Relationship Id="rId8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1.08.2024.pdf" TargetMode="External"/><Relationship Id="rId112" Type="http://schemas.openxmlformats.org/officeDocument/2006/relationships/hyperlink" Target="file:///\\italia\uaga\Seguranca%20do%20Trabalho\39%20-%20TERCEIROS%20-%20Documenta&#231;&#227;o%20-%20Integra&#231;&#227;o\12-%20DPN%20Pavimenta&#231;&#227;o%20-%20Tercross\Jo&#227;o%20Ivo%20Neves%20Gomes-%20Operador%20de%20m&#225;quina" TargetMode="External"/><Relationship Id="rId13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04.02.25.pdf" TargetMode="External"/><Relationship Id="rId15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gra&#231;&#227;o%20terceiros-%2017.03.25.pdf" TargetMode="External"/><Relationship Id="rId175" Type="http://schemas.openxmlformats.org/officeDocument/2006/relationships/hyperlink" Target="file:///\\italia\uaga\Seguranca%20do%20Trabalho\39%20-%20TERCEIROS%20-%20Documenta&#231;&#227;o%20-%20Integra&#231;&#227;o\02-%20ALPHA\Funcion&#225;rios%20Atualizados\CLAUDIO%20ALEXANDRE%20ALVES" TargetMode="External"/><Relationship Id="rId196" Type="http://schemas.openxmlformats.org/officeDocument/2006/relationships/hyperlink" Target="file:///\\italia\uaga\Seguranca%20do%20Trabalho\39%20-%20TERCEIROS%20-%20Documenta&#231;&#227;o%20-%20Integra&#231;&#227;o\07-%20BTG\Naelson%20Reis%20teixeira%20Santos-%20Mot.%20Op.%20de%20Guindaste%20Ext" TargetMode="External"/><Relationship Id="rId200" Type="http://schemas.openxmlformats.org/officeDocument/2006/relationships/hyperlink" Target="file:///\\italia\uaga\Seguranca%20do%20Trabalho\39%20-%20TERCEIROS%20-%20Documenta&#231;&#227;o%20-%20Integra&#231;&#227;o\09-%20Confian&#231;a%20-%20Balan&#231;a\Edson%20de%20Oliveira-%20Tec.%20Eletr&#244;nica" TargetMode="External"/><Relationship Id="rId16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1-%20Novembro\Integra&#231;&#227;o%20de%20Terceiros-%2028.11.24.pdf" TargetMode="External"/><Relationship Id="rId221" Type="http://schemas.openxmlformats.org/officeDocument/2006/relationships/hyperlink" Target="file:///\\italia\uaga\Seguranca%20do%20Trabalho\39%20-%20TERCEIROS%20-%20Documenta&#231;&#227;o%20-%20Integra&#231;&#227;o\39-%20TD%20Ar%20Condicionado\Maikon%20Douglas%20Moreira%20Ramos-%20&#185;2%20oficial%20de%20mec&#226;nico%20de%20refrigera&#231;&#227;o" TargetMode="External"/><Relationship Id="rId242" Type="http://schemas.openxmlformats.org/officeDocument/2006/relationships/hyperlink" Target="file:///\\italia\uaga\Seguranca%20do%20Trabalho\39%20-%20TERCEIROS%20-%20Documenta&#231;&#227;o%20-%20Integra&#231;&#227;o\49-%20RFR%20Log%20Logistica%20(transcore)\Robison%20Alves%20de%20Sousa-%20Motorista" TargetMode="External"/><Relationship Id="rId263" Type="http://schemas.openxmlformats.org/officeDocument/2006/relationships/comments" Target="../comments1.xml"/><Relationship Id="rId3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1-%20Janeiro\Integra&#231;&#227;o%20Terceiros-%2027.01.2024.pdf" TargetMode="External"/><Relationship Id="rId58" Type="http://schemas.openxmlformats.org/officeDocument/2006/relationships/hyperlink" Target="file:///\\italia\uaga\Seguranca%20do%20Trabalho\39%20-%20TERCEIROS%20-%20Documenta&#231;&#227;o%20-%20Integra&#231;&#227;o\14-%20Emerson%20Power\Geraldo%20Pereira%20Passos-%20Pedreiro" TargetMode="External"/><Relationship Id="rId7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9.08.2024.pdf" TargetMode="External"/><Relationship Id="rId102" Type="http://schemas.openxmlformats.org/officeDocument/2006/relationships/hyperlink" Target="file:///\\italia\uaga\Seguranca%20do%20Trabalho\39%20-%20TERCEIROS%20-%20Documenta&#231;&#227;o%20-%20Integra&#231;&#227;o\33-%20Santos%20&amp;%20Porto\Renan%20Gabriel%20da%20Silva%20Ribeiro-%20Ajudante%20mec&#226;nico" TargetMode="External"/><Relationship Id="rId12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9.09.2024.pdf" TargetMode="External"/><Relationship Id="rId144" Type="http://schemas.openxmlformats.org/officeDocument/2006/relationships/hyperlink" Target="file:///\\italia\uaga\Seguranca%20do%20Trabalho\39%20-%20TERCEIROS%20-%20Documenta&#231;&#227;o%20-%20Integra&#231;&#227;o\WR%20Loca&#231;&#245;es%20de%20Munk%20e%20Guindaste\Edson%20Luciano%20da%20Rosa-" TargetMode="External"/><Relationship Id="rId90" Type="http://schemas.openxmlformats.org/officeDocument/2006/relationships/hyperlink" Target="file:///\\italia\uaga\Seguranca%20do%20Trabalho\39%20-%20TERCEIROS%20-%20Documenta&#231;&#227;o%20-%20Integra&#231;&#227;o\22-%20Jet%20Service\Fernando%20da%20Silva%20Venceslau-%20&#185;2%20oficial%20funileiro" TargetMode="External"/><Relationship Id="rId165" Type="http://schemas.openxmlformats.org/officeDocument/2006/relationships/hyperlink" Target="file:///\\italia\uaga\Seguranca%20do%20Trabalho\39%20-%20TERCEIROS%20-%20Documenta&#231;&#227;o%20-%20Integra&#231;&#227;o\02-%20ALPHA\Funcion&#225;rios%20Atualizados\ANA%20CAROLINA%20DE%20ANDRADE" TargetMode="External"/><Relationship Id="rId186" Type="http://schemas.openxmlformats.org/officeDocument/2006/relationships/hyperlink" Target="file:///\\italia\uaga\Seguranca%20do%20Trabalho\39%20-%20TERCEIROS%20-%20Documenta&#231;&#227;o%20-%20Integra&#231;&#227;o\04-%20AS%20Comercio%20(Alfa%20Secure)\Luis%20Paulo-20240919T124119Z-001.zip" TargetMode="External"/><Relationship Id="rId211" Type="http://schemas.openxmlformats.org/officeDocument/2006/relationships/hyperlink" Target="file:///\\italia\uaga\Seguranca%20do%20Trabalho\39%20-%20TERCEIROS%20-%20Documenta&#231;&#227;o%20-%20Integra&#231;&#227;o\39-%20TD%20Ar%20Condicionado\Daniel%20Lima%20Correa-%20Meio%20Of.%20mec.%20refrigera&#231;&#227;o" TargetMode="External"/><Relationship Id="rId232" Type="http://schemas.openxmlformats.org/officeDocument/2006/relationships/hyperlink" Target="file:///\\italia\uaga\Seguranca%20do%20Trabalho\39%20-%20TERCEIROS%20-%20Documenta&#231;&#227;o%20-%20Integra&#231;&#227;o\19-%20Fort%20M&#225;quinas%20(GGM%20Empilhadeiras)\Gabriel%20Ant&#244;nio%20de%20Souza-%20Mec&#226;nico%20de%20Empilhadeira" TargetMode="External"/><Relationship Id="rId253" Type="http://schemas.openxmlformats.org/officeDocument/2006/relationships/hyperlink" Target="file:///\\italia\uaga\Seguranca%20do%20Trabalho\39%20-%20TERCEIROS%20-%20Documenta&#231;&#227;o%20-%20Integra&#231;&#227;o\19-%20Fort%20M&#225;quinas%20(GGM%20Empilhadeiras)\Gilmar%20da%20Silva%20Alves-%20Mec&#226;nico%20de%20Empilhadeira" TargetMode="External"/><Relationship Id="rId27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2-%20Dezembro\Integra&#231;&#227;o%20Contratadas%20-%2009.12.24%20Dez.03.pdf" TargetMode="External"/><Relationship Id="rId4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05.06.2024.pdf" TargetMode="External"/><Relationship Id="rId6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3.08.2024.pdf" TargetMode="External"/><Relationship Id="rId113" Type="http://schemas.openxmlformats.org/officeDocument/2006/relationships/hyperlink" Target="file:///\\italia\uaga\Seguranca%20do%20Trabalho\39%20-%20TERCEIROS%20-%20Documenta&#231;&#227;o%20-%20Integra&#231;&#227;o\12-%20DPN%20Pavimenta&#231;&#227;o%20-%20Tercross\Odilon%20Valladares%20Soares-%20Eng.%20Civil" TargetMode="External"/><Relationship Id="rId134" Type="http://schemas.openxmlformats.org/officeDocument/2006/relationships/hyperlink" Target="file:///\\italia\uaga\Seguranca%20do%20Trabalho\39%20-%20TERCEIROS%20-%20Documenta&#231;&#227;o%20-%20Integra&#231;&#227;o\04-%20AS%20Comercio%20(Alfa%20Secure)\Felipe%20Lima%20Nascimento" TargetMode="External"/><Relationship Id="rId8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5.08.2024.pdf" TargetMode="External"/><Relationship Id="rId15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rgra&#231;&#227;o%20terceiros-%2018.03.25.pdf" TargetMode="External"/><Relationship Id="rId176" Type="http://schemas.openxmlformats.org/officeDocument/2006/relationships/hyperlink" Target="file:///\\italia\uaga\Seguranca%20do%20Trabalho\39%20-%20TERCEIROS%20-%20Documenta&#231;&#227;o%20-%20Integra&#231;&#227;o\02-%20ALPHA\PORTARIA\Igor%20Alexandre%20de%20Carvalho-%20Aux.%20de%20Monitoramento" TargetMode="External"/><Relationship Id="rId197" Type="http://schemas.openxmlformats.org/officeDocument/2006/relationships/hyperlink" Target="file:///\\italia\uaga\Seguranca%20do%20Trabalho\39%20-%20TERCEIROS%20-%20Documenta&#231;&#227;o%20-%20Integra&#231;&#227;o\07-%20BTG\Pablo%20Germano%20da%20Silva-%20Operador%20de%20Empilhedeira" TargetMode="External"/><Relationship Id="rId201" Type="http://schemas.openxmlformats.org/officeDocument/2006/relationships/hyperlink" Target="file:///\\italia\uaga\Seguranca%20do%20Trabalho\39%20-%20TERCEIROS%20-%20Documenta&#231;&#227;o%20-%20Integra&#231;&#227;o\09-%20Confian&#231;a%20-%20Balan&#231;a\Gilson%20Menzes%20da%20Concei&#231;&#227;o-%20T&#233;c.%20de%20Manuten&#231;&#227;o" TargetMode="External"/><Relationship Id="rId222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43" Type="http://schemas.openxmlformats.org/officeDocument/2006/relationships/hyperlink" Target="file:///\\italia\uaga\Seguranca%20do%20Trabalho\39%20-%20TERCEIROS%20-%20Documenta&#231;&#227;o%20-%20Integra&#231;&#227;o\19-%20Fort%20M&#225;quinas%20(GGM%20Empilhadeiras)\Rodrigo%20Oliveira%20de%20Morais%20Louren&#231;o-%20Mec.%20de%20empilhadeiras" TargetMode="External"/><Relationship Id="rId264" Type="http://schemas.microsoft.com/office/2017/10/relationships/threadedComment" Target="../threadedComments/threadedComment1.xml"/><Relationship Id="rId17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02.05.25.pdf" TargetMode="External"/><Relationship Id="rId3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3-%20Mar&#231;o\Integra&#231;&#227;o%20Terceiros-%2021.03.2024.pdf" TargetMode="External"/><Relationship Id="rId59" Type="http://schemas.openxmlformats.org/officeDocument/2006/relationships/hyperlink" Target="file:///\\italia\uaga\Seguranca%20do%20Trabalho\39%20-%20TERCEIROS%20-%20Documenta&#231;&#227;o%20-%20Integra&#231;&#227;o\14-%20Emerson%20Power\Felipe%20Pereira%20Vaz-%20T&#233;cnico%20de%20manuten&#231;&#227;o" TargetMode="External"/><Relationship Id="rId103" Type="http://schemas.openxmlformats.org/officeDocument/2006/relationships/hyperlink" Target="file:///\\italia\uaga\Seguranca%20do%20Trabalho\39%20-%20TERCEIROS%20-%20Documenta&#231;&#227;o%20-%20Integra&#231;&#227;o\35-%20Servi%20Mil\Edilson%20de%20Queiroz%20Oliveira-%20&#185;2%20Oficial%20eletricista" TargetMode="External"/><Relationship Id="rId124" Type="http://schemas.openxmlformats.org/officeDocument/2006/relationships/hyperlink" Target="file:///\\italia\uaga\Seguranca%20do%20Trabalho\39%20-%20TERCEIROS%20-%20Documenta&#231;&#227;o%20-%20Integra&#231;&#227;o\35-%20Servi%20Mil\Rodinaldo%20Ramos%20da%20Mota-%20Eletricista%20Montador" TargetMode="External"/><Relationship Id="rId7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1" Type="http://schemas.openxmlformats.org/officeDocument/2006/relationships/hyperlink" Target="file:///\\italia\uaga\Seguranca%20do%20Trabalho\39%20-%20TERCEIROS%20-%20Documenta&#231;&#227;o%20-%20Integra&#231;&#227;o\24-%20Lift%20Weels\Fernando%20Dias%20da%20Silva-%20Mec.%20de%20manut.%20de%20combust&#227;o" TargetMode="External"/><Relationship Id="rId14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27.02.25.pdf" TargetMode="External"/><Relationship Id="rId166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0-%202024\05-%20Maio\Integra&#231;&#227;o%20contratada-%2028.05.2024.pdf" TargetMode="External"/><Relationship Id="rId187" Type="http://schemas.openxmlformats.org/officeDocument/2006/relationships/hyperlink" Target="file:///\\italia\uaga\Seguranca%20do%20Trabalho\39%20-%20TERCEIROS%20-%20Documenta&#231;&#227;o%20-%20Integra&#231;&#227;o\05-%20Brasanitas\Marcia%20Borges%20de%20Lima-%20Aux.%20de%20servi&#231;os%20gerais" TargetMode="External"/><Relationship Id="rId1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das-%2015.01.25.pdf" TargetMode="External"/><Relationship Id="rId212" Type="http://schemas.openxmlformats.org/officeDocument/2006/relationships/hyperlink" Target="file:///\\italia\uaga\Seguranca%20do%20Trabalho\39%20-%20TERCEIROS%20-%20Documenta&#231;&#227;o%20-%20Integra&#231;&#227;o\39-%20TD%20Ar%20Condicionado\Diomedes%20Batista-%20S&#243;cio" TargetMode="External"/><Relationship Id="rId233" Type="http://schemas.openxmlformats.org/officeDocument/2006/relationships/hyperlink" Target="file:///\\italia\uaga\Seguranca%20do%20Trabalho\39%20-%20TERCEIROS%20-%20Documenta&#231;&#227;o%20-%20Integra&#231;&#227;o\19-%20Fort%20M&#225;quinas%20(GGM%20Empilhadeiras)\ROBERTO%20PIATTO%20DA%20SILVA" TargetMode="External"/><Relationship Id="rId254" Type="http://schemas.openxmlformats.org/officeDocument/2006/relationships/hyperlink" Target="file:///\\italia\uaga\Seguranca%20do%20Trabalho\39%20-%20TERCEIROS%20-%20Documenta&#231;&#227;o%20-%20Integra&#231;&#227;o\19-%20Fort%20M&#225;quinas%20(GGM%20Empilhadeiras)\Walmir%20Tadeu%20Noberto-%20Mec&#226;nico%20de%20Empilhadeiras" TargetMode="External"/><Relationship Id="rId28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2-%20Dezembro\Integra&#231;&#227;o%20Contratadas%20-%2011.12.24%20Dez.04.pdf" TargetMode="External"/><Relationship Id="rId4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19.06.2024.pdf" TargetMode="External"/><Relationship Id="rId114" Type="http://schemas.openxmlformats.org/officeDocument/2006/relationships/hyperlink" Target="file:///\\italia\uaga\Seguranca%20do%20Trabalho\39%20-%20TERCEIROS%20-%20Documenta&#231;&#227;o%20-%20Integra&#231;&#227;o\12-%20DPN%20Pavimenta&#231;&#227;o%20-%20Tercross\Lucas%20Augusto%20Ramos%20Pereira-%20Eng.%20Civil" TargetMode="External"/><Relationship Id="rId60" Type="http://schemas.openxmlformats.org/officeDocument/2006/relationships/hyperlink" Target="file:///\\italia\uaga\Seguranca%20do%20Trabalho\39%20-%20TERCEIROS%20-%20Documenta&#231;&#227;o%20-%20Integra&#231;&#227;o\14-%20Emerson%20Power\Admilson%20Ferreira%20Vaz-%20Eng.%20eletrico" TargetMode="External"/><Relationship Id="rId81" Type="http://schemas.openxmlformats.org/officeDocument/2006/relationships/hyperlink" Target="file:///\\italia\uaga\Seguranca%20do%20Trabalho\39%20-%20TERCEIROS%20-%20Documenta&#231;&#227;o%20-%20Integra&#231;&#227;o\28-%20Ozaki(Pazzuck)\Paulo%20Henrique%20Magalh&#227;es%20Pires-%20Assistente%20de%20eng" TargetMode="External"/><Relationship Id="rId135" Type="http://schemas.openxmlformats.org/officeDocument/2006/relationships/hyperlink" Target="file:///\\italia\uaga\Seguranca%20do%20Trabalho\39%20-%20TERCEIROS%20-%20Documenta&#231;&#227;o%20-%20Integra&#231;&#227;o\02-%20ALPHA\PORTARIA\Richard%20Roberto%20Narezi-%20Supervisor" TargetMode="External"/><Relationship Id="rId156" Type="http://schemas.openxmlformats.org/officeDocument/2006/relationships/hyperlink" Target="file:///\\italia\uaga\Seguranca%20do%20Trabalho\39%20-%20TERCEIROS%20-%20Documenta&#231;&#227;o%20-%20Integra&#231;&#227;o\WR%20Loca&#231;&#245;es%20de%20Munk%20e%20Guindaste\Jaime%20Marques%20Carneiro%20Junior-%20Op.%20de%20empilhadeira" TargetMode="External"/><Relationship Id="rId177" Type="http://schemas.openxmlformats.org/officeDocument/2006/relationships/hyperlink" Target="file:///\\italia\uaga\Seguranca%20do%20Trabalho\39%20-%20TERCEIROS%20-%20Documenta&#231;&#227;o%20-%20Integra&#231;&#227;o\02-%20ALPHA\Funcion&#225;rios%20Atualizados\JOABE%20MACIEL" TargetMode="External"/><Relationship Id="rId198" Type="http://schemas.openxmlformats.org/officeDocument/2006/relationships/hyperlink" Target="file:///\\italia\uaga\Seguranca%20do%20Trabalho\39%20-%20TERCEIROS%20-%20Documenta&#231;&#227;o%20-%20Integra&#231;&#227;o\08-%20Ceime\Matheus%20Nielsen%20Silva-%20T&#233;cnico%20de%20calibra&#231;&#227;o" TargetMode="External"/><Relationship Id="rId202" Type="http://schemas.openxmlformats.org/officeDocument/2006/relationships/hyperlink" Target="file:///\\italia\uaga\Seguranca%20do%20Trabalho\39%20-%20TERCEIROS%20-%20Documenta&#231;&#227;o%20-%20Integra&#231;&#227;o\10-%20Confiantec\Paulo%20Ricardo%20Soares-%20T&#233;c.%20de%20manut.%20mec.%20int.%20e%20ext" TargetMode="External"/><Relationship Id="rId223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44" Type="http://schemas.openxmlformats.org/officeDocument/2006/relationships/hyperlink" Target="file:///\\italia\uaga\Seguranca%20do%20Trabalho\39%20-%20TERCEIROS%20-%20Documenta&#231;&#227;o%20-%20Integra&#231;&#227;o\46-%20WR%20Loca&#231;&#245;es%20de%20Munk%20e%20Guindaste\Bruno%20Tadeu%20Souza%20%20Santos-%20Motorista%20Operador%20de%20Guindaste" TargetMode="External"/><Relationship Id="rId18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4-%20Abril\Integra&#231;&#227;o%20Contratada-%2028.04.25%20(2).pdf" TargetMode="External"/><Relationship Id="rId3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3-%20Mar&#231;o\Integra&#231;&#227;o%20Terceiros-%2021.03.2024.pdf" TargetMode="External"/><Relationship Id="rId5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19.06.2024.pdf" TargetMode="External"/><Relationship Id="rId10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27.06.24.pdf" TargetMode="External"/><Relationship Id="rId12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11.09.2024.pdf" TargetMode="External"/><Relationship Id="rId146" Type="http://schemas.openxmlformats.org/officeDocument/2006/relationships/hyperlink" Target="file:///\\italia\uaga\Seguranca%20do%20Trabalho\39%20-%20TERCEIROS%20-%20Documenta&#231;&#227;o%20-%20Integra&#231;&#227;o\WR%20Loca&#231;&#245;es%20de%20Munk%20e%20Guindaste\Carlos%20Jos&#233;%20Muniz-%20Motor.%20Op.%20de%20Guindaste" TargetMode="External"/><Relationship Id="rId167" Type="http://schemas.openxmlformats.org/officeDocument/2006/relationships/hyperlink" Target="file:///\\italia\uaga\Seguranca%20do%20Trabalho\39%20-%20TERCEIROS%20-%20Documenta&#231;&#227;o%20-%20Integra&#231;&#227;o\10-%20CONSUMA%20-%20COZINHA\Neuselia%20Maria%20da%20Silva%20Rodrigues-%20Cozinheira" TargetMode="External"/><Relationship Id="rId188" Type="http://schemas.openxmlformats.org/officeDocument/2006/relationships/hyperlink" Target="file:///\\italia\uaga\Seguranca%20do%20Trabalho\39%20-%20TERCEIROS%20-%20Documenta&#231;&#227;o%20-%20Integra&#231;&#227;o\05-%20Brasanitas\Marcos%20de%20Oliveria-%20Supervisor" TargetMode="External"/><Relationship Id="rId7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2.08.24.pdf" TargetMode="External"/><Relationship Id="rId213" Type="http://schemas.openxmlformats.org/officeDocument/2006/relationships/hyperlink" Target="file:///\\italia\uaga\Seguranca%20do%20Trabalho\39%20-%20TERCEIROS%20-%20Documenta&#231;&#227;o%20-%20Integra&#231;&#227;o\39-%20TD%20Ar%20Condicionado\Dionathan%20Batista-%20S&#243;cio" TargetMode="External"/><Relationship Id="rId23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6-%20Junho\Integra&#231;&#227;o%20Contratada-%2002.06.2025.pdf" TargetMode="External"/><Relationship Id="rId2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1-%20Janeiro\Integra&#231;&#227;o%20Contratadas-%2006.01.2025.pdf" TargetMode="External"/><Relationship Id="rId2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2-%20Fevereiro\Integra&#231;&#227;o%20terceiros-%2004.02.25.pdf" TargetMode="External"/><Relationship Id="rId255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6-%20Junho\Integra&#231;&#227;o%20Contratada-%2002.06.2025.pdf" TargetMode="External"/><Relationship Id="rId4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4-%20Abril\Integra&#231;&#227;o%20Terceiros-%2025.04.2024.pdf" TargetMode="External"/><Relationship Id="rId115" Type="http://schemas.openxmlformats.org/officeDocument/2006/relationships/hyperlink" Target="file:///\\italia\uaga\Seguranca%20do%20Trabalho\39%20-%20TERCEIROS%20-%20Documenta&#231;&#227;o%20-%20Integra&#231;&#227;o\12-%20DPN%20Pavimenta&#231;&#227;o%20-%20Tercross\Felipe%20da%20%20Silva%20Cezar%20Freitas-%20AJudante%20de%20obra" TargetMode="External"/><Relationship Id="rId13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11.02.25.pdf" TargetMode="External"/><Relationship Id="rId157" Type="http://schemas.openxmlformats.org/officeDocument/2006/relationships/hyperlink" Target="file:///\\italia\uaga\Seguranca%20do%20Trabalho\39%20-%20TERCEIROS%20-%20Documenta&#231;&#227;o%20-%20Integra&#231;&#227;o\09-%20Confiantec\Valmir%20Luiz%20Buzzo-%20Supervisor%20de%20assist.%20t&#233;cnica" TargetMode="External"/><Relationship Id="rId178" Type="http://schemas.openxmlformats.org/officeDocument/2006/relationships/hyperlink" Target="file:///\\italia\uaga\Seguranca%20do%20Trabalho\39%20-%20TERCEIROS%20-%20Documenta&#231;&#227;o%20-%20Integra&#231;&#227;o\02-%20ALPHA\Funcion&#225;rios%20Atualizados\LUCIANO%20DA%20CUNHA%20FRANCISCO" TargetMode="External"/><Relationship Id="rId61" Type="http://schemas.openxmlformats.org/officeDocument/2006/relationships/hyperlink" Target="file:///\\italia\uaga\Seguranca%20do%20Trabalho\39%20-%20TERCEIROS%20-%20Documenta&#231;&#227;o%20-%20Integra&#231;&#227;o\14-%20Emerson%20Power\Paulo%20Cesar%20Francisquete-%20T&#233;cnico%20de%20manuten&#231;&#227;o" TargetMode="External"/><Relationship Id="rId8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5.08.24.pdf" TargetMode="External"/><Relationship Id="rId199" Type="http://schemas.openxmlformats.org/officeDocument/2006/relationships/hyperlink" Target="file:///\\italia\uaga\Seguranca%20do%20Trabalho\39%20-%20TERCEIROS%20-%20Documenta&#231;&#227;o%20-%20Integra&#231;&#227;o\08-%20Ceime\Roberto%20Augusto%20Neves%20da%20Silva-%20Tecnico%20de%20calibra&#231;&#227;o" TargetMode="External"/><Relationship Id="rId203" Type="http://schemas.openxmlformats.org/officeDocument/2006/relationships/hyperlink" Target="file:///\\italia\uaga\Seguranca%20do%20Trabalho\39%20-%20TERCEIROS%20-%20Documenta&#231;&#227;o%20-%20Integra&#231;&#227;o\10-%20Confiantec\Wagner%20Gon&#231;alves%20Gabriel-%20t&#233;c.%20em%20bala&#231;as%20int.%20ext" TargetMode="External"/><Relationship Id="rId19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4-%20Abril\Integra&#231;&#227;o%20Contratada-%2028.04.25.pdf" TargetMode="External"/><Relationship Id="rId22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45" Type="http://schemas.openxmlformats.org/officeDocument/2006/relationships/hyperlink" Target="file:///\\italia\uaga\Seguranca%20do%20Trabalho\39%20-%20TERCEIROS%20-%20Documenta&#231;&#227;o%20-%20Integra&#231;&#227;o\TecTransMetal\Ariovaldo%20Benedito-%20Mec.%20de%20Instala&#231;&#227;o%20Industriais" TargetMode="External"/><Relationship Id="rId3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06.02.25.pdf" TargetMode="External"/><Relationship Id="rId10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27.06.24.pdf" TargetMode="External"/><Relationship Id="rId12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16.09.2024.pdf" TargetMode="External"/><Relationship Id="rId14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gra&#231;&#227;o%20terceiros-%2006.03.25.pdf" TargetMode="External"/><Relationship Id="rId168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0-%202024\08-%20Agosto\Integra&#231;&#227;o%20Contratadas%2023.08.2024.pdf" TargetMode="External"/><Relationship Id="rId5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19.06.2024.pdf" TargetMode="External"/><Relationship Id="rId7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2.08.2024.pdf" TargetMode="External"/><Relationship Id="rId189" Type="http://schemas.openxmlformats.org/officeDocument/2006/relationships/hyperlink" Target="file:///\\italia\uaga\Seguranca%20do%20Trabalho\39%20-%20TERCEIROS%20-%20Documenta&#231;&#227;o%20-%20Integra&#231;&#227;o\05-%20Brasanitas\Natielle%20V.%20Costa%20Donizette-%20Aux.%20servi&#231;os%20gerais" TargetMode="External"/><Relationship Id="rId3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28.01.25.pdf" TargetMode="External"/><Relationship Id="rId214" Type="http://schemas.openxmlformats.org/officeDocument/2006/relationships/hyperlink" Target="file:///\\italia\uaga\Seguranca%20do%20Trabalho\39%20-%20TERCEIROS%20-%20Documenta&#231;&#227;o%20-%20Integra&#231;&#227;o\39-%20TD%20Ar%20Condicionado\&#201;riton%20Honorio%20de%20Oliveira-%20Meio%20mec.%20de%20refrigera&#231;&#227;o" TargetMode="External"/><Relationship Id="rId235" Type="http://schemas.openxmlformats.org/officeDocument/2006/relationships/hyperlink" Target="file:///\\italia\uaga\Seguranca%20do%20Trabalho\39%20-%20TERCEIROS%20-%20Documenta&#231;&#227;o%20-%20Integra&#231;&#227;o\05-%20Brasanitas\Patricio%20Luis%20Manoel-%20Aux.%20servi&#231;os%20gerais" TargetMode="External"/><Relationship Id="rId256" Type="http://schemas.openxmlformats.org/officeDocument/2006/relationships/hyperlink" Target="file:///\\italia\uaga\Seguranca%20do%20Trabalho\39%20-%20TERCEIROS%20-%20Documenta&#231;&#227;o%20-%20Integra&#231;&#227;o\21-%20Higienex\Luciano%20Amaro%20do%20Nascimento-%20Dedetizador" TargetMode="External"/><Relationship Id="rId11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137" Type="http://schemas.openxmlformats.org/officeDocument/2006/relationships/hyperlink" Target="file:///\\italia\uaga\Seguranca%20do%20Trabalho\39%20-%20TERCEIROS%20-%20Documenta&#231;&#227;o%20-%20Integra&#231;&#227;o\WR%20Loca&#231;&#245;es%20de%20Munk%20e%20Guindaste\Ismael%20Luciano%20Segundo-%20%20Motor.%20Op.%20de%20Guindaste" TargetMode="External"/><Relationship Id="rId15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4-%20Abril\Integra&#231;&#227;o%20terceiros-%2018.04.25.pdf" TargetMode="External"/><Relationship Id="rId20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4-%20Abril\Integra&#231;&#227;o%20contratada-%2016.04.25.pdf" TargetMode="External"/><Relationship Id="rId4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4.05.2024%20(2).pdf" TargetMode="External"/><Relationship Id="rId6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2.08.2024%20(2).pdf" TargetMode="External"/><Relationship Id="rId83" Type="http://schemas.openxmlformats.org/officeDocument/2006/relationships/hyperlink" Target="file:///\\italia\uaga\Seguranca%20do%20Trabalho\39%20-%20TERCEIROS%20-%20Documenta&#231;&#227;o%20-%20Integra&#231;&#227;o\32-%20PX\Thelry%20do%20Nascimento-%20Ajudante" TargetMode="External"/><Relationship Id="rId179" Type="http://schemas.openxmlformats.org/officeDocument/2006/relationships/hyperlink" Target="file:///\\italia\uaga\Seguranca%20do%20Trabalho\39%20-%20TERCEIROS%20-%20Documenta&#231;&#227;o%20-%20Integra&#231;&#227;o\02-%20ALPHA\Funcion&#225;rios%20Atualizados\MAURICIO%20DE%20SOUZA" TargetMode="External"/><Relationship Id="rId190" Type="http://schemas.openxmlformats.org/officeDocument/2006/relationships/hyperlink" Target="file:///\\italia\uaga\Seguranca%20do%20Trabalho\39%20-%20TERCEIROS%20-%20Documenta&#231;&#227;o%20-%20Integra&#231;&#227;o\05-%20Brasanitas\Nestor%20Leite%20Soares-%20Jardineiro" TargetMode="External"/><Relationship Id="rId204" Type="http://schemas.openxmlformats.org/officeDocument/2006/relationships/hyperlink" Target="file:///\\italia\uaga\Seguranca%20do%20Trabalho\39%20-%20TERCEIROS%20-%20Documenta&#231;&#227;o%20-%20Integra&#231;&#227;o\10-%20Confiantec\Willian%20Angelo%20da%20Cruz-%20t&#233;c.%20em%20bala&#231;as%20int.%20ext" TargetMode="External"/><Relationship Id="rId225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46" Type="http://schemas.openxmlformats.org/officeDocument/2006/relationships/hyperlink" Target="file:///\\italia\uaga\Seguranca%20do%20Trabalho\39%20-%20TERCEIROS%20-%20Documenta&#231;&#227;o%20-%20Integra&#231;&#227;o\05-%20Brasanitas\Sandra%20Aparecido%20Brasilio-%20Aux.%20de%20servi&#231;o%20gerais" TargetMode="External"/><Relationship Id="rId106" Type="http://schemas.openxmlformats.org/officeDocument/2006/relationships/hyperlink" Target="file:///\\italia\uaga\Seguranca%20do%20Trabalho\39%20-%20TERCEIROS%20-%20Documenta&#231;&#227;o%20-%20Integra&#231;&#227;o\28-%20Ozaki(Pazzuck)\Odair%20Aparecido%20Ricardo-%20Servente" TargetMode="External"/><Relationship Id="rId127" Type="http://schemas.openxmlformats.org/officeDocument/2006/relationships/hyperlink" Target="file:///\\italia\uaga\Seguranca%20do%20Trabalho\39%20-%20TERCEIROS%20-%20Documenta&#231;&#227;o%20-%20Integra&#231;&#227;o\37-%20Start%20Servi&#231;os%20(Sotero)\Sebati&#227;o%20Aparecido%20Chaves-%20TST" TargetMode="External"/><Relationship Id="rId10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02.05.25.pdf" TargetMode="External"/><Relationship Id="rId31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2-%20Dezembro\Integra&#231;&#227;o%20Contratadas%20-%2002.12.24%20Dez.01.pdf" TargetMode="External"/><Relationship Id="rId52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7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4" Type="http://schemas.openxmlformats.org/officeDocument/2006/relationships/hyperlink" Target="file:///\\italia\uaga\Seguranca%20do%20Trabalho\39%20-%20TERCEIROS%20-%20Documenta&#231;&#227;o%20-%20Integra&#231;&#227;o\37-%20Start%20Servi&#231;os%20(Sotero)\Joselito%20Rocha%20Regis-%20Sup.%20tec.%20de%20Manuten&#231;&#227;o" TargetMode="External"/><Relationship Id="rId14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gra&#231;&#227;o%20terceiros-%2012.03.25.pdf" TargetMode="External"/><Relationship Id="rId169" Type="http://schemas.openxmlformats.org/officeDocument/2006/relationships/hyperlink" Target="file:///\\italia\uaga\Seguranca%20do%20Trabalho\39%20-%20TERCEIROS%20-%20Documenta&#231;&#227;o%20-%20Integra&#231;&#227;o\02-%20ALPHA\Funcion&#225;rios%20Atualizados\BENEDITO%20GILCIMAR" TargetMode="External"/><Relationship Id="rId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28.01.25.pdf" TargetMode="External"/><Relationship Id="rId180" Type="http://schemas.openxmlformats.org/officeDocument/2006/relationships/hyperlink" Target="file:///\\italia\uaga\Seguranca%20do%20Trabalho\39%20-%20TERCEIROS%20-%20Documenta&#231;&#227;o%20-%20Integra&#231;&#227;o\31-%20PRO%20CODING\Marcos%20dos%20santos%20Bispo" TargetMode="External"/><Relationship Id="rId215" Type="http://schemas.openxmlformats.org/officeDocument/2006/relationships/hyperlink" Target="file:///\\italia\uaga\Seguranca%20do%20Trabalho\39%20-%20TERCEIROS%20-%20Documenta&#231;&#227;o%20-%20Integra&#231;&#227;o\39-%20TD%20Ar%20Condicionado\Gustavo%20Henrique%20Ribeiro%20de%20Melo-%20Meio%20Of.%20mec.%20de%20refrigera&#231;&#227;o" TargetMode="External"/><Relationship Id="rId236" Type="http://schemas.openxmlformats.org/officeDocument/2006/relationships/hyperlink" Target="file:///\\italia\uaga\Seguranca%20do%20Trabalho\39%20-%20TERCEIROS%20-%20Documenta&#231;&#227;o%20-%20Integra&#231;&#227;o\ROBOPAC\Daniel%20Afonso%20Batista%20Nunes-%20Tec.%20Especialista" TargetMode="External"/><Relationship Id="rId257" Type="http://schemas.openxmlformats.org/officeDocument/2006/relationships/hyperlink" Target="file:///\\italia\uaga\Seguranca%20do%20Trabalho\39%20-%20TERCEIROS%20-%20Documenta&#231;&#227;o%20-%20Integra&#231;&#227;o\51-%20Tom&#233;%20Equipamento%20e%20Transportes\Ademar%20Queiroz%20Saraiva-%20Borracheiro" TargetMode="External"/><Relationship Id="rId4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4.05.2024%20(2).pdf" TargetMode="External"/><Relationship Id="rId8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6.08.2024.pdf" TargetMode="External"/><Relationship Id="rId138" Type="http://schemas.openxmlformats.org/officeDocument/2006/relationships/hyperlink" Target="file:///\\italia\uaga\Seguranca%20do%20Trabalho\39%20-%20TERCEIROS%20-%20Documenta&#231;&#227;o%20-%20Integra&#231;&#227;o\WR%20Loca&#231;&#245;es%20de%20Munk%20e%20Guindaste\Marlon%20da%20Silva-%20Motorista%20Op.%20Munck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file:///\\italia\uaga\Seguranca%20do%20Trabalho\39%20-%20TERCEIROS%20-%20Documenta&#231;&#227;o%20-%20Integra&#231;&#227;o\12-%20DPN%20Pavimenta&#231;&#227;o%20-%20Tercross\Felipe%20da%20%20Silva%20Cezar%20Freitas-%20AJudante%20de%20obra" TargetMode="External"/><Relationship Id="rId21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4-%20Abril\Integra&#231;&#227;o%20Contratada-%2028.04.25.pdf" TargetMode="External"/><Relationship Id="rId4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4-%20Abril\Integra&#231;&#227;o%20Terceiros-%2025.04.2024.pdf" TargetMode="External"/><Relationship Id="rId63" Type="http://schemas.openxmlformats.org/officeDocument/2006/relationships/hyperlink" Target="file:///\\italia\uaga\Seguranca%20do%20Trabalho\39%20-%20TERCEIROS%20-%20Documenta&#231;&#227;o%20-%20Integra&#231;&#227;o\14-%20Emerson%20Power\Paulo%20Cesar%20Francisquete-%20T&#233;cnico%20de%20manuten&#231;&#227;o" TargetMode="External"/><Relationship Id="rId8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5.08.24.pdf" TargetMode="External"/><Relationship Id="rId13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11.02.25.pdf" TargetMode="External"/><Relationship Id="rId15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rgra&#231;&#227;o%20terceiros-%2018.03.25.pdf" TargetMode="External"/><Relationship Id="rId170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0-%202024\02-%20Fevereiro\Integra&#231;&#227;o%20Contratadas%20%2005.02.2024.pdf" TargetMode="External"/><Relationship Id="rId191" Type="http://schemas.openxmlformats.org/officeDocument/2006/relationships/hyperlink" Target="file:///\\italia\uaga\Seguranca%20do%20Trabalho\39%20-%20TERCEIROS%20-%20Documenta&#231;&#227;o%20-%20Integra&#231;&#227;o\02-%20ALPHA\Funcion&#225;rios%20Atualizados\ALEXSANDRA%20%20DOS%20SANTOS" TargetMode="External"/><Relationship Id="rId205" Type="http://schemas.openxmlformats.org/officeDocument/2006/relationships/hyperlink" Target="file:///\\italia\uaga\Seguranca%20do%20Trabalho\39%20-%20TERCEIROS%20-%20Documenta&#231;&#227;o%20-%20Integra&#231;&#227;o\03-%20Ambitrans\Laercio%20Nogueira%20de%20Carvalho-%20Motorista" TargetMode="External"/><Relationship Id="rId226" Type="http://schemas.openxmlformats.org/officeDocument/2006/relationships/hyperlink" Target="file:///\\italia\uaga\Seguranca%20do%20Trabalho\39%20-%20TERCEIROS%20-%20Documenta&#231;&#227;o%20-%20Integra&#231;&#227;o\10-%20Confiantec\Wagner%20Gon&#231;alves%20Gabriel-%20t&#233;c.%20em%20bala&#231;as%20int.%20ext" TargetMode="External"/><Relationship Id="rId247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10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27.06.24.pdf" TargetMode="External"/><Relationship Id="rId11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Integra&#231;&#227;o%20Contratadas%2027.09.24.pdf" TargetMode="External"/><Relationship Id="rId3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06.02.25.pdf" TargetMode="External"/><Relationship Id="rId5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19.06.2024.pdf" TargetMode="External"/><Relationship Id="rId7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12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16.09.2024.pdf" TargetMode="External"/><Relationship Id="rId14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27.02.25.pdf" TargetMode="External"/><Relationship Id="rId5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28.01.25.pdf" TargetMode="External"/><Relationship Id="rId9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2.08.2024.pdf" TargetMode="External"/><Relationship Id="rId160" Type="http://schemas.openxmlformats.org/officeDocument/2006/relationships/hyperlink" Target="file:///\\italia\uaga\Seguranca%20do%20Trabalho\39%20-%20TERCEIROS%20-%20Documenta&#231;&#227;o%20-%20Integra&#231;&#227;o\WR%20Loca&#231;&#245;es%20de%20Munk%20e%20Guindaste\Jaime%20Marques%20Carneiro%20Junior-%20Op.%20de%20empilhadeira" TargetMode="External"/><Relationship Id="rId181" Type="http://schemas.openxmlformats.org/officeDocument/2006/relationships/hyperlink" Target="file:///\\italia\uaga\Seguranca%20do%20Trabalho\39%20-%20TERCEIROS%20-%20Documenta&#231;&#227;o%20-%20Integra&#231;&#227;o\02-%20ALPHA\LIMPEZA\Fernanda" TargetMode="External"/><Relationship Id="rId216" Type="http://schemas.openxmlformats.org/officeDocument/2006/relationships/hyperlink" Target="file:///\\italia\uaga\Seguranca%20do%20Trabalho\39%20-%20TERCEIROS%20-%20Documenta&#231;&#227;o%20-%20Integra&#231;&#227;o\Ampla%20Containers\Gabriel%20Machado%20Bispo-%20Auxiliar%20Operacional" TargetMode="External"/><Relationship Id="rId237" Type="http://schemas.openxmlformats.org/officeDocument/2006/relationships/hyperlink" Target="file:///\\italia\uaga\Seguranca%20do%20Trabalho\39%20-%20TERCEIROS%20-%20Documenta&#231;&#227;o%20-%20Integra&#231;&#227;o\39-%20TD%20Ar%20Condicionado\&#201;riton%20Honorio%20de%20Oliveira-%20Meio%20mec.%20de%20refrigera&#231;&#227;o" TargetMode="External"/><Relationship Id="rId258" Type="http://schemas.microsoft.com/office/2017/10/relationships/threadedComment" Target="../threadedComments/threadedComment2.xml"/><Relationship Id="rId22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4-%20Abril\Integra&#231;&#227;o%20contratada-%2016.04.25.pdf" TargetMode="External"/><Relationship Id="rId4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4.05.2024%20(2).pdf" TargetMode="External"/><Relationship Id="rId6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2.08.2024%20(2).pdf" TargetMode="External"/><Relationship Id="rId11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139" Type="http://schemas.openxmlformats.org/officeDocument/2006/relationships/hyperlink" Target="file:///\\italia\uaga\Seguranca%20do%20Trabalho\39%20-%20TERCEIROS%20-%20Documenta&#231;&#227;o%20-%20Integra&#231;&#227;o\WR%20Loca&#231;&#245;es%20de%20Munk%20e%20Guindaste\Ismael%20Luciano%20Segundo-%20%20Motor.%20Op.%20de%20Guindaste" TargetMode="External"/><Relationship Id="rId85" Type="http://schemas.openxmlformats.org/officeDocument/2006/relationships/hyperlink" Target="file:///\\italia\uaga\Seguranca%20do%20Trabalho\39%20-%20TERCEIROS%20-%20Documenta&#231;&#227;o%20-%20Integra&#231;&#227;o\32-%20PX\Thelry%20do%20Nascimento-%20Ajudante" TargetMode="External"/><Relationship Id="rId150" Type="http://schemas.openxmlformats.org/officeDocument/2006/relationships/hyperlink" Target="file:///\\italia\uaga\Seguranca%20do%20Trabalho\39%20-%20TERCEIROS%20-%20Documenta&#231;&#227;o%20-%20Integra&#231;&#227;o\WR%20Loca&#231;&#245;es%20de%20Munk%20e%20Guindaste\Carlos%20Jos&#233;%20Muniz-%20Motor.%20Op.%20de%20Guindaste" TargetMode="External"/><Relationship Id="rId171" Type="http://schemas.openxmlformats.org/officeDocument/2006/relationships/hyperlink" Target="file:///\\italia\uaga\Seguranca%20do%20Trabalho\39%20-%20TERCEIROS%20-%20Documenta&#231;&#227;o%20-%20Integra&#231;&#227;o\02-%20ALPHA\LIMPEZA\Denise%20de%20S&#225;%20Teles%20Gon&#231;alves-%20AUx.%20de%20limpeza" TargetMode="External"/><Relationship Id="rId192" Type="http://schemas.openxmlformats.org/officeDocument/2006/relationships/hyperlink" Target="file:///\\italia\uaga\Seguranca%20do%20Trabalho\39%20-%20TERCEIROS%20-%20Documenta&#231;&#227;o%20-%20Integra&#231;&#227;o\02-%20ALPHA\Funcion&#225;rios%20Atualizados\CLAUDIO%20ALEXANDRE%20ALVES" TargetMode="External"/><Relationship Id="rId206" Type="http://schemas.openxmlformats.org/officeDocument/2006/relationships/hyperlink" Target="file:///\\italia\uaga\Seguranca%20do%20Trabalho\39%20-%20TERCEIROS%20-%20Documenta&#231;&#227;o%20-%20Integra&#231;&#227;o\04-%20AS%20Comercio%20(Alfa%20Secure)\Bruno-20240919T124114Z-001.zip" TargetMode="External"/><Relationship Id="rId227" Type="http://schemas.openxmlformats.org/officeDocument/2006/relationships/hyperlink" Target="file:///\\italia\uaga\Seguranca%20do%20Trabalho\39%20-%20TERCEIROS%20-%20Documenta&#231;&#227;o%20-%20Integra&#231;&#227;o\10-%20Confiantec\Willian%20Angelo%20da%20Cruz-%20t&#233;c.%20em%20bala&#231;as%20int.%20ext" TargetMode="External"/><Relationship Id="rId248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12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0-%20Outubro\Integra&#231;&#227;o%20Contratadas-%2018.10.24.pdf" TargetMode="External"/><Relationship Id="rId33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2-%20Dezembro\Integra&#231;&#227;o%20Contratadas%20-%2002.12.24%20Dez.01.pdf" TargetMode="External"/><Relationship Id="rId108" Type="http://schemas.openxmlformats.org/officeDocument/2006/relationships/hyperlink" Target="file:///\\italia\uaga\Seguranca%20do%20Trabalho\39%20-%20TERCEIROS%20-%20Documenta&#231;&#227;o%20-%20Integra&#231;&#227;o\28-%20Ozaki(Pazzuck)\Odair%20Aparecido%20Ricardo-%20Servente" TargetMode="External"/><Relationship Id="rId129" Type="http://schemas.openxmlformats.org/officeDocument/2006/relationships/hyperlink" Target="file:///\\italia\uaga\Seguranca%20do%20Trabalho\39%20-%20TERCEIROS%20-%20Documenta&#231;&#227;o%20-%20Integra&#231;&#227;o\37-%20Start%20Servi&#231;os%20(Sotero)\Sebati&#227;o%20Aparecido%20Chaves-%20TST" TargetMode="External"/><Relationship Id="rId5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7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6" Type="http://schemas.openxmlformats.org/officeDocument/2006/relationships/hyperlink" Target="file:///\\italia\uaga\Seguranca%20do%20Trabalho\39%20-%20TERCEIROS%20-%20Documenta&#231;&#227;o%20-%20Integra&#231;&#227;o\37-%20Start%20Servi&#231;os%20(Sotero)\Joselito%20Rocha%20Regis-%20Sup.%20tec.%20de%20Manuten&#231;&#227;o" TargetMode="External"/><Relationship Id="rId140" Type="http://schemas.openxmlformats.org/officeDocument/2006/relationships/hyperlink" Target="file:///\\italia\uaga\Seguranca%20do%20Trabalho\39%20-%20TERCEIROS%20-%20Documenta&#231;&#227;o%20-%20Integra&#231;&#227;o\WR%20Loca&#231;&#245;es%20de%20Munk%20e%20Guindaste\Marlon%20da%20Silva-%20Motorista%20Op.%20Munck" TargetMode="External"/><Relationship Id="rId161" Type="http://schemas.openxmlformats.org/officeDocument/2006/relationships/hyperlink" Target="file:///\\italia\uaga\Seguranca%20do%20Trabalho\39%20-%20TERCEIROS%20-%20Documenta&#231;&#227;o%20-%20Integra&#231;&#227;o\09-%20Confiantec\Valmir%20Luiz%20Buzzo-%20Supervisor%20de%20assist.%20t&#233;cnica" TargetMode="External"/><Relationship Id="rId182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0-%202024\08-%20Agosto\Integra&#231;&#227;o%20Contratadas%2020.08.2024.pdf" TargetMode="External"/><Relationship Id="rId217" Type="http://schemas.openxmlformats.org/officeDocument/2006/relationships/hyperlink" Target="file:///\\italia\uaga\Seguranca%20do%20Trabalho\39%20-%20TERCEIROS%20-%20Documenta&#231;&#227;o%20-%20Integra&#231;&#227;o\05-%20Brasanitas\Waldin&#233;ia%20Santos%20da%20Silva-%20Aux.%20servi&#231;os%20gerais" TargetMode="External"/><Relationship Id="rId6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31.01.25.pdf" TargetMode="External"/><Relationship Id="rId238" Type="http://schemas.openxmlformats.org/officeDocument/2006/relationships/hyperlink" Target="file:///\\italia\uaga\Seguranca%20do%20Trabalho\39%20-%20TERCEIROS%20-%20Documenta&#231;&#227;o%20-%20Integra&#231;&#227;o\39-%20TD%20Ar%20Condicionado\Gustavo%20Henrique%20Ribeiro%20de%20Melo-%20Meio%20Of.%20mec.%20de%20refrigera&#231;&#227;o" TargetMode="External"/><Relationship Id="rId23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22.01.25.pdf" TargetMode="External"/><Relationship Id="rId11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4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4.05.2024%20(2).pdf" TargetMode="External"/><Relationship Id="rId6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7.08.2024%20.pdf" TargetMode="External"/><Relationship Id="rId8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6.08.2024.pdf" TargetMode="External"/><Relationship Id="rId130" Type="http://schemas.openxmlformats.org/officeDocument/2006/relationships/hyperlink" Target="file:///\\italia\uaga\Seguranca%20do%20Trabalho\39%20-%20TERCEIROS%20-%20Documenta&#231;&#227;o%20-%20Integra&#231;&#227;o\35-%20Servi%20Mil\Marcos%20dos%20Santos%20Soares%20Lopes-%20Engarregado" TargetMode="External"/><Relationship Id="rId15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gra&#231;&#227;o%20terceiros-%2006.03.25.pdf" TargetMode="External"/><Relationship Id="rId172" Type="http://schemas.openxmlformats.org/officeDocument/2006/relationships/hyperlink" Target="file:///\\italia\uaga\Seguranca%20do%20Trabalho\39%20-%20TERCEIROS%20-%20Documenta&#231;&#227;o%20-%20Integra&#231;&#227;o\02-%20ALPHA\LIMPEZA\Denise%20de%20S&#225;%20Teles%20Gon&#231;alves-%20AUx.%20de%20limpeza" TargetMode="External"/><Relationship Id="rId193" Type="http://schemas.openxmlformats.org/officeDocument/2006/relationships/hyperlink" Target="file:///\\italia\uaga\Seguranca%20do%20Trabalho\39%20-%20TERCEIROS%20-%20Documenta&#231;&#227;o%20-%20Integra&#231;&#227;o\02-%20ALPHA\PORTARIA\Cristiano%20do%20Nacimento%20Andrade-%20Vigilante" TargetMode="External"/><Relationship Id="rId207" Type="http://schemas.openxmlformats.org/officeDocument/2006/relationships/hyperlink" Target="file:///\\italia\uaga\Seguranca%20do%20Trabalho\39%20-%20TERCEIROS%20-%20Documenta&#231;&#227;o%20-%20Integra&#231;&#227;o\04-%20AS%20Comercio%20(Alfa%20Secure)\Luis%20carlos-20240919T124117Z-001.zip" TargetMode="External"/><Relationship Id="rId228" Type="http://schemas.openxmlformats.org/officeDocument/2006/relationships/hyperlink" Target="file:///\\italia\uaga\Seguranca%20do%20Trabalho\39%20-%20TERCEIROS%20-%20Documenta&#231;&#227;o%20-%20Integra&#231;&#227;o\13-%20DPN%20Pavimenta&#231;&#227;o%20-%20Tercross\David%20Pedro%20da%20Silva-%20Operador%20de%20m&#225;quina" TargetMode="External"/><Relationship Id="rId249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13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0-%20Outubro\Integra&#231;&#227;o%20Contratadas-%2017.10.24.pdf" TargetMode="External"/><Relationship Id="rId10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9.08.2024.pdf" TargetMode="External"/><Relationship Id="rId3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2024\01-%20Janeiro\Integra&#231;&#227;o%20Terceiros-%2024.01.2024.pdf" TargetMode="External"/><Relationship Id="rId5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10.06.2024.pdf" TargetMode="External"/><Relationship Id="rId7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7" Type="http://schemas.openxmlformats.org/officeDocument/2006/relationships/hyperlink" Target="file:///\\italia\uaga\Seguranca%20do%20Trabalho\39%20-%20TERCEIROS%20-%20Documenta&#231;&#227;o%20-%20Integra&#231;&#227;o\37-%20Start%20Servi&#231;os%20(Sotero)\Julio%20Cesar%20Ventura-%20Tec.%20em%20Manut.%20N1%20Senior" TargetMode="External"/><Relationship Id="rId12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141" Type="http://schemas.openxmlformats.org/officeDocument/2006/relationships/hyperlink" Target="file:///\\italia\uaga\Seguranca%20do%20Trabalho\39%20-%20TERCEIROS%20-%20Documenta&#231;&#227;o%20-%20Integra&#231;&#227;o\WR%20Loca&#231;&#245;es%20de%20Munk%20e%20Guindaste\Paulo" TargetMode="External"/><Relationship Id="rId7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3-%20Mar&#231;o\Integra&#231;&#227;o%20contratada-20.03.25.pdf" TargetMode="External"/><Relationship Id="rId16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4-%20Abril\Integra&#231;&#227;o%20terceiros-%2018.04.25.pdf" TargetMode="External"/><Relationship Id="rId183" Type="http://schemas.openxmlformats.org/officeDocument/2006/relationships/hyperlink" Target="file:///\\italia\uaga\Seguranca%20do%20Trabalho\39%20-%20TERCEIROS%20-%20Documenta&#231;&#227;o%20-%20Integra&#231;&#227;o\10-%20CONSUMA%20-%20COZINHA\Neuselia%20Maria%20da%20Silva%20Rodrigues-%20Cozinheira" TargetMode="External"/><Relationship Id="rId218" Type="http://schemas.openxmlformats.org/officeDocument/2006/relationships/hyperlink" Target="file:///\\italia\uaga\Seguranca%20do%20Trabalho\39%20-%20TERCEIROS%20-%20Documenta&#231;&#227;o%20-%20Integra&#231;&#227;o\05-%20Brasanitas\SIDNEY%20FERREIRA%20DA%20SILVA" TargetMode="External"/><Relationship Id="rId239" Type="http://schemas.openxmlformats.org/officeDocument/2006/relationships/hyperlink" Target="file:///\\italia\uaga\Seguranca%20do%20Trabalho\39%20-%20TERCEIROS%20-%20Documenta&#231;&#227;o%20-%20Integra&#231;&#227;o\39-%20TD%20Ar%20Condicionado\Jaderson%20Cardoso%20Junior-%20Mec&#226;nico%20de%20manuten&#231;&#227;o" TargetMode="External"/><Relationship Id="rId250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22.01.25.pdf" TargetMode="External"/><Relationship Id="rId4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4.05.2024.pdf" TargetMode="External"/><Relationship Id="rId6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7.08.2024%20.pdf" TargetMode="External"/><Relationship Id="rId8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1.08.2024%20(2).pdf" TargetMode="External"/><Relationship Id="rId11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5.08.24.pdf" TargetMode="External"/><Relationship Id="rId13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17.09.2024.pdf" TargetMode="External"/><Relationship Id="rId15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gra&#231;&#227;o%20terceiros-%2012.03.25.pdf" TargetMode="External"/><Relationship Id="rId173" Type="http://schemas.openxmlformats.org/officeDocument/2006/relationships/hyperlink" Target="file:///\\italia\uaga\Seguranca%20do%20Trabalho\39%20-%20TERCEIROS%20-%20Documenta&#231;&#227;o%20-%20Integra&#231;&#227;o\02-%20ALPHA\LIMPEZA\Ediceia%20Ap.%20Teixeira%20dos%20Santos-%20Aux.%20de%20limpeza" TargetMode="External"/><Relationship Id="rId194" Type="http://schemas.openxmlformats.org/officeDocument/2006/relationships/hyperlink" Target="file:///\\italia\uaga\Seguranca%20do%20Trabalho\39%20-%20TERCEIROS%20-%20Documenta&#231;&#227;o%20-%20Integra&#231;&#227;o\02-%20ALPHA\LIMPEZA\Danielle%20da%20Rocha-%20Aux.%20de%20limpeza.zip" TargetMode="External"/><Relationship Id="rId208" Type="http://schemas.openxmlformats.org/officeDocument/2006/relationships/hyperlink" Target="file:///\\italia\uaga\Seguranca%20do%20Trabalho\39%20-%20TERCEIROS%20-%20Documenta&#231;&#227;o%20-%20Integra&#231;&#227;o\04-%20AS%20Comercio%20(Alfa%20Secure)\Luis%20Paulo%20Feitosa%20Dos%20Santos" TargetMode="External"/><Relationship Id="rId229" Type="http://schemas.openxmlformats.org/officeDocument/2006/relationships/hyperlink" Target="file:///\\italia\uaga\Seguranca%20do%20Trabalho\39%20-%20TERCEIROS%20-%20Documenta&#231;&#227;o%20-%20Integra&#231;&#227;o\11-%20CONSUMA%20-%20COZINHA\Adriano%20Vicente%20da%20Silva-%20Gestor%20Nutricionista" TargetMode="External"/><Relationship Id="rId240" Type="http://schemas.openxmlformats.org/officeDocument/2006/relationships/hyperlink" Target="file:///\\italia\uaga\Seguranca%20do%20Trabalho\39%20-%20TERCEIROS%20-%20Documenta&#231;&#227;o%20-%20Integra&#231;&#227;o\39-%20TD%20Ar%20Condicionado\Jhonatan%20Soares%20da%20Silva-%20&#185;2%20oficial%20mec&#226;nico%20de%20refrigera&#231;&#227;o" TargetMode="External"/><Relationship Id="rId1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1-%20Novembro\Integra&#231;&#227;o%20Contratadas-%2018.11.24.pdf" TargetMode="External"/><Relationship Id="rId3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2024\01-%20Janeiro\Integra&#231;&#227;o%20Terceiros-%2024.01.2024.pdf" TargetMode="External"/><Relationship Id="rId5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12.06.2024.pdf" TargetMode="External"/><Relationship Id="rId7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100" Type="http://schemas.openxmlformats.org/officeDocument/2006/relationships/hyperlink" Target="file:///\\italia\uaga\Seguranca%20do%20Trabalho\39%20-%20TERCEIROS%20-%20Documenta&#231;&#227;o%20-%20Integra&#231;&#227;o\37-%20Start%20Servi&#231;os%20(Sotero)\Vanderlei%20Aparecido%20Chaves-%20Of.%20de%20Manuten&#231;&#227;o%20Senior" TargetMode="External"/><Relationship Id="rId8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4-%20Abril\Integra&#231;&#227;o%20Contratada-%2023.04.25.pdf" TargetMode="External"/><Relationship Id="rId98" Type="http://schemas.openxmlformats.org/officeDocument/2006/relationships/hyperlink" Target="file:///\\italia\uaga\Seguranca%20do%20Trabalho\39%20-%20TERCEIROS%20-%20Documenta&#231;&#227;o%20-%20Integra&#231;&#227;o\32-%20PX\Luciano%20Salom&#227;o%20Santos-%20Ajudante" TargetMode="External"/><Relationship Id="rId12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14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25.02.25.pdf" TargetMode="External"/><Relationship Id="rId163" Type="http://schemas.openxmlformats.org/officeDocument/2006/relationships/hyperlink" Target="file:///\\italia\uaga\Seguranca%20do%20Trabalho\39%20-%20TERCEIROS%20-%20Documenta&#231;&#227;o%20-%20Integra&#231;&#227;o\09-%20Confiantec\Mauro%20Pereira%20da%20Silva-%20T&#233;c.%20de%20Manuten&#231;&#227;o" TargetMode="External"/><Relationship Id="rId18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0-%202024\08-%20Agosto\Integra&#231;&#227;o%20Contratadas%2023.08.2024.pdf" TargetMode="External"/><Relationship Id="rId219" Type="http://schemas.openxmlformats.org/officeDocument/2006/relationships/hyperlink" Target="file:///\\italia\uaga\Seguranca%20do%20Trabalho\39%20-%20TERCEIROS%20-%20Documenta&#231;&#227;o%20-%20Integra&#231;&#227;o\07-%20BTG\Naelson%20Reis%20teixeira%20Santos-%20Mot.%20Op.%20de%20Guindaste%20Ext" TargetMode="External"/><Relationship Id="rId230" Type="http://schemas.openxmlformats.org/officeDocument/2006/relationships/hyperlink" Target="file:///\\italia\uaga\Seguranca%20do%20Trabalho\39%20-%20TERCEIROS%20-%20Documenta&#231;&#227;o%20-%20Integra&#231;&#227;o\39-%20TD%20Ar%20Condicionado\Adilon%20Cristiano%20Gon&#231;alves-%20Mec.%20de%20refrigera&#231;&#227;o" TargetMode="External"/><Relationship Id="rId251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5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das-%2015.01.25.pdf" TargetMode="External"/><Relationship Id="rId4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5.05.2024.pdf" TargetMode="External"/><Relationship Id="rId6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7.08.2024%20.pdf" TargetMode="External"/><Relationship Id="rId8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1.08.2024%20(2).pdf" TargetMode="External"/><Relationship Id="rId111" Type="http://schemas.openxmlformats.org/officeDocument/2006/relationships/hyperlink" Target="file:///\\italia\uaga\Seguranca%20do%20Trabalho\39%20-%20TERCEIROS%20-%20Documenta&#231;&#227;o%20-%20Integra&#231;&#227;o\28-%20Ozaki(Pazzuck)\Paulo%20Cesar%20dos%20Santos-%20Op.%20de%20m&#225;quinas" TargetMode="External"/><Relationship Id="rId13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17.09.2024.pdf" TargetMode="External"/><Relationship Id="rId15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gra&#231;&#227;o%20terceiros-%2013.03.25.pdf" TargetMode="External"/><Relationship Id="rId17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0-%202024\04-%20Abril\Integra&#231;&#227;o%20Contratadas-%2016.04.2024.pdf" TargetMode="External"/><Relationship Id="rId195" Type="http://schemas.openxmlformats.org/officeDocument/2006/relationships/hyperlink" Target="file:///\\italia\uaga\Seguranca%20do%20Trabalho\39%20-%20TERCEIROS%20-%20Documenta&#231;&#227;o%20-%20Integra&#231;&#227;o\02-%20ALPHA\PORTARIA\Igor%20Alexandre%20de%20Carvalho-%20Aux.%20de%20Monitoramento" TargetMode="External"/><Relationship Id="rId209" Type="http://schemas.openxmlformats.org/officeDocument/2006/relationships/hyperlink" Target="file:///\\italia\uaga\Seguranca%20do%20Trabalho\39%20-%20TERCEIROS%20-%20Documenta&#231;&#227;o%20-%20Integra&#231;&#227;o\04-%20AS%20Comercio%20(Alfa%20Secure)\Luis%20Paulo-20240919T124119Z-001.zip" TargetMode="External"/><Relationship Id="rId220" Type="http://schemas.openxmlformats.org/officeDocument/2006/relationships/hyperlink" Target="file:///\\italia\uaga\Seguranca%20do%20Trabalho\39%20-%20TERCEIROS%20-%20Documenta&#231;&#227;o%20-%20Integra&#231;&#227;o\07-%20BTG\Pablo%20Germano%20da%20Silva-%20Operador%20de%20Empilhedeira" TargetMode="External"/><Relationship Id="rId241" Type="http://schemas.openxmlformats.org/officeDocument/2006/relationships/hyperlink" Target="file:///\\italia\uaga\Seguranca%20do%20Trabalho\39%20-%20TERCEIROS%20-%20Documenta&#231;&#227;o%20-%20Integra&#231;&#227;o\39-%20TD%20Ar%20Condicionado\Junio%20de%20Souza%20Alves-%20&#185;2%20oficial%20mec&#226;nico%20de%20refrigera&#231;&#227;o" TargetMode="External"/><Relationship Id="rId15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1-%20Novembro\Integra&#231;&#227;o%20Contratadas-%2018.11.24.pdf" TargetMode="External"/><Relationship Id="rId3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2024\01-%20Janeiro\Integra&#231;&#227;o%20Terceiros-%2027.01.2024.pdf" TargetMode="External"/><Relationship Id="rId5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7-%20Julho\Integra&#231;&#227;o%20Terceiros-%2010.07.2024.pdf" TargetMode="External"/><Relationship Id="rId7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9" Type="http://schemas.openxmlformats.org/officeDocument/2006/relationships/hyperlink" Target="file:///\\italia\uaga\Seguranca%20do%20Trabalho\39%20-%20TERCEIROS%20-%20Documenta&#231;&#227;o%20-%20Integra&#231;&#227;o\37-%20Start%20Servi&#231;os%20(Sotero)\Romulo%20Yuri%20Pereira%20de%20Sousa-%20Tec.%20em%20Manuten&#231;&#227;o%20N1%20Jr" TargetMode="External"/><Relationship Id="rId10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6.08.2024.pdf" TargetMode="External"/><Relationship Id="rId12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143" Type="http://schemas.openxmlformats.org/officeDocument/2006/relationships/hyperlink" Target="file:///\\italia\uaga\Seguranca%20do%20Trabalho\39%20-%20TERCEIROS%20-%20Documenta&#231;&#227;o%20-%20Integra&#231;&#227;o\39-%20TechScan%20(EBCO)\Demetrios%20dos%20Santos%20Pl&#225;cido%20da%20Silva-%20Assist.%20Tec" TargetMode="External"/><Relationship Id="rId16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4-%20Abril\Integra&#231;&#227;o%20terceiros-%2018.04.25.pdf" TargetMode="External"/><Relationship Id="rId185" Type="http://schemas.openxmlformats.org/officeDocument/2006/relationships/hyperlink" Target="file:///\\italia\uaga\Seguranca%20do%20Trabalho\39%20-%20TERCEIROS%20-%20Documenta&#231;&#227;o%20-%20Integra&#231;&#227;o\02-%20ALPHA\Funcion&#225;rios%20Atualizados\JESSICA%20MAIARA%20DE%20ANDRADE" TargetMode="External"/><Relationship Id="rId9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09.05.25.pdf" TargetMode="External"/><Relationship Id="rId210" Type="http://schemas.openxmlformats.org/officeDocument/2006/relationships/hyperlink" Target="file:///\\italia\uaga\Seguranca%20do%20Trabalho\39%20-%20TERCEIROS%20-%20Documenta&#231;&#227;o%20-%20Integra&#231;&#227;o\05-%20Brasanitas\Marcia%20Borges%20de%20Lima-%20Aux.%20de%20servi&#231;os%20gerais" TargetMode="External"/><Relationship Id="rId26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das-%2015.01.25.pdf" TargetMode="External"/><Relationship Id="rId231" Type="http://schemas.openxmlformats.org/officeDocument/2006/relationships/hyperlink" Target="file:///\\italia\uaga\Seguranca%20do%20Trabalho\39%20-%20TERCEIROS%20-%20Documenta&#231;&#227;o%20-%20Integra&#231;&#227;o\39-%20TD%20Ar%20Condicionado\Andric%20Cruz%20dos%20Santos-%20Meio%20Of.%20Mec.%20refrigera&#231;&#227;o" TargetMode="External"/><Relationship Id="rId252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4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5.05.2024.pdf" TargetMode="External"/><Relationship Id="rId6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7.08.2024%20.pdf" TargetMode="External"/><Relationship Id="rId89" Type="http://schemas.openxmlformats.org/officeDocument/2006/relationships/hyperlink" Target="file:///\\italia\uaga\Seguranca%20do%20Trabalho\39%20-%20TERCEIROS%20-%20Documenta&#231;&#227;o%20-%20Integra&#231;&#227;o\35-%20Servi%20Mil\Domingos%20Soares%20da%20Silva-%20Eletricista%20montador" TargetMode="External"/><Relationship Id="rId112" Type="http://schemas.openxmlformats.org/officeDocument/2006/relationships/hyperlink" Target="file:///\\italia\uaga\Seguranca%20do%20Trabalho\39%20-%20TERCEIROS%20-%20Documenta&#231;&#227;o%20-%20Integra&#231;&#227;o\12-%20DPN%20Pavimenta&#231;&#227;o%20-%20Tercross\Allan%20da%20Silva%20Vicente-%20Ajudante%20de%20obra" TargetMode="External"/><Relationship Id="rId133" Type="http://schemas.openxmlformats.org/officeDocument/2006/relationships/hyperlink" Target="file:///\\italia\uaga\Seguranca%20do%20Trabalho\39%20-%20TERCEIROS%20-%20Documenta&#231;&#227;o%20-%20Integra&#231;&#227;o\35-%20Servi%20Mil\Adilson%20Carlos%20de%20Oliveira-%20Oficial%20Eletricista" TargetMode="External"/><Relationship Id="rId154" Type="http://schemas.openxmlformats.org/officeDocument/2006/relationships/hyperlink" Target="file:///\\italia\uaga\Seguranca%20do%20Trabalho\39%20-%20TERCEIROS%20-%20Documenta&#231;&#227;o%20-%20Integra&#231;&#227;o\02-%20ALPHA\Funcion&#225;rios%20Atualizados\Mario%20Ney%20de%20Souza%20Silva-%20Mec.%20Assist.%20T&#233;cnico" TargetMode="External"/><Relationship Id="rId175" Type="http://schemas.openxmlformats.org/officeDocument/2006/relationships/hyperlink" Target="file:///\\italia\uaga\Seguranca%20do%20Trabalho\39%20-%20TERCEIROS%20-%20Documenta&#231;&#227;o%20-%20Integra&#231;&#227;o\02-%20ALPHA\PORTARIA\Rafael%20Ap.%20Fonseca%20de%20Moraes-%20Vigilante" TargetMode="External"/><Relationship Id="rId196" Type="http://schemas.openxmlformats.org/officeDocument/2006/relationships/hyperlink" Target="file:///\\italia\uaga\Seguranca%20do%20Trabalho\39%20-%20TERCEIROS%20-%20Documenta&#231;&#227;o%20-%20Integra&#231;&#227;o\02-%20ALPHA\Funcion&#225;rios%20Atualizados\JOABE%20MACIEL" TargetMode="External"/><Relationship Id="rId200" Type="http://schemas.openxmlformats.org/officeDocument/2006/relationships/hyperlink" Target="file:///\\italia\uaga\Seguranca%20do%20Trabalho\39%20-%20TERCEIROS%20-%20Documenta&#231;&#227;o%20-%20Integra&#231;&#227;o\02-%20ALPHA\PORTARIA\Patricio%20Fernando%20Ferreira%20Menezes" TargetMode="External"/><Relationship Id="rId16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1-%20Novembro\Integra&#231;&#227;o%20Contratadas-%2022.11.24.pdf" TargetMode="External"/><Relationship Id="rId221" Type="http://schemas.openxmlformats.org/officeDocument/2006/relationships/hyperlink" Target="file:///\\italia\uaga\Seguranca%20do%20Trabalho\39%20-%20TERCEIROS%20-%20Documenta&#231;&#227;o%20-%20Integra&#231;&#227;o\08-%20Ceime\Matheus%20Nielsen%20Silva-%20T&#233;cnico%20de%20calibra&#231;&#227;o" TargetMode="External"/><Relationship Id="rId242" Type="http://schemas.openxmlformats.org/officeDocument/2006/relationships/hyperlink" Target="file:///\\italia\uaga\Seguranca%20do%20Trabalho\39%20-%20TERCEIROS%20-%20Documenta&#231;&#227;o%20-%20Integra&#231;&#227;o\39-%20TD%20Ar%20Condicionado\Lucas%20Eduardo%20Salgueiro%20de%20Andrade-%20&#185;2%20oficial%20mec&#226;nico%20de%20refrigera&#231;&#227;o" TargetMode="External"/><Relationship Id="rId3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1-%20Janeiro\Integra&#231;&#227;o%20Terceiros-%2027.01.2024.pdf" TargetMode="External"/><Relationship Id="rId5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7-%20Julho\Integra&#231;&#227;o%20Terceiros-%2012.07.24.pdf" TargetMode="External"/><Relationship Id="rId7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10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6.08.2024.pdf" TargetMode="External"/><Relationship Id="rId12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3.09.2024.pdf" TargetMode="External"/><Relationship Id="rId144" Type="http://schemas.openxmlformats.org/officeDocument/2006/relationships/hyperlink" Target="file:///\\italia\uaga\Seguranca%20do%20Trabalho\39%20-%20TERCEIROS%20-%20Documenta&#231;&#227;o%20-%20Integra&#231;&#227;o\39-%20TechScan%20(EBCO)\Gabriel%20Macedo%20de%20Carvalho" TargetMode="External"/><Relationship Id="rId90" Type="http://schemas.openxmlformats.org/officeDocument/2006/relationships/hyperlink" Target="file:///\\italia\uaga\Seguranca%20do%20Trabalho\39%20-%20TERCEIROS%20-%20Documenta&#231;&#227;o%20-%20Integra&#231;&#227;o\35-%20Servi%20Mil\Marcos%20Vinicius%20Dias%20Gomes-%20Tec.%20Seg.%20do%20trabalho" TargetMode="External"/><Relationship Id="rId16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4-%20Abril\Integra&#231;&#227;o%20terceiros-%2022.04.25.pdf" TargetMode="External"/><Relationship Id="rId186" Type="http://schemas.openxmlformats.org/officeDocument/2006/relationships/hyperlink" Target="file:///\\italia\uaga\Seguranca%20do%20Trabalho\39%20-%20TERCEIROS%20-%20Documenta&#231;&#227;o%20-%20Integra&#231;&#227;o\02-%20ALPHA\Funcion&#225;rios%20Atualizados\BENEDITO%20GILCIMAR" TargetMode="External"/><Relationship Id="rId211" Type="http://schemas.openxmlformats.org/officeDocument/2006/relationships/hyperlink" Target="file:///\\italia\uaga\Seguranca%20do%20Trabalho\39%20-%20TERCEIROS%20-%20Documenta&#231;&#227;o%20-%20Integra&#231;&#227;o\05-%20Brasanitas\Marcos%20de%20Oliveria-%20Supervisor" TargetMode="External"/><Relationship Id="rId232" Type="http://schemas.openxmlformats.org/officeDocument/2006/relationships/hyperlink" Target="file:///\\italia\uaga\Seguranca%20do%20Trabalho\39%20-%20TERCEIROS%20-%20Documenta&#231;&#227;o%20-%20Integra&#231;&#227;o\39-%20TD%20Ar%20Condicionado\Ant&#244;nio%20Marcelo%20Oliveira%20da%20Cruz-%20Mec.%20refrigera&#231;&#227;o" TargetMode="External"/><Relationship Id="rId253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27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das-%2015.01.25.pdf" TargetMode="External"/><Relationship Id="rId4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6.05.2024.pdf" TargetMode="External"/><Relationship Id="rId6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9.08.2024%20(2).pdf" TargetMode="External"/><Relationship Id="rId113" Type="http://schemas.openxmlformats.org/officeDocument/2006/relationships/hyperlink" Target="file:///\\italia\uaga\Seguranca%20do%20Trabalho\39%20-%20TERCEIROS%20-%20Documenta&#231;&#227;o%20-%20Integra&#231;&#227;o\12-%20DPN%20Pavimenta&#231;&#227;o%20-%20Tercross\Fabricio%20da%20Costa%20Machado-%20Pedreiro" TargetMode="External"/><Relationship Id="rId134" Type="http://schemas.openxmlformats.org/officeDocument/2006/relationships/hyperlink" Target="file:///\\italia\uaga\Seguranca%20do%20Trabalho\39%20-%20TERCEIROS%20-%20Documenta&#231;&#227;o%20-%20Integra&#231;&#227;o\30-%20Prevmax\Wanderson%20Rodrigues-%20Prevmax" TargetMode="External"/><Relationship Id="rId8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15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gra&#231;&#227;o%20terceiros-%2017.03.25.pdf" TargetMode="External"/><Relationship Id="rId176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0-%202024\04-%20Abril\Integra&#231;&#227;o%20Contratadas-%2023.04.2024.pdf" TargetMode="External"/><Relationship Id="rId197" Type="http://schemas.openxmlformats.org/officeDocument/2006/relationships/hyperlink" Target="file:///\\italia\uaga\Seguranca%20do%20Trabalho\39%20-%20TERCEIROS%20-%20Documenta&#231;&#227;o%20-%20Integra&#231;&#227;o\02-%20ALPHA\Funcion&#225;rios%20Atualizados\LUCIANO%20DA%20CUNHA%20FRANCISCO" TargetMode="External"/><Relationship Id="rId201" Type="http://schemas.openxmlformats.org/officeDocument/2006/relationships/hyperlink" Target="file:///\\italia\uaga\Seguranca%20do%20Trabalho\39%20-%20TERCEIROS%20-%20Documenta&#231;&#227;o%20-%20Integra&#231;&#227;o\31-%20PRO%20CODING\Marcos%20dos%20santos%20Bispo" TargetMode="External"/><Relationship Id="rId222" Type="http://schemas.openxmlformats.org/officeDocument/2006/relationships/hyperlink" Target="file:///\\italia\uaga\Seguranca%20do%20Trabalho\39%20-%20TERCEIROS%20-%20Documenta&#231;&#227;o%20-%20Integra&#231;&#227;o\08-%20Ceime\Roberto%20Augusto%20Neves%20da%20Silva-%20Tecnico%20de%20calibra&#231;&#227;o" TargetMode="External"/><Relationship Id="rId243" Type="http://schemas.openxmlformats.org/officeDocument/2006/relationships/hyperlink" Target="file:///\\italia\uaga\Seguranca%20do%20Trabalho\39%20-%20TERCEIROS%20-%20Documenta&#231;&#227;o%20-%20Integra&#231;&#227;o\39-%20TD%20Ar%20Condicionado\Lucas%20Rhaniel%20de%20Jesus%20Martins-%20&#185;2%20oficial%20de%20mec&#226;nico%20de%20refrigera&#231;&#227;o" TargetMode="External"/><Relationship Id="rId17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1-%20Novembro\Integra&#231;&#227;o%20Contratadas-%2022.11.24.pdf" TargetMode="External"/><Relationship Id="rId3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1-%20Janeiro\Integra&#231;&#227;o%20Terceiros-%2027.01.2024.pdf" TargetMode="External"/><Relationship Id="rId5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7-%20Julho\Integra&#231;&#227;o%20Terceiros-%2030.07.2024.pdf" TargetMode="External"/><Relationship Id="rId10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6.08.2024.pdf" TargetMode="External"/><Relationship Id="rId124" Type="http://schemas.openxmlformats.org/officeDocument/2006/relationships/hyperlink" Target="file:///\\italia\uaga\Seguranca%20do%20Trabalho\39%20-%20TERCEIROS%20-%20Documenta&#231;&#227;o%20-%20Integra&#231;&#227;o\37-%20Start%20Servi&#231;os%20(Sotero)\Ezequiel%20Dias%20dos%20Santos-%20Sup.%20Tec.%20de%20Manuten&#231;&#227;o" TargetMode="External"/><Relationship Id="rId7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09.08.2024%20(2).pdf" TargetMode="External"/><Relationship Id="rId9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1.08.2024.pdf" TargetMode="External"/><Relationship Id="rId14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26.02.25%20(tarde).pdf" TargetMode="External"/><Relationship Id="rId166" Type="http://schemas.openxmlformats.org/officeDocument/2006/relationships/hyperlink" Target="file:///\\italia\uaga\Seguranca%20do%20Trabalho\39%20-%20TERCEIROS%20-%20Documenta&#231;&#227;o%20-%20Integra&#231;&#227;o\05-%20Brasanitas\Andr&#233;%20Maciel%20de%20Freitas" TargetMode="External"/><Relationship Id="rId187" Type="http://schemas.openxmlformats.org/officeDocument/2006/relationships/hyperlink" Target="file:///\\italia\uaga\Seguranca%20do%20Trabalho\39%20-%20TERCEIROS%20-%20Documenta&#231;&#227;o%20-%20Integra&#231;&#227;o\38-%20TD%20Ar%20Condicionado\Gabriel%20Henrique%20de%20Souza%20Oliveira" TargetMode="External"/><Relationship Id="rId1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das-%2015.01.25.pdf" TargetMode="External"/><Relationship Id="rId212" Type="http://schemas.openxmlformats.org/officeDocument/2006/relationships/hyperlink" Target="file:///\\italia\uaga\Seguranca%20do%20Trabalho\39%20-%20TERCEIROS%20-%20Documenta&#231;&#227;o%20-%20Integra&#231;&#227;o\05-%20Brasanitas\Natielle%20V.%20Costa%20Donizette-%20Aux.%20servi&#231;os%20gerais" TargetMode="External"/><Relationship Id="rId233" Type="http://schemas.openxmlformats.org/officeDocument/2006/relationships/hyperlink" Target="file:///\\italia\uaga\Seguranca%20do%20Trabalho\39%20-%20TERCEIROS%20-%20Documenta&#231;&#227;o%20-%20Integra&#231;&#227;o\39-%20TD%20Ar%20Condicionado\Bryan%20Rangel%20dos%20Santos%20Pinto-%20Mec.%20refrigera&#231;&#227;o" TargetMode="External"/><Relationship Id="rId254" Type="http://schemas.openxmlformats.org/officeDocument/2006/relationships/hyperlink" Target="file:///\\italia\uaga\Seguranca%20do%20Trabalho\39%20-%20TERCEIROS%20-%20Documenta&#231;&#227;o%20-%20Integra&#231;&#227;o\19-%20Fort%20M&#225;quinas%20(GGM%20Empilhadeiras)\Ant&#244;nio%20da%20Silva%20Ferreira-%20Mec&#226;nico%20de%20Empilhadeira" TargetMode="External"/><Relationship Id="rId28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2-%20Dezembro\Integra&#231;&#227;o%20Contratadas%20-%2004.12.24%20Dez.02.pdf" TargetMode="External"/><Relationship Id="rId4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5-%20Maio\Integra&#231;&#227;o%20Terceiros-%2016.05.2024.pdf" TargetMode="External"/><Relationship Id="rId114" Type="http://schemas.openxmlformats.org/officeDocument/2006/relationships/hyperlink" Target="file:///\\italia\uaga\Seguranca%20do%20Trabalho\39%20-%20TERCEIROS%20-%20Documenta&#231;&#227;o%20-%20Integra&#231;&#227;o\12-%20DPN%20Pavimenta&#231;&#227;o%20-%20Tercross\Jo&#227;o%20Ivo%20Neves%20Gomes-%20Operador%20de%20m&#225;quina" TargetMode="External"/><Relationship Id="rId60" Type="http://schemas.openxmlformats.org/officeDocument/2006/relationships/hyperlink" Target="file:///\\italia\uaga\Seguranca%20do%20Trabalho\39%20-%20TERCEIROS%20-%20Documenta&#231;&#227;o%20-%20Integra&#231;&#227;o\14-%20Emerson%20Power\Geraldo%20Pereira%20Passos-%20Pedreiro" TargetMode="External"/><Relationship Id="rId8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5.08.2024.pdf" TargetMode="External"/><Relationship Id="rId13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04.02.25.pdf" TargetMode="External"/><Relationship Id="rId156" Type="http://schemas.openxmlformats.org/officeDocument/2006/relationships/hyperlink" Target="file:///\\italia\uaga\Seguranca%20do%20Trabalho\39%20-%20TERCEIROS%20-%20Documenta&#231;&#227;o%20-%20Integra&#231;&#227;o\BRB%20LOCA&#199;&#213;ES\ROBSON" TargetMode="External"/><Relationship Id="rId177" Type="http://schemas.openxmlformats.org/officeDocument/2006/relationships/hyperlink" Target="file:///\\italia\uaga\Seguranca%20do%20Trabalho\39%20-%20TERCEIROS%20-%20Documenta&#231;&#227;o%20-%20Integra&#231;&#227;o\02-%20ALPHA\Funcion&#225;rios%20Atualizados\ANA%20CAROLINA%20DE%20ANDRADE" TargetMode="External"/><Relationship Id="rId198" Type="http://schemas.openxmlformats.org/officeDocument/2006/relationships/hyperlink" Target="file:///\\italia\uaga\Seguranca%20do%20Trabalho\39%20-%20TERCEIROS%20-%20Documenta&#231;&#227;o%20-%20Integra&#231;&#227;o\02-%20ALPHA\LIMPEZA\Luis%20Antonio%20de%20Freitas" TargetMode="External"/><Relationship Id="rId202" Type="http://schemas.openxmlformats.org/officeDocument/2006/relationships/hyperlink" Target="file:///\\italia\uaga\Seguranca%20do%20Trabalho\39%20-%20TERCEIROS%20-%20Documenta&#231;&#227;o%20-%20Integra&#231;&#227;o\02-%20ALPHA\Funcion&#225;rios%20Atualizados\ROBERTO%20CARLOS%20BARBOSA" TargetMode="External"/><Relationship Id="rId223" Type="http://schemas.openxmlformats.org/officeDocument/2006/relationships/hyperlink" Target="file:///\\italia\uaga\Seguranca%20do%20Trabalho\39%20-%20TERCEIROS%20-%20Documenta&#231;&#227;o%20-%20Integra&#231;&#227;o\09-%20Confian&#231;a%20-%20Balan&#231;a\Edson%20de%20Oliveira-%20Tec.%20Eletr&#244;nica" TargetMode="External"/><Relationship Id="rId244" Type="http://schemas.openxmlformats.org/officeDocument/2006/relationships/hyperlink" Target="file:///\\italia\uaga\Seguranca%20do%20Trabalho\39%20-%20TERCEIROS%20-%20Documenta&#231;&#227;o%20-%20Integra&#231;&#227;o\39-%20TD%20Ar%20Condicionado\Maikon%20Douglas%20Moreira%20Ramos-%20&#185;2%20oficial%20de%20mec&#226;nico%20de%20refrigera&#231;&#227;o" TargetMode="External"/><Relationship Id="rId18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1-%20Novembro\Integra&#231;&#227;o%20de%20Terceiros-%2028.11.24.pdf" TargetMode="External"/><Relationship Id="rId39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1-%20Janeiro\Integra&#231;&#227;o%20Terceiros-%2027.01.2024.pdf" TargetMode="External"/><Relationship Id="rId5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05.06.2024.pdf" TargetMode="External"/><Relationship Id="rId104" Type="http://schemas.openxmlformats.org/officeDocument/2006/relationships/hyperlink" Target="file:///\\italia\uaga\Seguranca%20do%20Trabalho\39%20-%20TERCEIROS%20-%20Documenta&#231;&#227;o%20-%20Integra&#231;&#227;o\33-%20Santos%20&amp;%20Porto\Renan%20Gabriel%20da%20Silva%20Ribeiro-%20Ajudante%20mec&#226;nico" TargetMode="External"/><Relationship Id="rId125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09.09.2024.pdf" TargetMode="External"/><Relationship Id="rId146" Type="http://schemas.openxmlformats.org/officeDocument/2006/relationships/hyperlink" Target="file:///\\italia\uaga\Seguranca%20do%20Trabalho\39%20-%20TERCEIROS%20-%20Documenta&#231;&#227;o%20-%20Integra&#231;&#227;o\02-%20ALPHA\PORTARIA\GIOVANI%20MASTROGIOVANNI%20MATOS" TargetMode="External"/><Relationship Id="rId167" Type="http://schemas.openxmlformats.org/officeDocument/2006/relationships/hyperlink" Target="file:///\\italia\uaga\Seguranca%20do%20Trabalho\39%20-%20TERCEIROS%20-%20Documenta&#231;&#227;o%20-%20Integra&#231;&#227;o\10-%20CONSUMA%20-%20COZINHA" TargetMode="External"/><Relationship Id="rId188" Type="http://schemas.openxmlformats.org/officeDocument/2006/relationships/hyperlink" Target="file:///\\italia\uaga\Seguranca%20do%20Trabalho\39%20-%20TERCEIROS%20-%20Documenta&#231;&#227;o%20-%20Integra&#231;&#227;o\18-%20Fort%20M&#225;quinas%20(GGM%20Empilhadeiras)\Luis%20Henrique%20Daniel%20Gan&#231;alves-%20Mec&#227;nica%20de%20Empilhadeiras" TargetMode="External"/><Relationship Id="rId7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3.08.2024.pdf" TargetMode="External"/><Relationship Id="rId92" Type="http://schemas.openxmlformats.org/officeDocument/2006/relationships/hyperlink" Target="file:///\\italia\uaga\Seguranca%20do%20Trabalho\39%20-%20TERCEIROS%20-%20Documenta&#231;&#227;o%20-%20Integra&#231;&#227;o\22-%20Jet%20Service\Fernando%20da%20Silva%20Venceslau-%20&#185;2%20oficial%20funileiro" TargetMode="External"/><Relationship Id="rId213" Type="http://schemas.openxmlformats.org/officeDocument/2006/relationships/hyperlink" Target="file:///\\italia\uaga\Seguranca%20do%20Trabalho\39%20-%20TERCEIROS%20-%20Documenta&#231;&#227;o%20-%20Integra&#231;&#227;o\05-%20Brasanitas\Nestor%20Leite%20Soares-%20Jardineiro" TargetMode="External"/><Relationship Id="rId234" Type="http://schemas.openxmlformats.org/officeDocument/2006/relationships/hyperlink" Target="file:///\\italia\uaga\Seguranca%20do%20Trabalho\39%20-%20TERCEIROS%20-%20Documenta&#231;&#227;o%20-%20Integra&#231;&#227;o\39-%20TD%20Ar%20Condicionado\Daniel%20Lima%20Correa-%20Meio%20Of.%20mec.%20refrigera&#231;&#227;o" TargetMode="External"/><Relationship Id="rId2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1-%20Janeiro\Integra&#231;&#227;o%20Contratadas-%2006.01.2025.pdf" TargetMode="External"/><Relationship Id="rId29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2-%20Dezembro\Integra&#231;&#227;o%20Contratadas%20-%2009.12.24%20Dez.03.pdf" TargetMode="External"/><Relationship Id="rId255" Type="http://schemas.openxmlformats.org/officeDocument/2006/relationships/printerSettings" Target="../printerSettings/printerSettings2.bin"/><Relationship Id="rId40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3-%20Mar&#231;o\Integra&#231;&#227;o%20Terceiros-%2021.03.2024.pdf" TargetMode="External"/><Relationship Id="rId115" Type="http://schemas.openxmlformats.org/officeDocument/2006/relationships/hyperlink" Target="file:///\\italia\uaga\Seguranca%20do%20Trabalho\39%20-%20TERCEIROS%20-%20Documenta&#231;&#227;o%20-%20Integra&#231;&#227;o\12-%20DPN%20Pavimenta&#231;&#227;o%20-%20Tercross\Odilon%20Valladares%20Soares-%20Eng.%20Civil" TargetMode="External"/><Relationship Id="rId136" Type="http://schemas.openxmlformats.org/officeDocument/2006/relationships/hyperlink" Target="file:///\\italia\uaga\Seguranca%20do%20Trabalho\39%20-%20TERCEIROS%20-%20Documenta&#231;&#227;o%20-%20Integra&#231;&#227;o\04-%20AS%20Comercio%20(Alfa%20Secure)\Felipe%20Lima%20Nascimento" TargetMode="External"/><Relationship Id="rId157" Type="http://schemas.openxmlformats.org/officeDocument/2006/relationships/hyperlink" Target="file:///\\italia\uaga\Seguranca%20do%20Trabalho\39%20-%20TERCEIROS%20-%20Documenta&#231;&#227;o%20-%20Integra&#231;&#227;o\BRB%20LOCA&#199;&#213;ES\PAULO%20ROBERTO" TargetMode="External"/><Relationship Id="rId178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0-%202024\05-%20Maio\Integra&#231;&#227;o%20contratada-%2028.05.2024.pdf" TargetMode="External"/><Relationship Id="rId61" Type="http://schemas.openxmlformats.org/officeDocument/2006/relationships/hyperlink" Target="file:///\\italia\uaga\Seguranca%20do%20Trabalho\39%20-%20TERCEIROS%20-%20Documenta&#231;&#227;o%20-%20Integra&#231;&#227;o\14-%20Emerson%20Power\Felipe%20Pereira%20Vaz-%20T&#233;cnico%20de%20manuten&#231;&#227;o" TargetMode="External"/><Relationship Id="rId8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5.08.24.pdf" TargetMode="External"/><Relationship Id="rId199" Type="http://schemas.openxmlformats.org/officeDocument/2006/relationships/hyperlink" Target="file:///\\italia\uaga\Seguranca%20do%20Trabalho\39%20-%20TERCEIROS%20-%20Documenta&#231;&#227;o%20-%20Integra&#231;&#227;o\02-%20ALPHA\Funcion&#225;rios%20Atualizados\MAURICIO%20DE%20SOUZA" TargetMode="External"/><Relationship Id="rId203" Type="http://schemas.openxmlformats.org/officeDocument/2006/relationships/hyperlink" Target="file:///\\italia\uaga\Seguranca%20do%20Trabalho\39%20-%20TERCEIROS%20-%20Documenta&#231;&#227;o%20-%20Integra&#231;&#227;o\02-%20ALPHA\PORTARIA\Sabrina%20Nayara%20de%20Souza%20Almeida-%20Aux.%20de%20Monitoramento" TargetMode="External"/><Relationship Id="rId19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02.05.25.pdf" TargetMode="External"/><Relationship Id="rId224" Type="http://schemas.openxmlformats.org/officeDocument/2006/relationships/hyperlink" Target="file:///\\italia\uaga\Seguranca%20do%20Trabalho\39%20-%20TERCEIROS%20-%20Documenta&#231;&#227;o%20-%20Integra&#231;&#227;o\09-%20Confian&#231;a%20-%20Balan&#231;a\Gilson%20Menzes%20da%20Concei&#231;&#227;o-%20T&#233;c.%20de%20Manuten&#231;&#227;o" TargetMode="External"/><Relationship Id="rId245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30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2024\12-%20Dezembro\Integra&#231;&#227;o%20Contratadas%20-%2011.12.24%20Dez.04.pdf" TargetMode="External"/><Relationship Id="rId105" Type="http://schemas.openxmlformats.org/officeDocument/2006/relationships/hyperlink" Target="file:///\\italia\uaga\Seguranca%20do%20Trabalho\39%20-%20TERCEIROS%20-%20Documenta&#231;&#227;o%20-%20Integra&#231;&#227;o\35-%20Servi%20Mil\Edilson%20de%20Queiroz%20Oliveira-%20&#185;2%20Oficial%20eletricista" TargetMode="External"/><Relationship Id="rId126" Type="http://schemas.openxmlformats.org/officeDocument/2006/relationships/hyperlink" Target="file:///\\italia\uaga\Seguranca%20do%20Trabalho\39%20-%20TERCEIROS%20-%20Documenta&#231;&#227;o%20-%20Integra&#231;&#227;o\35-%20Servi%20Mil\Rodinaldo%20Ramos%20da%20Mota-%20Eletricista%20Montador" TargetMode="External"/><Relationship Id="rId14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2-%20Fevereiro\Integra&#231;&#227;o%20terceiros-%2026.02.25.pdf" TargetMode="External"/><Relationship Id="rId168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0-%202024\01-%20Janeiro\Integra&#231;&#227;o%20Contratadas%20%2005.01.2024.pdf" TargetMode="External"/><Relationship Id="rId5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19.06.2024.pdf" TargetMode="External"/><Relationship Id="rId7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3" Type="http://schemas.openxmlformats.org/officeDocument/2006/relationships/hyperlink" Target="file:///\\italia\uaga\Seguranca%20do%20Trabalho\39%20-%20TERCEIROS%20-%20Documenta&#231;&#227;o%20-%20Integra&#231;&#227;o\24-%20Lift%20Weels\Fernando%20Dias%20da%20Silva-%20Mec.%20de%20manut.%20de%20combust&#227;o" TargetMode="External"/><Relationship Id="rId189" Type="http://schemas.openxmlformats.org/officeDocument/2006/relationships/hyperlink" Target="file:///\\italia\uaga\Seguranca%20do%20Trabalho\39%20-%20TERCEIROS%20-%20Documenta&#231;&#227;o%20-%20Integra&#231;&#227;o\02-%20ALPHA\Funcion&#225;rios%20Atualizados\ADILSON%20SOUSA%20PALLADINO" TargetMode="External"/><Relationship Id="rId3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28.01.25.pdf" TargetMode="External"/><Relationship Id="rId214" Type="http://schemas.openxmlformats.org/officeDocument/2006/relationships/hyperlink" Target="file:///\\italia\uaga\Seguranca%20do%20Trabalho\39%20-%20TERCEIROS%20-%20Documenta&#231;&#227;o%20-%20Integra&#231;&#227;o\05-%20Brasanitas\Silvana%20Ferreira%20Silva-%20Lider" TargetMode="External"/><Relationship Id="rId235" Type="http://schemas.openxmlformats.org/officeDocument/2006/relationships/hyperlink" Target="file:///\\italia\uaga\Seguranca%20do%20Trabalho\39%20-%20TERCEIROS%20-%20Documenta&#231;&#227;o%20-%20Integra&#231;&#227;o\39-%20TD%20Ar%20Condicionado\Diomedes%20Batista-%20S&#243;cio" TargetMode="External"/><Relationship Id="rId256" Type="http://schemas.openxmlformats.org/officeDocument/2006/relationships/vmlDrawing" Target="../drawings/vmlDrawing2.vml"/><Relationship Id="rId116" Type="http://schemas.openxmlformats.org/officeDocument/2006/relationships/hyperlink" Target="file:///\\italia\uaga\Seguranca%20do%20Trabalho\39%20-%20TERCEIROS%20-%20Documenta&#231;&#227;o%20-%20Integra&#231;&#227;o\12-%20DPN%20Pavimenta&#231;&#227;o%20-%20Tercross\Lucas%20Augusto%20Ramos%20Pereira-%20Eng.%20Civil" TargetMode="External"/><Relationship Id="rId137" Type="http://schemas.openxmlformats.org/officeDocument/2006/relationships/hyperlink" Target="file:///\\italia\uaga\Seguranca%20do%20Trabalho\39%20-%20TERCEIROS%20-%20Documenta&#231;&#227;o%20-%20Integra&#231;&#227;o\02-%20ALPHA\PORTARIA\Richard%20Roberto%20Narezi-%20Supervisor" TargetMode="External"/><Relationship Id="rId158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3-%20Mar&#231;o\Integra&#231;&#227;o%20terceiros-%2017.03.25.pdf" TargetMode="External"/><Relationship Id="rId20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4-%20Abril\Integra&#231;&#227;o%20Contratada-%2028.04.25%20(2).pdf" TargetMode="External"/><Relationship Id="rId4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3-%20Mar&#231;o\Integra&#231;&#227;o%20Terceiros-%2021.03.2024.pdf" TargetMode="External"/><Relationship Id="rId62" Type="http://schemas.openxmlformats.org/officeDocument/2006/relationships/hyperlink" Target="file:///\\italia\uaga\Seguranca%20do%20Trabalho\39%20-%20TERCEIROS%20-%20Documenta&#231;&#227;o%20-%20Integra&#231;&#227;o\14-%20Emerson%20Power\Admilson%20Ferreira%20Vaz-%20Eng.%20eletrico" TargetMode="External"/><Relationship Id="rId83" Type="http://schemas.openxmlformats.org/officeDocument/2006/relationships/hyperlink" Target="file:///\\italia\uaga\Seguranca%20do%20Trabalho\39%20-%20TERCEIROS%20-%20Documenta&#231;&#227;o%20-%20Integra&#231;&#227;o\28-%20Ozaki(Pazzuck)\Paulo%20Henrique%20Magalh&#227;es%20Pires-%20Assistente%20de%20eng" TargetMode="External"/><Relationship Id="rId179" Type="http://schemas.openxmlformats.org/officeDocument/2006/relationships/hyperlink" Target="file:///\\italia\uaga\Seguranca%20do%20Trabalho\39%20-%20TERCEIROS%20-%20Documenta&#231;&#227;o%20-%20Integra&#231;&#227;o\02-%20ALPHA\LIMPEZA\Thiago%20Augusto%20Rodrigues%20da%20Cruz-%20Aux.%20de%20limpeza" TargetMode="External"/><Relationship Id="rId190" Type="http://schemas.openxmlformats.org/officeDocument/2006/relationships/hyperlink" Target="file:///\\italia\uaga\Seguranca%20do%20Trabalho\39%20-%20TERCEIROS%20-%20Documenta&#231;&#227;o%20-%20Integra&#231;&#227;o\02-%20ALPHA\Funcion&#225;rios%20Atualizados\AGNALDO%20SOARES%20DOS%20SANTOS" TargetMode="External"/><Relationship Id="rId204" Type="http://schemas.openxmlformats.org/officeDocument/2006/relationships/hyperlink" Target="file:///\\italia\uaga\Seguranca%20do%20Trabalho\39%20-%20TERCEIROS%20-%20Documenta&#231;&#227;o%20-%20Integra&#231;&#227;o\02-%20ALPHA\PORTARIA\Washington%20Balduino-%20Aux.%20de%20Monitoramento" TargetMode="External"/><Relationship Id="rId225" Type="http://schemas.openxmlformats.org/officeDocument/2006/relationships/hyperlink" Target="file:///\\italia\uaga\Seguranca%20do%20Trabalho\39%20-%20TERCEIROS%20-%20Documenta&#231;&#227;o%20-%20Integra&#231;&#227;o\10-%20Confiantec\Paulo%20Ricardo%20Soares-%20T&#233;c.%20de%20manut.%20mec.%20int.%20e%20ext" TargetMode="External"/><Relationship Id="rId246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30.05.2025.pdf" TargetMode="External"/><Relationship Id="rId106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27.06.24.pdf" TargetMode="External"/><Relationship Id="rId127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9-%20Setembro\Integra&#231;&#227;o%20Terceiros-%2011.09.2024.pdf" TargetMode="External"/><Relationship Id="rId10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5-%20Maio\Integra&#231;&#227;o%20Contratada-%2002.05.25.pdf" TargetMode="External"/><Relationship Id="rId31" Type="http://schemas.openxmlformats.org/officeDocument/2006/relationships/hyperlink" Target="file:///\\italia\uaga\Seguranca%20do%20Trabalho\39%20-%20TERCEIROS%20-%20Documenta&#231;&#227;o%20-%20Integra&#231;&#227;o\00-%20Integra&#231;&#245;es\Integra&#231;&#227;o%20terceiros\2-%20Fevereiro\Integra&#231;&#227;o%20terceiros-%2004.02.25.pdf" TargetMode="External"/><Relationship Id="rId52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6-%20Junho\Integra&#231;&#227;o%20Terceiros-%2019.06.2024.pdf" TargetMode="External"/><Relationship Id="rId73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14.08.24.pdf" TargetMode="External"/><Relationship Id="rId94" Type="http://schemas.openxmlformats.org/officeDocument/2006/relationships/hyperlink" Target="file:///\\italia\uaga\Seguranca%20do%20Trabalho\39%20-%20TERCEIROS%20-%20Documenta&#231;&#227;o%20-%20Integra&#231;&#227;o\00-%20Integra&#231;&#245;es\Integra&#231;&#227;o%20terceiros\00-%202024\08-%20Agosto\Integra&#231;&#227;o%20Terceiros-%2022.08.24.pdf" TargetMode="External"/><Relationship Id="rId148" Type="http://schemas.openxmlformats.org/officeDocument/2006/relationships/hyperlink" Target="file:///\\italia\uaga\Seguranca%20do%20Trabalho\39%20-%20TERCEIROS%20-%20Documenta&#231;&#227;o%20-%20Integra&#231;&#227;o\WR%20Loca&#231;&#245;es%20de%20Munk%20e%20Guindaste\Edson%20Luciano%20da%20Rosa-" TargetMode="External"/><Relationship Id="rId169" Type="http://schemas.openxmlformats.org/officeDocument/2006/relationships/hyperlink" Target="file:///\\italia\uaga\Seguranca%20do%20Trabalho\39%20-%20TERCEIROS%20-%20Documenta&#231;&#227;o%20-%20Integra&#231;&#227;o\02-%20ALPHA\PORTARIA\Eliana%20Maria%20Nogueira-%20Vigilante" TargetMode="External"/><Relationship Id="rId4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1-%20Janeiro\Integra&#231;&#227;o%20Contratadas-%2028.01.25.pdf" TargetMode="External"/><Relationship Id="rId180" Type="http://schemas.openxmlformats.org/officeDocument/2006/relationships/hyperlink" Target="file:///\\italia\uaga\Seguranca%20do%20Trabalho\39%20-%20TERCEIROS%20-%20Documenta&#231;&#227;o%20-%20Integra&#231;&#227;o\00-%20Integra&#231;&#245;es\Integra&#231;&#227;o%20Contratadas\00-%202024\08-%20Agosto\Integra&#231;&#227;o%20Contratadas%2019.08.2024.pdf" TargetMode="External"/><Relationship Id="rId215" Type="http://schemas.openxmlformats.org/officeDocument/2006/relationships/hyperlink" Target="file:///\\italia\uaga\Seguranca%20do%20Trabalho\39%20-%20TERCEIROS%20-%20Documenta&#231;&#227;o%20-%20Integra&#231;&#227;o\05-%20Brasanitas\Telmo%20Ap.%20Marcondes%20Bruno-%20Aux.%20servi&#231;os%20gerais" TargetMode="External"/><Relationship Id="rId236" Type="http://schemas.openxmlformats.org/officeDocument/2006/relationships/hyperlink" Target="file:///\\italia\uaga\Seguranca%20do%20Trabalho\39%20-%20TERCEIROS%20-%20Documenta&#231;&#227;o%20-%20Integra&#231;&#227;o\39-%20TD%20Ar%20Condicionado\Dionathan%20Batista-%20S&#243;cio" TargetMode="External"/><Relationship Id="rId257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XFD1048528"/>
  <sheetViews>
    <sheetView showGridLines="0" tabSelected="1" zoomScaleNormal="100" workbookViewId="0">
      <pane ySplit="2" topLeftCell="A102" activePane="bottomLeft" state="frozen"/>
      <selection pane="bottomLeft" activeCell="C8" sqref="C8"/>
    </sheetView>
  </sheetViews>
  <sheetFormatPr defaultColWidth="9.140625" defaultRowHeight="15.75" x14ac:dyDescent="0.25"/>
  <cols>
    <col min="1" max="1" width="40.7109375" style="87" bestFit="1" customWidth="1"/>
    <col min="2" max="2" width="13.28515625" style="49" customWidth="1"/>
    <col min="3" max="3" width="14.7109375" style="49" customWidth="1"/>
    <col min="4" max="4" width="34.85546875" style="2" customWidth="1"/>
    <col min="5" max="5" width="44.7109375" style="1" bestFit="1" customWidth="1"/>
    <col min="6" max="6" width="11.42578125" style="3" bestFit="1" customWidth="1"/>
    <col min="7" max="8" width="12.7109375" style="80" customWidth="1"/>
    <col min="9" max="9" width="12.7109375" style="1" bestFit="1" customWidth="1"/>
    <col min="10" max="12" width="12.7109375" style="1" customWidth="1"/>
    <col min="13" max="13" width="16.7109375" style="53" customWidth="1"/>
    <col min="14" max="14" width="12.7109375" style="53" customWidth="1"/>
    <col min="15" max="15" width="12.140625" style="1" customWidth="1"/>
    <col min="16" max="16" width="11.7109375" style="1" bestFit="1" customWidth="1"/>
    <col min="17" max="17" width="12.5703125" style="53" customWidth="1"/>
    <col min="18" max="18" width="8.42578125" style="1" bestFit="1" customWidth="1"/>
    <col min="19" max="20" width="12.7109375" style="53" customWidth="1"/>
    <col min="21" max="21" width="13.7109375" style="53" bestFit="1" customWidth="1"/>
    <col min="22" max="31" width="12.7109375" style="53" customWidth="1"/>
    <col min="32" max="32" width="12.7109375" style="1" customWidth="1"/>
    <col min="33" max="35" width="12.7109375" style="53" customWidth="1"/>
    <col min="36" max="36" width="12.7109375" style="1" customWidth="1"/>
    <col min="37" max="37" width="12.7109375" style="53" customWidth="1"/>
    <col min="38" max="38" width="12.7109375" style="1" customWidth="1"/>
    <col min="39" max="40" width="12.7109375" style="53" customWidth="1"/>
    <col min="41" max="16384" width="9.140625" style="1"/>
  </cols>
  <sheetData>
    <row r="1" spans="1:161" s="5" customFormat="1" ht="23.25" customHeight="1" x14ac:dyDescent="0.25">
      <c r="A1" s="94" t="s">
        <v>0</v>
      </c>
      <c r="B1" s="95"/>
      <c r="C1" s="95"/>
      <c r="D1" s="95"/>
      <c r="E1" s="95"/>
      <c r="F1" s="96"/>
      <c r="G1" s="78" t="s">
        <v>1</v>
      </c>
      <c r="H1" s="79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6"/>
    </row>
    <row r="2" spans="1:161" s="72" customFormat="1" ht="47.25" x14ac:dyDescent="0.25">
      <c r="A2" s="62" t="s">
        <v>2</v>
      </c>
      <c r="B2" s="62" t="s">
        <v>3</v>
      </c>
      <c r="C2" s="62" t="s">
        <v>4</v>
      </c>
      <c r="D2" s="62" t="s">
        <v>5</v>
      </c>
      <c r="E2" s="62" t="s">
        <v>6</v>
      </c>
      <c r="F2" s="63" t="s">
        <v>7</v>
      </c>
      <c r="G2" s="61" t="s">
        <v>8</v>
      </c>
      <c r="H2" s="61" t="s">
        <v>9</v>
      </c>
      <c r="I2" s="64" t="s">
        <v>10</v>
      </c>
      <c r="J2" s="64" t="s">
        <v>11</v>
      </c>
      <c r="K2" s="64" t="s">
        <v>12</v>
      </c>
      <c r="L2" s="64" t="s">
        <v>13</v>
      </c>
      <c r="M2" s="65" t="s">
        <v>14</v>
      </c>
      <c r="N2" s="65" t="s">
        <v>15</v>
      </c>
      <c r="O2" s="66" t="s">
        <v>10</v>
      </c>
      <c r="P2" s="66" t="s">
        <v>16</v>
      </c>
      <c r="Q2" s="65" t="s">
        <v>17</v>
      </c>
      <c r="R2" s="66" t="s">
        <v>10</v>
      </c>
      <c r="S2" s="74" t="s">
        <v>18</v>
      </c>
      <c r="T2" s="65" t="s">
        <v>19</v>
      </c>
      <c r="U2" s="65" t="s">
        <v>20</v>
      </c>
      <c r="V2" s="65" t="s">
        <v>21</v>
      </c>
      <c r="W2" s="65" t="s">
        <v>22</v>
      </c>
      <c r="X2" s="74" t="s">
        <v>23</v>
      </c>
      <c r="Y2" s="65" t="s">
        <v>24</v>
      </c>
      <c r="Z2" s="65" t="s">
        <v>25</v>
      </c>
      <c r="AA2" s="65" t="s">
        <v>26</v>
      </c>
      <c r="AB2" s="65" t="s">
        <v>27</v>
      </c>
      <c r="AC2" s="65" t="s">
        <v>28</v>
      </c>
      <c r="AD2" s="61" t="s">
        <v>29</v>
      </c>
      <c r="AE2" s="67" t="s">
        <v>30</v>
      </c>
      <c r="AF2" s="68" t="s">
        <v>10</v>
      </c>
      <c r="AG2" s="69" t="s">
        <v>31</v>
      </c>
      <c r="AH2" s="69" t="s">
        <v>17</v>
      </c>
      <c r="AI2" s="67" t="s">
        <v>32</v>
      </c>
      <c r="AJ2" s="68" t="s">
        <v>33</v>
      </c>
      <c r="AK2" s="70" t="s">
        <v>34</v>
      </c>
      <c r="AL2" s="71" t="s">
        <v>33</v>
      </c>
      <c r="AM2" s="69" t="s">
        <v>35</v>
      </c>
      <c r="AN2" s="69" t="s">
        <v>17</v>
      </c>
    </row>
    <row r="3" spans="1:161" ht="12.75" customHeight="1" x14ac:dyDescent="0.25">
      <c r="A3" s="83" t="s">
        <v>36</v>
      </c>
      <c r="B3" s="31">
        <v>553863691</v>
      </c>
      <c r="C3" s="30" t="s">
        <v>37</v>
      </c>
      <c r="D3" s="18" t="s">
        <v>38</v>
      </c>
      <c r="E3" s="30" t="s">
        <v>39</v>
      </c>
      <c r="F3" s="17" t="s">
        <v>40</v>
      </c>
      <c r="G3" s="21">
        <v>45695</v>
      </c>
      <c r="H3" s="39">
        <f t="shared" ref="H3:H30" si="0">G3+365</f>
        <v>46060</v>
      </c>
      <c r="I3" s="24" t="str">
        <f ca="1">IFERROR(IF(G3="","?",IF((G3+(365))&lt;TODAY(),"Vencido",IF((G3+(365))=TODAY(),"Vence Hoje",IF((G3+(365)-15)&lt;=TODAY(),"Vence - 15 dias",IF((G3+(365)-30)&lt;=TODAY(),"Vence - 30 dias",IF((G3+(365)-60)&lt;=TODAY(),"Vence - 60 dias",IF((G3+(365)-90)&lt;=TODAY(),"Vence - 90 dias","OK!"))))))),"-")</f>
        <v>OK!</v>
      </c>
      <c r="J3" s="24" t="s">
        <v>41</v>
      </c>
      <c r="K3" s="24" t="s">
        <v>41</v>
      </c>
      <c r="L3" s="24" t="s">
        <v>41</v>
      </c>
      <c r="M3" s="40"/>
      <c r="N3" s="40">
        <f t="shared" ref="N3:N52" si="1">M3+365</f>
        <v>365</v>
      </c>
      <c r="O3" s="46" t="str">
        <f t="shared" ref="O3:O52" ca="1" si="2">IFERROR(IF(M3="","?",IF((M3+(365))&lt;TODAY(),"Bloqueado",IF((M3+(365*2))=TODAY(),"Vence Hoje",IF((M3+(365*2)-15)&lt;=TODAY(),"Vence - 15 dias",IF((M3+(365*2)-30)&lt;=TODAY(),"Vence - 30 dias",IF((M3+(365*2)-60)&lt;=TODAY(),"Vence - 60 dias",IF((M3+(365*2)-90)&lt;=TODAY(),"Vence - 90 dias","OK!"))))))),"-")</f>
        <v>?</v>
      </c>
      <c r="P3" s="46" t="s">
        <v>42</v>
      </c>
      <c r="Q3" s="40" t="s">
        <v>42</v>
      </c>
      <c r="R3" s="46"/>
      <c r="S3" s="40"/>
      <c r="T3" s="40"/>
      <c r="U3" s="40"/>
      <c r="V3" s="40"/>
      <c r="W3" s="40"/>
      <c r="X3" s="45"/>
      <c r="Y3" s="40"/>
      <c r="Z3" s="40"/>
      <c r="AA3" s="40"/>
      <c r="AB3" s="40"/>
      <c r="AC3" s="40"/>
      <c r="AD3" s="21"/>
      <c r="AE3" s="39">
        <f>AD3+365+365</f>
        <v>730</v>
      </c>
      <c r="AF3" s="22" t="str">
        <f ca="1">IFERROR(IF(AD3="","?",IF((AD3+(730))&lt;TODAY(),"Vencido",IF((AD3+(365*2))=TODAY(),"Vence Hoje",IF((AD3+(365*2)-15)&lt;=TODAY(),"Vence - 15 dias",IF((AD3+(365*2)-30)&lt;=TODAY(),"Vence - 30 dias",IF((AD3+(365*2)-60)&lt;=TODAY(),"Vence - 60 dias",IF((AD3+(365*2)-90)&lt;=TODAY(),"Vence - 90 dias","OK!"))))))),"-")</f>
        <v>?</v>
      </c>
      <c r="AG3" s="45"/>
      <c r="AH3" s="45"/>
      <c r="AI3" s="21">
        <v>44986</v>
      </c>
      <c r="AJ3" s="22" t="str">
        <f t="shared" ref="AJ3:AJ34" ca="1" si="3">IFERROR(IF(AI3="","?",IF((AI3+(365))&lt;TODAY(),"Vencido",IF((AI3+(365))=TODAY(),"Vence Hoje",IF((AI3+(365)-15)&lt;=TODAY(),"Vence - 15 dias",IF((AI3+(365)-30)&lt;=TODAY(),"Vence - 30 dias",IF((AI3+(365)-60)&lt;=TODAY(),"Vence - 60 dias",IF((AI3+(365)-90)&lt;=TODAY(),"Vence - 90 dias","OK!"))))))),"-")</f>
        <v>Vencido</v>
      </c>
      <c r="AK3" s="33">
        <v>44986</v>
      </c>
      <c r="AL3" s="25" t="str">
        <f t="shared" ref="AL3:AL52" ca="1" si="4">IFERROR(IF(AK3="","?",IF((AK3+(365))&lt;TODAY(),"Vencido",IF((AK3+(365))=TODAY(),"Vence Hoje",IF((AK3+(365)-15)&lt;=TODAY(),"Vence - 15 dias",IF((AK3+(365)-30)&lt;=TODAY(),"Vence - 30 dias",IF((AK3+(365)-60)&lt;=TODAY(),"Vence - 60 dias",IF((AK3+(365)-90)&lt;=TODAY(),"Vence - 90 dias","OK!"))))))),"-")</f>
        <v>Vencido</v>
      </c>
      <c r="AM3" s="60"/>
      <c r="AN3" s="40"/>
    </row>
    <row r="4" spans="1:161" ht="12.75" customHeight="1" x14ac:dyDescent="0.25">
      <c r="A4" s="84" t="s">
        <v>43</v>
      </c>
      <c r="B4" s="30" t="s">
        <v>44</v>
      </c>
      <c r="C4" s="30" t="s">
        <v>45</v>
      </c>
      <c r="D4" s="18" t="s">
        <v>38</v>
      </c>
      <c r="E4" s="30" t="s">
        <v>46</v>
      </c>
      <c r="F4" s="17" t="s">
        <v>40</v>
      </c>
      <c r="G4" s="21">
        <v>45328</v>
      </c>
      <c r="H4" s="39">
        <f t="shared" si="0"/>
        <v>45693</v>
      </c>
      <c r="I4" s="24" t="str">
        <f ca="1">IFERROR(IF(G4="","?",IF((G4+(365))&lt;TODAY(),"Vencido",IF((G4+(365))=TODAY(),"Vence Hoje",IF((G4+(365)-15)&lt;=TODAY(),"Vence - 15 dias",IF((G4+(365)-30)&lt;=TODAY(),"Vence - 30 dias",IF((G4+(365)-60)&lt;=TODAY(),"Vence - 60 dias",IF((G4+(365)-90)&lt;=TODAY(),"Vence - 90 dias","OK!"))))))),"-")</f>
        <v>Vencido</v>
      </c>
      <c r="J4" s="24" t="s">
        <v>41</v>
      </c>
      <c r="K4" s="24" t="s">
        <v>41</v>
      </c>
      <c r="L4" s="24" t="s">
        <v>41</v>
      </c>
      <c r="M4" s="40"/>
      <c r="N4" s="40">
        <f t="shared" si="1"/>
        <v>365</v>
      </c>
      <c r="O4" s="46" t="str">
        <f t="shared" ca="1" si="2"/>
        <v>?</v>
      </c>
      <c r="P4" s="46" t="s">
        <v>42</v>
      </c>
      <c r="Q4" s="40" t="s">
        <v>42</v>
      </c>
      <c r="R4" s="46"/>
      <c r="S4" s="40"/>
      <c r="T4" s="40"/>
      <c r="U4" s="40"/>
      <c r="V4" s="40"/>
      <c r="W4" s="40"/>
      <c r="X4" s="45"/>
      <c r="Y4" s="40"/>
      <c r="Z4" s="40"/>
      <c r="AA4" s="40"/>
      <c r="AB4" s="40"/>
      <c r="AC4" s="40"/>
      <c r="AD4" s="21"/>
      <c r="AE4" s="39">
        <f>AD4+365+365</f>
        <v>730</v>
      </c>
      <c r="AF4" s="22" t="str">
        <f ca="1">IFERROR(IF(AD4="","?",IF((AD4+(730))&lt;TODAY(),"Vencido",IF((AD4+(365*2))=TODAY(),"Vence Hoje",IF((AD4+(365*2)-15)&lt;=TODAY(),"Vence - 15 dias",IF((AD4+(365*2)-30)&lt;=TODAY(),"Vence - 30 dias",IF((AD4+(365*2)-60)&lt;=TODAY(),"Vence - 60 dias",IF((AD4+(365*2)-90)&lt;=TODAY(),"Vence - 90 dias","OK!"))))))),"-")</f>
        <v>?</v>
      </c>
      <c r="AG4" s="45"/>
      <c r="AH4" s="45"/>
      <c r="AI4" s="21">
        <v>44986</v>
      </c>
      <c r="AJ4" s="22" t="str">
        <f t="shared" ca="1" si="3"/>
        <v>Vencido</v>
      </c>
      <c r="AK4" s="33">
        <v>44986</v>
      </c>
      <c r="AL4" s="25" t="str">
        <f t="shared" ca="1" si="4"/>
        <v>Vencido</v>
      </c>
      <c r="AM4" s="60"/>
      <c r="AN4" s="40"/>
    </row>
    <row r="5" spans="1:161" ht="12.75" customHeight="1" x14ac:dyDescent="0.25">
      <c r="A5" s="83" t="s">
        <v>47</v>
      </c>
      <c r="B5" s="31">
        <v>246868661</v>
      </c>
      <c r="C5" s="30" t="s">
        <v>48</v>
      </c>
      <c r="D5" s="18" t="s">
        <v>38</v>
      </c>
      <c r="E5" s="30" t="s">
        <v>49</v>
      </c>
      <c r="F5" s="17" t="s">
        <v>40</v>
      </c>
      <c r="G5" s="21">
        <v>45436</v>
      </c>
      <c r="H5" s="39">
        <f t="shared" si="0"/>
        <v>45801</v>
      </c>
      <c r="I5" s="24" t="str">
        <f ca="1">IFERROR(IF(G5="","?",IF((G5+(365))&lt;TODAY(),"Vencido",IF((G5+(365))=TODAY(),"Vence Hoje",IF((G5+(365)-15)&lt;=TODAY(),"Vence - 15 dias",IF((G5+(365)-30)&lt;=TODAY(),"Vence - 30 dias",IF((G5+(365)-60)&lt;=TODAY(),"Vence - 60 dias",IF((G5+(365)-90)&lt;=TODAY(),"Vence - 90 dias","OK!"))))))),"-")</f>
        <v>Vencido</v>
      </c>
      <c r="J5" s="24" t="s">
        <v>41</v>
      </c>
      <c r="K5" s="24" t="s">
        <v>41</v>
      </c>
      <c r="L5" s="24" t="s">
        <v>41</v>
      </c>
      <c r="M5" s="40"/>
      <c r="N5" s="40">
        <f t="shared" si="1"/>
        <v>365</v>
      </c>
      <c r="O5" s="46" t="str">
        <f t="shared" ca="1" si="2"/>
        <v>?</v>
      </c>
      <c r="P5" s="46" t="s">
        <v>42</v>
      </c>
      <c r="Q5" s="40" t="s">
        <v>42</v>
      </c>
      <c r="R5" s="46"/>
      <c r="S5" s="40"/>
      <c r="T5" s="40"/>
      <c r="U5" s="40"/>
      <c r="V5" s="40"/>
      <c r="W5" s="40"/>
      <c r="X5" s="45"/>
      <c r="Y5" s="40"/>
      <c r="Z5" s="40"/>
      <c r="AA5" s="40"/>
      <c r="AB5" s="40"/>
      <c r="AC5" s="40"/>
      <c r="AD5" s="21"/>
      <c r="AE5" s="39">
        <f>AD5+365+365</f>
        <v>730</v>
      </c>
      <c r="AF5" s="22" t="str">
        <f ca="1">IFERROR(IF(AD5="","?",IF((AD5+(730))&lt;TODAY(),"Vencido",IF((AD5+(365*2))=TODAY(),"Vence Hoje",IF((AD5+(365*2)-15)&lt;=TODAY(),"Vence - 15 dias",IF((AD5+(365*2)-30)&lt;=TODAY(),"Vence - 30 dias",IF((AD5+(365*2)-60)&lt;=TODAY(),"Vence - 60 dias",IF((AD5+(365*2)-90)&lt;=TODAY(),"Vence - 90 dias","OK!"))))))),"-")</f>
        <v>?</v>
      </c>
      <c r="AG5" s="45"/>
      <c r="AH5" s="45"/>
      <c r="AI5" s="21">
        <v>44986</v>
      </c>
      <c r="AJ5" s="22" t="str">
        <f t="shared" ca="1" si="3"/>
        <v>Vencido</v>
      </c>
      <c r="AK5" s="33">
        <v>44986</v>
      </c>
      <c r="AL5" s="25" t="str">
        <f t="shared" ca="1" si="4"/>
        <v>Vencido</v>
      </c>
      <c r="AM5" s="60"/>
      <c r="AN5" s="40"/>
    </row>
    <row r="6" spans="1:161" s="4" customFormat="1" ht="12.75" customHeight="1" x14ac:dyDescent="0.25">
      <c r="A6" s="83" t="s">
        <v>50</v>
      </c>
      <c r="B6" s="30" t="s">
        <v>51</v>
      </c>
      <c r="C6" s="30" t="s">
        <v>52</v>
      </c>
      <c r="D6" s="18" t="s">
        <v>38</v>
      </c>
      <c r="E6" s="30" t="s">
        <v>46</v>
      </c>
      <c r="F6" s="17" t="s">
        <v>40</v>
      </c>
      <c r="G6" s="21">
        <v>45434</v>
      </c>
      <c r="H6" s="39">
        <f t="shared" si="0"/>
        <v>45799</v>
      </c>
      <c r="I6" s="24" t="str">
        <f ca="1">IFERROR(IF(G6="","?",IF((G6+(365))&lt;TODAY(),"Vencido",IF((G6+(365))=TODAY(),"Vence Hoje",IF((G6+(365)-15)&lt;=TODAY(),"Vence - 15 dias",IF((G6+(365)-30)&lt;=TODAY(),"Vence - 30 dias",IF((G6+(365)-60)&lt;=TODAY(),"Vence - 60 dias",IF((G6+(365)-90)&lt;=TODAY(),"Vence - 90 dias","OK!"))))))),"-")</f>
        <v>Vencido</v>
      </c>
      <c r="J6" s="24" t="s">
        <v>41</v>
      </c>
      <c r="K6" s="24" t="s">
        <v>41</v>
      </c>
      <c r="L6" s="24" t="s">
        <v>41</v>
      </c>
      <c r="M6" s="40"/>
      <c r="N6" s="40">
        <f t="shared" si="1"/>
        <v>365</v>
      </c>
      <c r="O6" s="46" t="str">
        <f t="shared" ca="1" si="2"/>
        <v>?</v>
      </c>
      <c r="P6" s="46" t="s">
        <v>42</v>
      </c>
      <c r="Q6" s="40" t="s">
        <v>42</v>
      </c>
      <c r="R6" s="46"/>
      <c r="S6" s="40"/>
      <c r="T6" s="40"/>
      <c r="U6" s="40"/>
      <c r="V6" s="40"/>
      <c r="W6" s="40"/>
      <c r="X6" s="45"/>
      <c r="Y6" s="40"/>
      <c r="Z6" s="40"/>
      <c r="AA6" s="40"/>
      <c r="AB6" s="40"/>
      <c r="AC6" s="40"/>
      <c r="AD6" s="21"/>
      <c r="AE6" s="39">
        <f>AD6+365+365</f>
        <v>730</v>
      </c>
      <c r="AF6" s="22" t="str">
        <f ca="1">IFERROR(IF(AD6="","?",IF((AD6+(730))&lt;TODAY(),"Vencido",IF((AD6+(365*2))=TODAY(),"Vence Hoje",IF((AD6+(365*2)-15)&lt;=TODAY(),"Vence - 15 dias",IF((AD6+(365*2)-30)&lt;=TODAY(),"Vence - 30 dias",IF((AD6+(365*2)-60)&lt;=TODAY(),"Vence - 60 dias",IF((AD6+(365*2)-90)&lt;=TODAY(),"Vence - 90 dias","OK!"))))))),"-")</f>
        <v>?</v>
      </c>
      <c r="AG6" s="45"/>
      <c r="AH6" s="45"/>
      <c r="AI6" s="21">
        <v>44986</v>
      </c>
      <c r="AJ6" s="22" t="str">
        <f t="shared" ca="1" si="3"/>
        <v>Vencido</v>
      </c>
      <c r="AK6" s="33">
        <v>44986</v>
      </c>
      <c r="AL6" s="25" t="str">
        <f t="shared" ca="1" si="4"/>
        <v>Vencido</v>
      </c>
      <c r="AM6" s="60"/>
      <c r="AN6" s="40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</row>
    <row r="7" spans="1:161" s="4" customFormat="1" ht="12.75" customHeight="1" x14ac:dyDescent="0.25">
      <c r="A7" s="84" t="s">
        <v>53</v>
      </c>
      <c r="B7" s="31">
        <v>219252440</v>
      </c>
      <c r="C7" s="30" t="s">
        <v>54</v>
      </c>
      <c r="D7" s="18" t="s">
        <v>38</v>
      </c>
      <c r="E7" s="30" t="s">
        <v>49</v>
      </c>
      <c r="F7" s="17" t="s">
        <v>40</v>
      </c>
      <c r="G7" s="21">
        <v>45072</v>
      </c>
      <c r="H7" s="39">
        <f t="shared" si="0"/>
        <v>45437</v>
      </c>
      <c r="I7" s="24" t="str">
        <f ca="1">IFERROR(IF(G7="","?",IF((G7+(365))&lt;TODAY(),"Vencido",IF((G7+(365))=TODAY(),"Vence Hoje",IF((G7+(365)-15)&lt;=TODAY(),"Vence - 15 dias",IF((G7+(365)-30)&lt;=TODAY(),"Vence - 30 dias",IF((G7+(365)-60)&lt;=TODAY(),"Vence - 60 dias",IF((G7+(365)-90)&lt;=TODAY(),"Vence - 90 dias","OK!"))))))),"-")</f>
        <v>Vencido</v>
      </c>
      <c r="J7" s="24" t="s">
        <v>41</v>
      </c>
      <c r="K7" s="24" t="s">
        <v>41</v>
      </c>
      <c r="L7" s="24" t="s">
        <v>41</v>
      </c>
      <c r="M7" s="40"/>
      <c r="N7" s="40">
        <f t="shared" si="1"/>
        <v>365</v>
      </c>
      <c r="O7" s="46" t="str">
        <f t="shared" ca="1" si="2"/>
        <v>?</v>
      </c>
      <c r="P7" s="46" t="s">
        <v>42</v>
      </c>
      <c r="Q7" s="40" t="s">
        <v>42</v>
      </c>
      <c r="R7" s="46"/>
      <c r="S7" s="40"/>
      <c r="T7" s="40"/>
      <c r="U7" s="40"/>
      <c r="V7" s="40"/>
      <c r="W7" s="40"/>
      <c r="X7" s="45"/>
      <c r="Y7" s="40"/>
      <c r="Z7" s="40"/>
      <c r="AA7" s="40"/>
      <c r="AB7" s="40"/>
      <c r="AC7" s="40"/>
      <c r="AD7" s="21"/>
      <c r="AE7" s="39">
        <f>AD7+365+365</f>
        <v>730</v>
      </c>
      <c r="AF7" s="22" t="str">
        <f ca="1">IFERROR(IF(AD7="","?",IF((AD7+(730))&lt;TODAY(),"Vencido",IF((AD7+(365*2))=TODAY(),"Vence Hoje",IF((AD7+(365*2)-15)&lt;=TODAY(),"Vence - 15 dias",IF((AD7+(365*2)-30)&lt;=TODAY(),"Vence - 30 dias",IF((AD7+(365*2)-60)&lt;=TODAY(),"Vence - 60 dias",IF((AD7+(365*2)-90)&lt;=TODAY(),"Vence - 90 dias","OK!"))))))),"-")</f>
        <v>?</v>
      </c>
      <c r="AG7" s="45"/>
      <c r="AH7" s="45"/>
      <c r="AI7" s="21">
        <v>44986</v>
      </c>
      <c r="AJ7" s="22" t="str">
        <f t="shared" ca="1" si="3"/>
        <v>Vencido</v>
      </c>
      <c r="AK7" s="33">
        <v>44986</v>
      </c>
      <c r="AL7" s="25" t="str">
        <f t="shared" ca="1" si="4"/>
        <v>Vencido</v>
      </c>
      <c r="AM7" s="60"/>
      <c r="AN7" s="40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</row>
    <row r="8" spans="1:161" s="4" customFormat="1" ht="15" customHeight="1" x14ac:dyDescent="0.25">
      <c r="A8" s="84" t="s">
        <v>55</v>
      </c>
      <c r="B8" s="30" t="s">
        <v>56</v>
      </c>
      <c r="C8" s="30" t="s">
        <v>57</v>
      </c>
      <c r="D8" s="16" t="s">
        <v>58</v>
      </c>
      <c r="E8" s="30" t="s">
        <v>59</v>
      </c>
      <c r="F8" s="32" t="s">
        <v>40</v>
      </c>
      <c r="G8" s="21">
        <v>45425</v>
      </c>
      <c r="H8" s="21">
        <f t="shared" si="0"/>
        <v>45790</v>
      </c>
      <c r="I8" s="24" t="str">
        <f ca="1">IFERROR(IF(G8="","?",IF((G8+(365))&lt;TODAY(),"Vencido",IF((G8+(365))=TODAY(),"Vence Hoje",IF((G8+(365)-15)&lt;=TODAY(),"Vence - 15 dias",IF((G8+(365)-30)&lt;=TODAY(),"Vence - 30 dias",IF((G8+(365*2)-60)&lt;=TODAY(),"Vence - 60 dias",IF((G8+(365*2)-90)&lt;=TODAY(),"Vence - 90 dias","OK!"))))))),"-")</f>
        <v>Vencido</v>
      </c>
      <c r="J8" s="21" t="s">
        <v>60</v>
      </c>
      <c r="K8" s="21" t="s">
        <v>41</v>
      </c>
      <c r="L8" s="21" t="s">
        <v>60</v>
      </c>
      <c r="M8" s="77">
        <v>45663</v>
      </c>
      <c r="N8" s="40">
        <f t="shared" si="1"/>
        <v>46028</v>
      </c>
      <c r="O8" s="46" t="str">
        <f t="shared" ca="1" si="2"/>
        <v>OK!</v>
      </c>
      <c r="P8" s="46" t="s">
        <v>42</v>
      </c>
      <c r="Q8" s="40" t="s">
        <v>42</v>
      </c>
      <c r="R8" s="46"/>
      <c r="S8" s="40"/>
      <c r="T8" s="40" t="s">
        <v>61</v>
      </c>
      <c r="U8" s="40" t="s">
        <v>61</v>
      </c>
      <c r="V8" s="40" t="s">
        <v>61</v>
      </c>
      <c r="W8" s="40" t="s">
        <v>61</v>
      </c>
      <c r="X8" s="45" t="s">
        <v>61</v>
      </c>
      <c r="Y8" s="40" t="s">
        <v>61</v>
      </c>
      <c r="Z8" s="40" t="s">
        <v>61</v>
      </c>
      <c r="AA8" s="40" t="s">
        <v>61</v>
      </c>
      <c r="AB8" s="40" t="s">
        <v>61</v>
      </c>
      <c r="AC8" s="40" t="s">
        <v>61</v>
      </c>
      <c r="AD8" s="39" t="s">
        <v>61</v>
      </c>
      <c r="AE8" s="39" t="s">
        <v>61</v>
      </c>
      <c r="AF8" s="22" t="s">
        <v>61</v>
      </c>
      <c r="AG8" s="45" t="s">
        <v>61</v>
      </c>
      <c r="AH8" s="45" t="s">
        <v>61</v>
      </c>
      <c r="AI8" s="21">
        <v>44986</v>
      </c>
      <c r="AJ8" s="22" t="str">
        <f t="shared" ca="1" si="3"/>
        <v>Vencido</v>
      </c>
      <c r="AK8" s="33">
        <v>45323</v>
      </c>
      <c r="AL8" s="25" t="str">
        <f t="shared" ca="1" si="4"/>
        <v>Vencido</v>
      </c>
      <c r="AM8" s="60" t="s">
        <v>61</v>
      </c>
      <c r="AN8" s="40" t="s">
        <v>61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</row>
    <row r="9" spans="1:161" ht="12.75" customHeight="1" x14ac:dyDescent="0.25">
      <c r="A9" s="88" t="s">
        <v>62</v>
      </c>
      <c r="B9" s="30" t="s">
        <v>63</v>
      </c>
      <c r="C9" s="30" t="s">
        <v>64</v>
      </c>
      <c r="D9" s="18" t="s">
        <v>65</v>
      </c>
      <c r="E9" s="30" t="s">
        <v>66</v>
      </c>
      <c r="F9" s="17" t="s">
        <v>67</v>
      </c>
      <c r="G9" s="39">
        <v>45510</v>
      </c>
      <c r="H9" s="39">
        <f t="shared" si="0"/>
        <v>45875</v>
      </c>
      <c r="I9" s="24" t="str">
        <f ca="1">IFERROR(IF(G9="","?",IF((G9+(365))&lt;TODAY(),"Vencido",IF((G9+(365))=TODAY(),"Vence Hoje",IF((G9+(365)-15)&lt;=TODAY(),"Vence - 15 dias",IF((G9+(365)-30)&lt;=TODAY(),"Vence - 30 dias",IF((G9+(365)-60)&lt;=TODAY(),"Vence - 60 dias",IF((G9+(365)-90)&lt;=TODAY(),"Vence - 90 dias","OK!"))))))),"-")</f>
        <v>Vence - 30 dias</v>
      </c>
      <c r="J9" s="24" t="s">
        <v>41</v>
      </c>
      <c r="K9" s="24" t="s">
        <v>41</v>
      </c>
      <c r="L9" s="24" t="s">
        <v>41</v>
      </c>
      <c r="M9" s="40">
        <v>45122</v>
      </c>
      <c r="N9" s="40">
        <f t="shared" si="1"/>
        <v>45487</v>
      </c>
      <c r="O9" s="46" t="str">
        <f t="shared" ca="1" si="2"/>
        <v>Bloqueado</v>
      </c>
      <c r="P9" s="46" t="s">
        <v>68</v>
      </c>
      <c r="Q9" s="40">
        <v>44267</v>
      </c>
      <c r="R9" s="47" t="str">
        <f ca="1">IFERROR(IF(Q9="","?",IF((Q9+(365*5))&lt;TODAY(),"Vencido",IF((Q9+(365*5))=TODAY(),"Vence Hoje",IF((Q9+(365*5)-15)&lt;=TODAY(),"Vence - 15 dias",IF((Q9+(365*5)-30)&lt;=TODAY(),"Vence - 30 dias",IF((Q9+(365*5)-60)&lt;=TODAY(),"Vence - 60 dias",IF((Q9+(365*5)-90)&lt;=TODAY(),"Vence - 90 dias","OK!"))))))),"-")</f>
        <v>OK!</v>
      </c>
      <c r="S9" s="40"/>
      <c r="T9" s="40" t="s">
        <v>61</v>
      </c>
      <c r="U9" s="40" t="s">
        <v>61</v>
      </c>
      <c r="V9" s="40" t="s">
        <v>61</v>
      </c>
      <c r="W9" s="40" t="s">
        <v>61</v>
      </c>
      <c r="X9" s="40" t="s">
        <v>61</v>
      </c>
      <c r="Y9" s="40" t="s">
        <v>61</v>
      </c>
      <c r="Z9" s="40" t="s">
        <v>61</v>
      </c>
      <c r="AA9" s="40" t="s">
        <v>61</v>
      </c>
      <c r="AB9" s="40" t="s">
        <v>61</v>
      </c>
      <c r="AC9" s="40" t="s">
        <v>61</v>
      </c>
      <c r="AD9" s="39" t="s">
        <v>61</v>
      </c>
      <c r="AE9" s="39" t="s">
        <v>61</v>
      </c>
      <c r="AF9" s="39" t="s">
        <v>61</v>
      </c>
      <c r="AG9" s="40" t="s">
        <v>61</v>
      </c>
      <c r="AH9" s="40" t="s">
        <v>61</v>
      </c>
      <c r="AI9" s="21">
        <v>45730</v>
      </c>
      <c r="AJ9" s="22" t="str">
        <f t="shared" ca="1" si="3"/>
        <v>OK!</v>
      </c>
      <c r="AK9" s="33">
        <v>45730</v>
      </c>
      <c r="AL9" s="25" t="str">
        <f t="shared" ca="1" si="4"/>
        <v>OK!</v>
      </c>
      <c r="AM9" s="40" t="s">
        <v>61</v>
      </c>
      <c r="AN9" s="40" t="s">
        <v>61</v>
      </c>
    </row>
    <row r="10" spans="1:161" s="7" customFormat="1" ht="12.75" customHeight="1" x14ac:dyDescent="0.25">
      <c r="A10" s="88" t="s">
        <v>69</v>
      </c>
      <c r="B10" s="30" t="s">
        <v>70</v>
      </c>
      <c r="C10" s="30" t="s">
        <v>71</v>
      </c>
      <c r="D10" s="18" t="s">
        <v>65</v>
      </c>
      <c r="E10" s="30" t="s">
        <v>66</v>
      </c>
      <c r="F10" s="17" t="s">
        <v>67</v>
      </c>
      <c r="G10" s="39">
        <v>45531</v>
      </c>
      <c r="H10" s="39">
        <f t="shared" si="0"/>
        <v>45896</v>
      </c>
      <c r="I10" s="24" t="str">
        <f ca="1">IFERROR(IF(G10="","?",IF((G10+(365))&lt;TODAY(),"Vencido",IF((G10+(365))=TODAY(),"Vence Hoje",IF((G10+(365)-15)&lt;=TODAY(),"Vence - 15 dias",IF((G10+(365)-30)&lt;=TODAY(),"Vence - 30 dias",IF((G10+(365)-60)&lt;=TODAY(),"Vence - 60 dias",IF((G10+(365)-90)&lt;=TODAY(),"Vence - 90 dias","OK!"))))))),"-")</f>
        <v>Vence - 60 dias</v>
      </c>
      <c r="J10" s="24" t="s">
        <v>41</v>
      </c>
      <c r="K10" s="24" t="s">
        <v>41</v>
      </c>
      <c r="L10" s="24" t="s">
        <v>41</v>
      </c>
      <c r="M10" s="40">
        <v>45122</v>
      </c>
      <c r="N10" s="40">
        <f t="shared" si="1"/>
        <v>45487</v>
      </c>
      <c r="O10" s="46" t="str">
        <f t="shared" ca="1" si="2"/>
        <v>Bloqueado</v>
      </c>
      <c r="P10" s="46" t="s">
        <v>72</v>
      </c>
      <c r="Q10" s="40">
        <v>44138</v>
      </c>
      <c r="R10" s="47" t="str">
        <f t="shared" ref="R10:R21" ca="1" si="5">IFERROR(IF(Q10="","?",IF((Q10+(365*5))&lt;TODAY(),"Vencido",IF((Q10+(365*5))=TODAY(),"Vence Hoje",IF((Q10+(365*5)-15)&lt;=TODAY(),"Vence - 15 dias",IF((Q10+(365*5)-30)&lt;=TODAY(),"Vence - 30 dias",IF((Q10+(365*5)-60)&lt;=TODAY(),"Vence - 60 dias",IF((Q10+(365*5)-90)&lt;=TODAY(),"Vence - 90 dias","OK!"))))))),"-")</f>
        <v>OK!</v>
      </c>
      <c r="S10" s="40"/>
      <c r="T10" s="40" t="s">
        <v>61</v>
      </c>
      <c r="U10" s="40" t="s">
        <v>61</v>
      </c>
      <c r="V10" s="40" t="s">
        <v>61</v>
      </c>
      <c r="W10" s="40" t="s">
        <v>61</v>
      </c>
      <c r="X10" s="40" t="s">
        <v>61</v>
      </c>
      <c r="Y10" s="40" t="s">
        <v>61</v>
      </c>
      <c r="Z10" s="40" t="s">
        <v>61</v>
      </c>
      <c r="AA10" s="40" t="s">
        <v>61</v>
      </c>
      <c r="AB10" s="40" t="s">
        <v>61</v>
      </c>
      <c r="AC10" s="40" t="s">
        <v>61</v>
      </c>
      <c r="AD10" s="39" t="s">
        <v>61</v>
      </c>
      <c r="AE10" s="39" t="s">
        <v>61</v>
      </c>
      <c r="AF10" s="39" t="s">
        <v>61</v>
      </c>
      <c r="AG10" s="40" t="s">
        <v>61</v>
      </c>
      <c r="AH10" s="40" t="s">
        <v>61</v>
      </c>
      <c r="AI10" s="21">
        <v>45730</v>
      </c>
      <c r="AJ10" s="22" t="str">
        <f t="shared" ca="1" si="3"/>
        <v>OK!</v>
      </c>
      <c r="AK10" s="33">
        <v>45730</v>
      </c>
      <c r="AL10" s="25" t="str">
        <f t="shared" ca="1" si="4"/>
        <v>OK!</v>
      </c>
      <c r="AM10" s="40" t="s">
        <v>61</v>
      </c>
      <c r="AN10" s="40" t="s">
        <v>61</v>
      </c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</row>
    <row r="11" spans="1:161" s="4" customFormat="1" ht="12.75" customHeight="1" x14ac:dyDescent="0.25">
      <c r="A11" s="88" t="s">
        <v>73</v>
      </c>
      <c r="B11" s="30" t="s">
        <v>74</v>
      </c>
      <c r="C11" s="30" t="s">
        <v>75</v>
      </c>
      <c r="D11" s="18" t="s">
        <v>65</v>
      </c>
      <c r="E11" s="30" t="s">
        <v>66</v>
      </c>
      <c r="F11" s="17" t="s">
        <v>67</v>
      </c>
      <c r="G11" s="39">
        <v>45204</v>
      </c>
      <c r="H11" s="39">
        <f t="shared" si="0"/>
        <v>45569</v>
      </c>
      <c r="I11" s="24" t="str">
        <f ca="1">IFERROR(IF(G11="","?",IF((G11+(365))&lt;TODAY(),"Vencido",IF((G11+(365))=TODAY(),"Vence Hoje",IF((G11+(365)-15)&lt;=TODAY(),"Vence - 15 dias",IF((G11+(365)-30)&lt;=TODAY(),"Vence - 30 dias",IF((G11+(365)-60)&lt;=TODAY(),"Vence - 60 dias",IF((G11+(365)-90)&lt;=TODAY(),"Vence - 90 dias","OK!"))))))),"-")</f>
        <v>Vencido</v>
      </c>
      <c r="J11" s="24" t="s">
        <v>41</v>
      </c>
      <c r="K11" s="24" t="s">
        <v>41</v>
      </c>
      <c r="L11" s="24" t="s">
        <v>41</v>
      </c>
      <c r="M11" s="40">
        <v>45205</v>
      </c>
      <c r="N11" s="40">
        <f t="shared" si="1"/>
        <v>45570</v>
      </c>
      <c r="O11" s="46" t="str">
        <f t="shared" ca="1" si="2"/>
        <v>Bloqueado</v>
      </c>
      <c r="P11" s="46" t="s">
        <v>76</v>
      </c>
      <c r="Q11" s="40">
        <v>46470</v>
      </c>
      <c r="R11" s="47" t="str">
        <f t="shared" ca="1" si="5"/>
        <v>OK!</v>
      </c>
      <c r="S11" s="40"/>
      <c r="T11" s="40" t="s">
        <v>61</v>
      </c>
      <c r="U11" s="40" t="s">
        <v>61</v>
      </c>
      <c r="V11" s="40" t="s">
        <v>61</v>
      </c>
      <c r="W11" s="40" t="s">
        <v>61</v>
      </c>
      <c r="X11" s="40" t="s">
        <v>61</v>
      </c>
      <c r="Y11" s="40" t="s">
        <v>61</v>
      </c>
      <c r="Z11" s="40" t="s">
        <v>61</v>
      </c>
      <c r="AA11" s="40" t="s">
        <v>61</v>
      </c>
      <c r="AB11" s="40" t="s">
        <v>61</v>
      </c>
      <c r="AC11" s="40" t="s">
        <v>61</v>
      </c>
      <c r="AD11" s="39" t="s">
        <v>61</v>
      </c>
      <c r="AE11" s="39" t="s">
        <v>61</v>
      </c>
      <c r="AF11" s="39" t="s">
        <v>61</v>
      </c>
      <c r="AG11" s="40" t="s">
        <v>61</v>
      </c>
      <c r="AH11" s="40" t="s">
        <v>61</v>
      </c>
      <c r="AI11" s="21">
        <v>45730</v>
      </c>
      <c r="AJ11" s="22" t="str">
        <f t="shared" ca="1" si="3"/>
        <v>OK!</v>
      </c>
      <c r="AK11" s="33">
        <v>45730</v>
      </c>
      <c r="AL11" s="25" t="str">
        <f t="shared" ca="1" si="4"/>
        <v>OK!</v>
      </c>
      <c r="AM11" s="40" t="s">
        <v>61</v>
      </c>
      <c r="AN11" s="40" t="s">
        <v>61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</row>
    <row r="12" spans="1:161" ht="12.75" customHeight="1" x14ac:dyDescent="0.25">
      <c r="A12" s="88" t="s">
        <v>77</v>
      </c>
      <c r="B12" s="30" t="s">
        <v>78</v>
      </c>
      <c r="C12" s="30" t="s">
        <v>79</v>
      </c>
      <c r="D12" s="18" t="s">
        <v>65</v>
      </c>
      <c r="E12" s="30" t="s">
        <v>66</v>
      </c>
      <c r="F12" s="17" t="s">
        <v>67</v>
      </c>
      <c r="G12" s="39">
        <v>45432</v>
      </c>
      <c r="H12" s="39">
        <f t="shared" si="0"/>
        <v>45797</v>
      </c>
      <c r="I12" s="24" t="str">
        <f ca="1">IFERROR(IF(G12="","?",IF((G12+(365))&lt;TODAY(),"Vencido",IF((G12+(365))=TODAY(),"Vence Hoje",IF((G12+(365)-15)&lt;=TODAY(),"Vence - 15 dias",IF((G12+(365)-30)&lt;=TODAY(),"Vence - 30 dias",IF((G12+(365)-60)&lt;=TODAY(),"Vence - 60 dias",IF((G12+(365)-90)&lt;=TODAY(),"Vence - 90 dias","OK!"))))))),"-")</f>
        <v>Vencido</v>
      </c>
      <c r="J12" s="24" t="s">
        <v>41</v>
      </c>
      <c r="K12" s="24" t="s">
        <v>41</v>
      </c>
      <c r="L12" s="24" t="s">
        <v>41</v>
      </c>
      <c r="M12" s="77">
        <v>45440</v>
      </c>
      <c r="N12" s="40">
        <f t="shared" si="1"/>
        <v>45805</v>
      </c>
      <c r="O12" s="46" t="str">
        <f t="shared" ca="1" si="2"/>
        <v>Bloqueado</v>
      </c>
      <c r="P12" s="46" t="s">
        <v>80</v>
      </c>
      <c r="Q12" s="40">
        <v>45667</v>
      </c>
      <c r="R12" s="47" t="str">
        <f t="shared" ca="1" si="5"/>
        <v>OK!</v>
      </c>
      <c r="S12" s="40"/>
      <c r="T12" s="40" t="s">
        <v>61</v>
      </c>
      <c r="U12" s="40" t="s">
        <v>61</v>
      </c>
      <c r="V12" s="40" t="s">
        <v>61</v>
      </c>
      <c r="W12" s="40" t="s">
        <v>61</v>
      </c>
      <c r="X12" s="40" t="s">
        <v>61</v>
      </c>
      <c r="Y12" s="40" t="s">
        <v>61</v>
      </c>
      <c r="Z12" s="40" t="s">
        <v>61</v>
      </c>
      <c r="AA12" s="40" t="s">
        <v>61</v>
      </c>
      <c r="AB12" s="40" t="s">
        <v>61</v>
      </c>
      <c r="AC12" s="40" t="s">
        <v>61</v>
      </c>
      <c r="AD12" s="39" t="s">
        <v>61</v>
      </c>
      <c r="AE12" s="39" t="s">
        <v>61</v>
      </c>
      <c r="AF12" s="39" t="s">
        <v>61</v>
      </c>
      <c r="AG12" s="40" t="s">
        <v>61</v>
      </c>
      <c r="AH12" s="40" t="s">
        <v>61</v>
      </c>
      <c r="AI12" s="21">
        <v>45730</v>
      </c>
      <c r="AJ12" s="22" t="str">
        <f t="shared" ca="1" si="3"/>
        <v>OK!</v>
      </c>
      <c r="AK12" s="33">
        <v>45730</v>
      </c>
      <c r="AL12" s="25" t="str">
        <f t="shared" ca="1" si="4"/>
        <v>OK!</v>
      </c>
      <c r="AM12" s="40" t="s">
        <v>61</v>
      </c>
      <c r="AN12" s="40" t="s">
        <v>61</v>
      </c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</row>
    <row r="13" spans="1:161" ht="15" x14ac:dyDescent="0.25">
      <c r="A13" s="81" t="s">
        <v>81</v>
      </c>
      <c r="B13" s="30" t="s">
        <v>82</v>
      </c>
      <c r="C13" s="30" t="s">
        <v>83</v>
      </c>
      <c r="D13" s="16" t="s">
        <v>65</v>
      </c>
      <c r="E13" s="15" t="s">
        <v>66</v>
      </c>
      <c r="F13" s="19" t="s">
        <v>40</v>
      </c>
      <c r="G13" s="21">
        <v>45807</v>
      </c>
      <c r="H13" s="21">
        <f t="shared" si="0"/>
        <v>46172</v>
      </c>
      <c r="I13" s="24" t="str">
        <f ca="1">IFERROR(IF(G13="","?",IF((G13+(365))&lt;TODAY(),"Vencido",IF((G13+(365))=TODAY(),"Vence Hoje",IF((G13+(365)-15)&lt;=TODAY(),"Vence - 15 dias",IF((G13+(365)-30)&lt;=TODAY(),"Vence - 30 dias",IF((G13+(365*2)-60)&lt;=TODAY(),"Vence - 60 dias",IF((G13+(365*2)-90)&lt;=TODAY(),"Vence - 90 dias","OK!"))))))),"-")</f>
        <v>OK!</v>
      </c>
      <c r="J13" s="21" t="s">
        <v>41</v>
      </c>
      <c r="K13" s="21" t="s">
        <v>41</v>
      </c>
      <c r="L13" s="21" t="s">
        <v>41</v>
      </c>
      <c r="M13" s="77">
        <v>45810</v>
      </c>
      <c r="N13" s="40">
        <f t="shared" si="1"/>
        <v>46175</v>
      </c>
      <c r="O13" s="46" t="str">
        <f t="shared" ca="1" si="2"/>
        <v>OK!</v>
      </c>
      <c r="P13" s="46" t="s">
        <v>42</v>
      </c>
      <c r="Q13" s="40" t="s">
        <v>42</v>
      </c>
      <c r="R13" s="47" t="str">
        <f t="shared" ca="1" si="5"/>
        <v>-</v>
      </c>
      <c r="S13" s="40"/>
      <c r="T13" s="40" t="s">
        <v>61</v>
      </c>
      <c r="U13" s="40" t="s">
        <v>61</v>
      </c>
      <c r="V13" s="40" t="s">
        <v>61</v>
      </c>
      <c r="W13" s="40" t="s">
        <v>61</v>
      </c>
      <c r="X13" s="45" t="s">
        <v>61</v>
      </c>
      <c r="Y13" s="40" t="s">
        <v>84</v>
      </c>
      <c r="Z13" s="40" t="s">
        <v>61</v>
      </c>
      <c r="AA13" s="40" t="s">
        <v>61</v>
      </c>
      <c r="AB13" s="40" t="s">
        <v>84</v>
      </c>
      <c r="AC13" s="40" t="s">
        <v>84</v>
      </c>
      <c r="AD13" s="39" t="s">
        <v>85</v>
      </c>
      <c r="AE13" s="39" t="s">
        <v>61</v>
      </c>
      <c r="AF13" s="22" t="s">
        <v>61</v>
      </c>
      <c r="AG13" s="45" t="s">
        <v>84</v>
      </c>
      <c r="AH13" s="45" t="s">
        <v>84</v>
      </c>
      <c r="AI13" s="21">
        <v>45730</v>
      </c>
      <c r="AJ13" s="22" t="str">
        <f t="shared" ca="1" si="3"/>
        <v>OK!</v>
      </c>
      <c r="AK13" s="33">
        <v>45730</v>
      </c>
      <c r="AL13" s="25" t="str">
        <f t="shared" ca="1" si="4"/>
        <v>OK!</v>
      </c>
      <c r="AM13" s="60" t="s">
        <v>61</v>
      </c>
      <c r="AN13" s="40" t="s">
        <v>61</v>
      </c>
    </row>
    <row r="14" spans="1:161" s="4" customFormat="1" ht="12.75" customHeight="1" x14ac:dyDescent="0.25">
      <c r="A14" s="88" t="s">
        <v>86</v>
      </c>
      <c r="B14" s="30" t="s">
        <v>87</v>
      </c>
      <c r="C14" s="30" t="s">
        <v>88</v>
      </c>
      <c r="D14" s="18" t="s">
        <v>65</v>
      </c>
      <c r="E14" s="15" t="s">
        <v>66</v>
      </c>
      <c r="F14" s="19" t="s">
        <v>40</v>
      </c>
      <c r="G14" s="21">
        <v>45726</v>
      </c>
      <c r="H14" s="21">
        <f t="shared" si="0"/>
        <v>46091</v>
      </c>
      <c r="I14" s="24" t="str">
        <f ca="1">IFERROR(IF(G14="","?",IF((G14+(365))&lt;TODAY(),"Vencido",IF((G14+(365))=TODAY(),"Vence Hoje",IF((G14+(365)-15)&lt;=TODAY(),"Vence - 15 dias",IF((G14+(365)-30)&lt;=TODAY(),"Vence - 30 dias",IF((G14+(365*2)-60)&lt;=TODAY(),"Vence - 60 dias",IF((G14+(365*2)-90)&lt;=TODAY(),"Vence - 90 dias","OK!"))))))),"-")</f>
        <v>OK!</v>
      </c>
      <c r="J14" s="21" t="s">
        <v>41</v>
      </c>
      <c r="K14" s="21" t="s">
        <v>41</v>
      </c>
      <c r="L14" s="21" t="s">
        <v>41</v>
      </c>
      <c r="M14" s="77">
        <v>45728</v>
      </c>
      <c r="N14" s="40">
        <f t="shared" si="1"/>
        <v>46093</v>
      </c>
      <c r="O14" s="46" t="str">
        <f t="shared" ca="1" si="2"/>
        <v>OK!</v>
      </c>
      <c r="P14" s="46" t="s">
        <v>89</v>
      </c>
      <c r="Q14" s="40">
        <v>46473</v>
      </c>
      <c r="R14" s="47" t="str">
        <f t="shared" ca="1" si="5"/>
        <v>OK!</v>
      </c>
      <c r="S14" s="40"/>
      <c r="T14" s="40" t="s">
        <v>61</v>
      </c>
      <c r="U14" s="40" t="s">
        <v>61</v>
      </c>
      <c r="V14" s="40" t="s">
        <v>61</v>
      </c>
      <c r="W14" s="40" t="s">
        <v>61</v>
      </c>
      <c r="X14" s="45" t="s">
        <v>61</v>
      </c>
      <c r="Y14" s="40" t="s">
        <v>61</v>
      </c>
      <c r="Z14" s="40" t="s">
        <v>61</v>
      </c>
      <c r="AA14" s="40" t="s">
        <v>61</v>
      </c>
      <c r="AB14" s="40" t="s">
        <v>85</v>
      </c>
      <c r="AC14" s="40" t="s">
        <v>85</v>
      </c>
      <c r="AD14" s="39" t="s">
        <v>61</v>
      </c>
      <c r="AE14" s="39" t="s">
        <v>85</v>
      </c>
      <c r="AF14" s="22" t="s">
        <v>90</v>
      </c>
      <c r="AG14" s="45" t="s">
        <v>84</v>
      </c>
      <c r="AH14" s="45" t="s">
        <v>90</v>
      </c>
      <c r="AI14" s="21">
        <v>45730</v>
      </c>
      <c r="AJ14" s="22" t="str">
        <f t="shared" ca="1" si="3"/>
        <v>OK!</v>
      </c>
      <c r="AK14" s="33">
        <v>45730</v>
      </c>
      <c r="AL14" s="25" t="str">
        <f t="shared" ca="1" si="4"/>
        <v>OK!</v>
      </c>
      <c r="AM14" s="60" t="s">
        <v>84</v>
      </c>
      <c r="AN14" s="40" t="s">
        <v>90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</row>
    <row r="15" spans="1:161" s="4" customFormat="1" ht="12.75" customHeight="1" x14ac:dyDescent="0.25">
      <c r="A15" s="88" t="s">
        <v>91</v>
      </c>
      <c r="B15" s="31">
        <v>39662456</v>
      </c>
      <c r="C15" s="30" t="s">
        <v>92</v>
      </c>
      <c r="D15" s="18" t="s">
        <v>65</v>
      </c>
      <c r="E15" s="30" t="s">
        <v>93</v>
      </c>
      <c r="F15" s="17" t="s">
        <v>67</v>
      </c>
      <c r="G15" s="39">
        <v>45449</v>
      </c>
      <c r="H15" s="39">
        <f t="shared" si="0"/>
        <v>45814</v>
      </c>
      <c r="I15" s="24" t="str">
        <f t="shared" ref="I15" ca="1" si="6">IFERROR(IF(G15="","?",IF((G15+(365))&lt;TODAY(),"Vencido",IF((G15+(365))=TODAY(),"Vence Hoje",IF((G15+(365)-15)&lt;=TODAY(),"Vence - 15 dias",IF((G15+(365)-30)&lt;=TODAY(),"Vence - 30 dias",IF((G15+(365)-60)&lt;=TODAY(),"Vence - 60 dias",IF((G15+(365)-90)&lt;=TODAY(),"Vence - 90 dias","OK!"))))))),"-")</f>
        <v>Vencido</v>
      </c>
      <c r="J15" s="24" t="s">
        <v>41</v>
      </c>
      <c r="K15" s="24" t="s">
        <v>41</v>
      </c>
      <c r="L15" s="24" t="s">
        <v>41</v>
      </c>
      <c r="M15" s="40">
        <v>45122</v>
      </c>
      <c r="N15" s="40">
        <f t="shared" si="1"/>
        <v>45487</v>
      </c>
      <c r="O15" s="46" t="str">
        <f t="shared" ca="1" si="2"/>
        <v>Bloqueado</v>
      </c>
      <c r="P15" s="46" t="s">
        <v>94</v>
      </c>
      <c r="Q15" s="40">
        <v>45714</v>
      </c>
      <c r="R15" s="47" t="str">
        <f t="shared" ca="1" si="5"/>
        <v>OK!</v>
      </c>
      <c r="S15" s="40"/>
      <c r="T15" s="40" t="s">
        <v>61</v>
      </c>
      <c r="U15" s="40" t="s">
        <v>61</v>
      </c>
      <c r="V15" s="40" t="s">
        <v>61</v>
      </c>
      <c r="W15" s="40" t="s">
        <v>61</v>
      </c>
      <c r="X15" s="40" t="s">
        <v>61</v>
      </c>
      <c r="Y15" s="40" t="s">
        <v>61</v>
      </c>
      <c r="Z15" s="40" t="s">
        <v>61</v>
      </c>
      <c r="AA15" s="40" t="s">
        <v>61</v>
      </c>
      <c r="AB15" s="40" t="s">
        <v>61</v>
      </c>
      <c r="AC15" s="40" t="s">
        <v>61</v>
      </c>
      <c r="AD15" s="39" t="s">
        <v>61</v>
      </c>
      <c r="AE15" s="39" t="s">
        <v>61</v>
      </c>
      <c r="AF15" s="39" t="s">
        <v>61</v>
      </c>
      <c r="AG15" s="40" t="s">
        <v>61</v>
      </c>
      <c r="AH15" s="40" t="s">
        <v>61</v>
      </c>
      <c r="AI15" s="21">
        <v>45730</v>
      </c>
      <c r="AJ15" s="22" t="str">
        <f t="shared" ca="1" si="3"/>
        <v>OK!</v>
      </c>
      <c r="AK15" s="33">
        <v>45730</v>
      </c>
      <c r="AL15" s="25" t="str">
        <f t="shared" ca="1" si="4"/>
        <v>OK!</v>
      </c>
      <c r="AM15" s="40" t="s">
        <v>61</v>
      </c>
      <c r="AN15" s="40" t="s">
        <v>61</v>
      </c>
    </row>
    <row r="16" spans="1:161" s="4" customFormat="1" ht="12.75" customHeight="1" x14ac:dyDescent="0.25">
      <c r="A16" s="88" t="s">
        <v>95</v>
      </c>
      <c r="B16" s="30" t="s">
        <v>96</v>
      </c>
      <c r="C16" s="30" t="s">
        <v>97</v>
      </c>
      <c r="D16" s="18" t="s">
        <v>65</v>
      </c>
      <c r="E16" s="30" t="s">
        <v>98</v>
      </c>
      <c r="F16" s="17" t="s">
        <v>67</v>
      </c>
      <c r="G16" s="39">
        <v>45504</v>
      </c>
      <c r="H16" s="39">
        <f t="shared" si="0"/>
        <v>45869</v>
      </c>
      <c r="I16" s="24" t="str">
        <f t="shared" ref="I16:I21" ca="1" si="7">IFERROR(IF(G16="","?",IF((G16+(365))&lt;TODAY(),"Vencido",IF((G16+(365))=TODAY(),"Vence Hoje",IF((G16+(365)-15)&lt;=TODAY(),"Vence - 15 dias",IF((G16+(365)-30)&lt;=TODAY(),"Vence - 30 dias",IF((G16+(365)-60)&lt;=TODAY(),"Vence - 60 dias",IF((G16+(365)-90)&lt;=TODAY(),"Vence - 90 dias","OK!"))))))),"-")</f>
        <v>Vence - 30 dias</v>
      </c>
      <c r="J16" s="24" t="s">
        <v>41</v>
      </c>
      <c r="K16" s="24" t="s">
        <v>41</v>
      </c>
      <c r="L16" s="24" t="s">
        <v>41</v>
      </c>
      <c r="M16" s="40">
        <v>45122</v>
      </c>
      <c r="N16" s="40">
        <f t="shared" si="1"/>
        <v>45487</v>
      </c>
      <c r="O16" s="46" t="str">
        <f t="shared" ca="1" si="2"/>
        <v>Bloqueado</v>
      </c>
      <c r="P16" s="46"/>
      <c r="Q16" s="40"/>
      <c r="R16" s="47" t="str">
        <f t="shared" ca="1" si="5"/>
        <v>?</v>
      </c>
      <c r="S16" s="40"/>
      <c r="T16" s="40" t="s">
        <v>61</v>
      </c>
      <c r="U16" s="40" t="s">
        <v>61</v>
      </c>
      <c r="V16" s="40" t="s">
        <v>61</v>
      </c>
      <c r="W16" s="40" t="s">
        <v>61</v>
      </c>
      <c r="X16" s="40" t="s">
        <v>61</v>
      </c>
      <c r="Y16" s="40" t="s">
        <v>61</v>
      </c>
      <c r="Z16" s="40" t="s">
        <v>61</v>
      </c>
      <c r="AA16" s="40" t="s">
        <v>61</v>
      </c>
      <c r="AB16" s="40" t="s">
        <v>61</v>
      </c>
      <c r="AC16" s="40" t="s">
        <v>61</v>
      </c>
      <c r="AD16" s="39" t="s">
        <v>61</v>
      </c>
      <c r="AE16" s="39" t="s">
        <v>61</v>
      </c>
      <c r="AF16" s="39" t="s">
        <v>61</v>
      </c>
      <c r="AG16" s="40" t="s">
        <v>61</v>
      </c>
      <c r="AH16" s="40" t="s">
        <v>61</v>
      </c>
      <c r="AI16" s="21">
        <v>45730</v>
      </c>
      <c r="AJ16" s="22" t="str">
        <f t="shared" ca="1" si="3"/>
        <v>OK!</v>
      </c>
      <c r="AK16" s="33">
        <v>45730</v>
      </c>
      <c r="AL16" s="25" t="str">
        <f t="shared" ca="1" si="4"/>
        <v>OK!</v>
      </c>
      <c r="AM16" s="40" t="s">
        <v>61</v>
      </c>
      <c r="AN16" s="40" t="s">
        <v>61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</row>
    <row r="17" spans="1:161 16384:16384" s="4" customFormat="1" ht="12.75" customHeight="1" x14ac:dyDescent="0.25">
      <c r="A17" s="88" t="s">
        <v>99</v>
      </c>
      <c r="B17" s="30" t="s">
        <v>100</v>
      </c>
      <c r="C17" s="30" t="s">
        <v>101</v>
      </c>
      <c r="D17" s="18" t="s">
        <v>65</v>
      </c>
      <c r="E17" s="30" t="s">
        <v>66</v>
      </c>
      <c r="F17" s="17" t="s">
        <v>67</v>
      </c>
      <c r="G17" s="39">
        <v>45517</v>
      </c>
      <c r="H17" s="39">
        <f t="shared" si="0"/>
        <v>45882</v>
      </c>
      <c r="I17" s="24" t="str">
        <f t="shared" ca="1" si="7"/>
        <v>Vence - 60 dias</v>
      </c>
      <c r="J17" s="24" t="s">
        <v>41</v>
      </c>
      <c r="K17" s="24" t="s">
        <v>41</v>
      </c>
      <c r="L17" s="24" t="s">
        <v>41</v>
      </c>
      <c r="M17" s="40">
        <v>45122</v>
      </c>
      <c r="N17" s="40">
        <f t="shared" si="1"/>
        <v>45487</v>
      </c>
      <c r="O17" s="46" t="str">
        <f t="shared" ca="1" si="2"/>
        <v>Bloqueado</v>
      </c>
      <c r="P17" s="46" t="s">
        <v>102</v>
      </c>
      <c r="Q17" s="40">
        <v>46208</v>
      </c>
      <c r="R17" s="47" t="str">
        <f t="shared" ca="1" si="5"/>
        <v>OK!</v>
      </c>
      <c r="S17" s="40"/>
      <c r="T17" s="40" t="s">
        <v>61</v>
      </c>
      <c r="U17" s="40" t="s">
        <v>61</v>
      </c>
      <c r="V17" s="40" t="s">
        <v>61</v>
      </c>
      <c r="W17" s="40" t="s">
        <v>61</v>
      </c>
      <c r="X17" s="40" t="s">
        <v>61</v>
      </c>
      <c r="Y17" s="40" t="s">
        <v>61</v>
      </c>
      <c r="Z17" s="40" t="s">
        <v>61</v>
      </c>
      <c r="AA17" s="40" t="s">
        <v>61</v>
      </c>
      <c r="AB17" s="40" t="s">
        <v>61</v>
      </c>
      <c r="AC17" s="40" t="s">
        <v>61</v>
      </c>
      <c r="AD17" s="39" t="s">
        <v>61</v>
      </c>
      <c r="AE17" s="39" t="s">
        <v>61</v>
      </c>
      <c r="AF17" s="39" t="s">
        <v>61</v>
      </c>
      <c r="AG17" s="40" t="s">
        <v>61</v>
      </c>
      <c r="AH17" s="40" t="s">
        <v>61</v>
      </c>
      <c r="AI17" s="21">
        <v>45730</v>
      </c>
      <c r="AJ17" s="22" t="str">
        <f t="shared" ca="1" si="3"/>
        <v>OK!</v>
      </c>
      <c r="AK17" s="33">
        <v>45730</v>
      </c>
      <c r="AL17" s="25" t="str">
        <f t="shared" ca="1" si="4"/>
        <v>OK!</v>
      </c>
      <c r="AM17" s="40" t="s">
        <v>61</v>
      </c>
      <c r="AN17" s="40" t="s">
        <v>61</v>
      </c>
    </row>
    <row r="18" spans="1:161 16384:16384" s="4" customFormat="1" ht="12.75" customHeight="1" x14ac:dyDescent="0.25">
      <c r="A18" s="88" t="s">
        <v>103</v>
      </c>
      <c r="B18" s="30" t="s">
        <v>104</v>
      </c>
      <c r="C18" s="30" t="s">
        <v>105</v>
      </c>
      <c r="D18" s="18" t="s">
        <v>65</v>
      </c>
      <c r="E18" s="30" t="s">
        <v>66</v>
      </c>
      <c r="F18" s="17" t="s">
        <v>67</v>
      </c>
      <c r="G18" s="39">
        <v>45448</v>
      </c>
      <c r="H18" s="39">
        <f t="shared" si="0"/>
        <v>45813</v>
      </c>
      <c r="I18" s="24" t="str">
        <f t="shared" ca="1" si="7"/>
        <v>Vencido</v>
      </c>
      <c r="J18" s="24" t="s">
        <v>41</v>
      </c>
      <c r="K18" s="24" t="s">
        <v>41</v>
      </c>
      <c r="L18" s="24" t="s">
        <v>41</v>
      </c>
      <c r="M18" s="40">
        <v>45122</v>
      </c>
      <c r="N18" s="40">
        <f t="shared" si="1"/>
        <v>45487</v>
      </c>
      <c r="O18" s="46" t="str">
        <f t="shared" ca="1" si="2"/>
        <v>Bloqueado</v>
      </c>
      <c r="P18" s="46" t="s">
        <v>106</v>
      </c>
      <c r="Q18" s="40">
        <v>46227</v>
      </c>
      <c r="R18" s="47" t="str">
        <f t="shared" ca="1" si="5"/>
        <v>OK!</v>
      </c>
      <c r="S18" s="40"/>
      <c r="T18" s="40" t="s">
        <v>61</v>
      </c>
      <c r="U18" s="40" t="s">
        <v>61</v>
      </c>
      <c r="V18" s="40" t="s">
        <v>61</v>
      </c>
      <c r="W18" s="40" t="s">
        <v>61</v>
      </c>
      <c r="X18" s="40" t="s">
        <v>61</v>
      </c>
      <c r="Y18" s="40" t="s">
        <v>61</v>
      </c>
      <c r="Z18" s="40" t="s">
        <v>61</v>
      </c>
      <c r="AA18" s="40" t="s">
        <v>61</v>
      </c>
      <c r="AB18" s="40" t="s">
        <v>61</v>
      </c>
      <c r="AC18" s="40" t="s">
        <v>61</v>
      </c>
      <c r="AD18" s="39" t="s">
        <v>61</v>
      </c>
      <c r="AE18" s="39" t="s">
        <v>61</v>
      </c>
      <c r="AF18" s="39" t="s">
        <v>61</v>
      </c>
      <c r="AG18" s="40" t="s">
        <v>61</v>
      </c>
      <c r="AH18" s="40" t="s">
        <v>61</v>
      </c>
      <c r="AI18" s="21">
        <v>45730</v>
      </c>
      <c r="AJ18" s="22" t="str">
        <f t="shared" ca="1" si="3"/>
        <v>OK!</v>
      </c>
      <c r="AK18" s="33">
        <v>45730</v>
      </c>
      <c r="AL18" s="25" t="str">
        <f t="shared" ca="1" si="4"/>
        <v>OK!</v>
      </c>
      <c r="AM18" s="40" t="s">
        <v>61</v>
      </c>
      <c r="AN18" s="40" t="s">
        <v>61</v>
      </c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</row>
    <row r="19" spans="1:161 16384:16384" s="4" customFormat="1" ht="13.15" customHeight="1" x14ac:dyDescent="0.25">
      <c r="A19" s="88" t="s">
        <v>107</v>
      </c>
      <c r="B19" s="30" t="s">
        <v>108</v>
      </c>
      <c r="C19" s="30" t="s">
        <v>109</v>
      </c>
      <c r="D19" s="18" t="s">
        <v>65</v>
      </c>
      <c r="E19" s="30" t="s">
        <v>66</v>
      </c>
      <c r="F19" s="17" t="s">
        <v>67</v>
      </c>
      <c r="G19" s="39">
        <v>45209</v>
      </c>
      <c r="H19" s="39">
        <f t="shared" si="0"/>
        <v>45574</v>
      </c>
      <c r="I19" s="24" t="str">
        <f t="shared" ca="1" si="7"/>
        <v>Vencido</v>
      </c>
      <c r="J19" s="24" t="s">
        <v>41</v>
      </c>
      <c r="K19" s="24" t="s">
        <v>41</v>
      </c>
      <c r="L19" s="24" t="s">
        <v>41</v>
      </c>
      <c r="M19" s="40">
        <v>45122</v>
      </c>
      <c r="N19" s="40">
        <f t="shared" si="1"/>
        <v>45487</v>
      </c>
      <c r="O19" s="46" t="str">
        <f t="shared" ca="1" si="2"/>
        <v>Bloqueado</v>
      </c>
      <c r="P19" s="46" t="s">
        <v>110</v>
      </c>
      <c r="Q19" s="40">
        <v>46233</v>
      </c>
      <c r="R19" s="47" t="str">
        <f t="shared" ca="1" si="5"/>
        <v>OK!</v>
      </c>
      <c r="S19" s="40"/>
      <c r="T19" s="40" t="s">
        <v>61</v>
      </c>
      <c r="U19" s="40" t="s">
        <v>61</v>
      </c>
      <c r="V19" s="40" t="s">
        <v>61</v>
      </c>
      <c r="W19" s="40" t="s">
        <v>61</v>
      </c>
      <c r="X19" s="40" t="s">
        <v>61</v>
      </c>
      <c r="Y19" s="40" t="s">
        <v>61</v>
      </c>
      <c r="Z19" s="40" t="s">
        <v>61</v>
      </c>
      <c r="AA19" s="40" t="s">
        <v>61</v>
      </c>
      <c r="AB19" s="40" t="s">
        <v>61</v>
      </c>
      <c r="AC19" s="40" t="s">
        <v>61</v>
      </c>
      <c r="AD19" s="39" t="s">
        <v>61</v>
      </c>
      <c r="AE19" s="39" t="s">
        <v>61</v>
      </c>
      <c r="AF19" s="39" t="s">
        <v>61</v>
      </c>
      <c r="AG19" s="40" t="s">
        <v>61</v>
      </c>
      <c r="AH19" s="40" t="s">
        <v>61</v>
      </c>
      <c r="AI19" s="21">
        <v>45730</v>
      </c>
      <c r="AJ19" s="22" t="str">
        <f t="shared" ca="1" si="3"/>
        <v>OK!</v>
      </c>
      <c r="AK19" s="33">
        <v>45730</v>
      </c>
      <c r="AL19" s="25" t="str">
        <f t="shared" ca="1" si="4"/>
        <v>OK!</v>
      </c>
      <c r="AM19" s="40" t="s">
        <v>61</v>
      </c>
      <c r="AN19" s="40" t="s">
        <v>61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</row>
    <row r="20" spans="1:161 16384:16384" ht="12.75" customHeight="1" x14ac:dyDescent="0.25">
      <c r="A20" s="88" t="s">
        <v>111</v>
      </c>
      <c r="B20" s="30" t="s">
        <v>112</v>
      </c>
      <c r="C20" s="30" t="s">
        <v>113</v>
      </c>
      <c r="D20" s="18" t="s">
        <v>65</v>
      </c>
      <c r="E20" s="30" t="s">
        <v>114</v>
      </c>
      <c r="F20" s="32" t="s">
        <v>40</v>
      </c>
      <c r="G20" s="21">
        <v>45670</v>
      </c>
      <c r="H20" s="21">
        <f t="shared" si="0"/>
        <v>46035</v>
      </c>
      <c r="I20" s="24" t="str">
        <f t="shared" ca="1" si="7"/>
        <v>OK!</v>
      </c>
      <c r="J20" s="21" t="s">
        <v>41</v>
      </c>
      <c r="K20" s="21" t="s">
        <v>41</v>
      </c>
      <c r="L20" s="21" t="s">
        <v>41</v>
      </c>
      <c r="M20" s="77">
        <v>45694</v>
      </c>
      <c r="N20" s="40">
        <f t="shared" si="1"/>
        <v>46059</v>
      </c>
      <c r="O20" s="46" t="str">
        <f t="shared" ca="1" si="2"/>
        <v>OK!</v>
      </c>
      <c r="P20" s="46" t="s">
        <v>42</v>
      </c>
      <c r="Q20" s="40" t="s">
        <v>42</v>
      </c>
      <c r="R20" s="47" t="str">
        <f t="shared" ca="1" si="5"/>
        <v>-</v>
      </c>
      <c r="S20" s="40"/>
      <c r="T20" s="40" t="s">
        <v>61</v>
      </c>
      <c r="U20" s="40" t="s">
        <v>61</v>
      </c>
      <c r="V20" s="40" t="s">
        <v>61</v>
      </c>
      <c r="W20" s="40" t="s">
        <v>61</v>
      </c>
      <c r="X20" s="40" t="s">
        <v>61</v>
      </c>
      <c r="Y20" s="40" t="s">
        <v>61</v>
      </c>
      <c r="Z20" s="40" t="s">
        <v>61</v>
      </c>
      <c r="AA20" s="40" t="s">
        <v>61</v>
      </c>
      <c r="AB20" s="40" t="s">
        <v>61</v>
      </c>
      <c r="AC20" s="40" t="s">
        <v>61</v>
      </c>
      <c r="AD20" s="39" t="s">
        <v>61</v>
      </c>
      <c r="AE20" s="39" t="s">
        <v>61</v>
      </c>
      <c r="AF20" s="39" t="s">
        <v>61</v>
      </c>
      <c r="AG20" s="40" t="s">
        <v>61</v>
      </c>
      <c r="AH20" s="40" t="s">
        <v>61</v>
      </c>
      <c r="AI20" s="21">
        <v>45730</v>
      </c>
      <c r="AJ20" s="22" t="str">
        <f t="shared" ca="1" si="3"/>
        <v>OK!</v>
      </c>
      <c r="AK20" s="33">
        <v>45730</v>
      </c>
      <c r="AL20" s="25" t="str">
        <f t="shared" ca="1" si="4"/>
        <v>OK!</v>
      </c>
      <c r="AM20" s="40" t="s">
        <v>61</v>
      </c>
      <c r="AN20" s="40" t="s">
        <v>61</v>
      </c>
    </row>
    <row r="21" spans="1:161 16384:16384" ht="12.75" customHeight="1" x14ac:dyDescent="0.25">
      <c r="A21" s="88" t="s">
        <v>115</v>
      </c>
      <c r="B21" s="30" t="s">
        <v>116</v>
      </c>
      <c r="C21" s="30" t="s">
        <v>117</v>
      </c>
      <c r="D21" s="18" t="s">
        <v>65</v>
      </c>
      <c r="E21" s="30" t="s">
        <v>66</v>
      </c>
      <c r="F21" s="17" t="s">
        <v>67</v>
      </c>
      <c r="G21" s="39">
        <v>45478</v>
      </c>
      <c r="H21" s="39">
        <f t="shared" si="0"/>
        <v>45843</v>
      </c>
      <c r="I21" s="24" t="str">
        <f t="shared" ca="1" si="7"/>
        <v>Vencido</v>
      </c>
      <c r="J21" s="24" t="s">
        <v>41</v>
      </c>
      <c r="K21" s="24" t="s">
        <v>41</v>
      </c>
      <c r="L21" s="24" t="s">
        <v>41</v>
      </c>
      <c r="M21" s="40">
        <v>45122</v>
      </c>
      <c r="N21" s="40">
        <f t="shared" si="1"/>
        <v>45487</v>
      </c>
      <c r="O21" s="46" t="str">
        <f t="shared" ca="1" si="2"/>
        <v>Bloqueado</v>
      </c>
      <c r="P21" s="46" t="s">
        <v>118</v>
      </c>
      <c r="Q21" s="40">
        <v>45822</v>
      </c>
      <c r="R21" s="47" t="str">
        <f t="shared" ca="1" si="5"/>
        <v>OK!</v>
      </c>
      <c r="S21" s="40"/>
      <c r="T21" s="40" t="s">
        <v>61</v>
      </c>
      <c r="U21" s="40" t="s">
        <v>61</v>
      </c>
      <c r="V21" s="40" t="s">
        <v>61</v>
      </c>
      <c r="W21" s="40" t="s">
        <v>61</v>
      </c>
      <c r="X21" s="40" t="s">
        <v>61</v>
      </c>
      <c r="Y21" s="40" t="s">
        <v>61</v>
      </c>
      <c r="Z21" s="40" t="s">
        <v>61</v>
      </c>
      <c r="AA21" s="40" t="s">
        <v>61</v>
      </c>
      <c r="AB21" s="40" t="s">
        <v>61</v>
      </c>
      <c r="AC21" s="40" t="s">
        <v>61</v>
      </c>
      <c r="AD21" s="39" t="s">
        <v>61</v>
      </c>
      <c r="AE21" s="39" t="s">
        <v>61</v>
      </c>
      <c r="AF21" s="39" t="s">
        <v>61</v>
      </c>
      <c r="AG21" s="40" t="s">
        <v>61</v>
      </c>
      <c r="AH21" s="40" t="s">
        <v>61</v>
      </c>
      <c r="AI21" s="21">
        <v>45730</v>
      </c>
      <c r="AJ21" s="22" t="str">
        <f t="shared" ca="1" si="3"/>
        <v>OK!</v>
      </c>
      <c r="AK21" s="33">
        <v>45730</v>
      </c>
      <c r="AL21" s="25" t="str">
        <f t="shared" ca="1" si="4"/>
        <v>OK!</v>
      </c>
      <c r="AM21" s="40" t="s">
        <v>61</v>
      </c>
      <c r="AN21" s="40" t="s">
        <v>61</v>
      </c>
    </row>
    <row r="22" spans="1:161 16384:16384" ht="15" customHeight="1" x14ac:dyDescent="0.25">
      <c r="A22" s="88" t="s">
        <v>119</v>
      </c>
      <c r="B22" s="30">
        <v>532963647</v>
      </c>
      <c r="C22" s="30" t="s">
        <v>120</v>
      </c>
      <c r="D22" s="18" t="s">
        <v>121</v>
      </c>
      <c r="E22" s="30" t="s">
        <v>122</v>
      </c>
      <c r="F22" s="17" t="s">
        <v>40</v>
      </c>
      <c r="G22" s="21">
        <v>45140</v>
      </c>
      <c r="H22" s="39">
        <f t="shared" si="0"/>
        <v>45505</v>
      </c>
      <c r="I22" s="24" t="str">
        <f ca="1">IFERROR(IF(G22="","?",IF((G22+(365))&lt;TODAY(),"Vencido",IF((G22+(365))=TODAY(),"Vence Hoje",IF((G22+(365)-15)&lt;=TODAY(),"Vence - 15 dias",IF((G22+(365)-30)&lt;=TODAY(),"Vence - 30 dias",IF((G22+(365*2)-60)&lt;=TODAY(),"Vence - 60 dias",IF((G22+(365*2)-90)&lt;=TODAY(),"Vence - 90 dias","OK!"))))))),"-")</f>
        <v>Vencido</v>
      </c>
      <c r="J22" s="24" t="s">
        <v>41</v>
      </c>
      <c r="K22" s="24" t="s">
        <v>41</v>
      </c>
      <c r="L22" s="24" t="s">
        <v>41</v>
      </c>
      <c r="M22" s="40"/>
      <c r="N22" s="40">
        <f t="shared" si="1"/>
        <v>365</v>
      </c>
      <c r="O22" s="46" t="str">
        <f t="shared" ca="1" si="2"/>
        <v>?</v>
      </c>
      <c r="P22" s="46" t="s">
        <v>42</v>
      </c>
      <c r="Q22" s="40" t="s">
        <v>42</v>
      </c>
      <c r="R22" s="46"/>
      <c r="S22" s="40"/>
      <c r="T22" s="40" t="s">
        <v>61</v>
      </c>
      <c r="U22" s="40" t="s">
        <v>61</v>
      </c>
      <c r="V22" s="40" t="s">
        <v>61</v>
      </c>
      <c r="W22" s="40" t="s">
        <v>61</v>
      </c>
      <c r="X22" s="40" t="s">
        <v>61</v>
      </c>
      <c r="Y22" s="40" t="s">
        <v>61</v>
      </c>
      <c r="Z22" s="40" t="s">
        <v>61</v>
      </c>
      <c r="AA22" s="40" t="s">
        <v>61</v>
      </c>
      <c r="AB22" s="40" t="s">
        <v>61</v>
      </c>
      <c r="AC22" s="40" t="s">
        <v>61</v>
      </c>
      <c r="AD22" s="39" t="s">
        <v>61</v>
      </c>
      <c r="AE22" s="39" t="s">
        <v>61</v>
      </c>
      <c r="AF22" s="39" t="s">
        <v>61</v>
      </c>
      <c r="AG22" s="40" t="s">
        <v>61</v>
      </c>
      <c r="AH22" s="40" t="s">
        <v>61</v>
      </c>
      <c r="AI22" s="21">
        <v>45139</v>
      </c>
      <c r="AJ22" s="22" t="str">
        <f t="shared" ca="1" si="3"/>
        <v>Vencido</v>
      </c>
      <c r="AK22" s="33">
        <v>44774</v>
      </c>
      <c r="AL22" s="25" t="str">
        <f t="shared" ca="1" si="4"/>
        <v>Vencido</v>
      </c>
      <c r="AM22" s="40" t="s">
        <v>61</v>
      </c>
      <c r="AN22" s="40" t="s">
        <v>61</v>
      </c>
    </row>
    <row r="23" spans="1:161 16384:16384" ht="15" x14ac:dyDescent="0.25">
      <c r="A23" s="81" t="s">
        <v>123</v>
      </c>
      <c r="B23" s="31">
        <v>46609545</v>
      </c>
      <c r="C23" s="30" t="s">
        <v>124</v>
      </c>
      <c r="D23" s="16" t="s">
        <v>125</v>
      </c>
      <c r="E23" s="15" t="s">
        <v>126</v>
      </c>
      <c r="F23" s="19" t="s">
        <v>40</v>
      </c>
      <c r="G23" s="21">
        <v>45786</v>
      </c>
      <c r="H23" s="21">
        <f t="shared" si="0"/>
        <v>46151</v>
      </c>
      <c r="I23" s="24" t="str">
        <f ca="1">IFERROR(IF(G23="","?",IF((G23+(365))&lt;TODAY(),"Vencido",IF((G23+(365))=TODAY(),"Vence Hoje",IF((G23+(365)-15)&lt;=TODAY(),"Vence - 15 dias",IF((G23+(365)-30)&lt;=TODAY(),"Vence - 30 dias",IF((G23+(365*2)-60)&lt;=TODAY(),"Vence - 60 dias",IF((G23+(365*2)-90)&lt;=TODAY(),"Vence - 90 dias","OK!"))))))),"-")</f>
        <v>OK!</v>
      </c>
      <c r="J23" s="21" t="s">
        <v>41</v>
      </c>
      <c r="K23" s="21" t="s">
        <v>41</v>
      </c>
      <c r="L23" s="21" t="s">
        <v>41</v>
      </c>
      <c r="M23" s="40"/>
      <c r="N23" s="40">
        <f t="shared" si="1"/>
        <v>365</v>
      </c>
      <c r="O23" s="46" t="str">
        <f t="shared" ca="1" si="2"/>
        <v>?</v>
      </c>
      <c r="P23" s="46" t="s">
        <v>42</v>
      </c>
      <c r="Q23" s="40" t="s">
        <v>42</v>
      </c>
      <c r="R23" s="46"/>
      <c r="S23" s="40"/>
      <c r="T23" s="40" t="s">
        <v>61</v>
      </c>
      <c r="U23" s="40" t="s">
        <v>61</v>
      </c>
      <c r="V23" s="40" t="s">
        <v>61</v>
      </c>
      <c r="W23" s="40" t="s">
        <v>61</v>
      </c>
      <c r="X23" s="45" t="s">
        <v>61</v>
      </c>
      <c r="Y23" s="40" t="s">
        <v>61</v>
      </c>
      <c r="Z23" s="40" t="s">
        <v>61</v>
      </c>
      <c r="AA23" s="40" t="s">
        <v>61</v>
      </c>
      <c r="AB23" s="40" t="s">
        <v>61</v>
      </c>
      <c r="AC23" s="40" t="s">
        <v>61</v>
      </c>
      <c r="AD23" s="39" t="s">
        <v>61</v>
      </c>
      <c r="AE23" s="39" t="s">
        <v>61</v>
      </c>
      <c r="AF23" s="22" t="s">
        <v>61</v>
      </c>
      <c r="AG23" s="45" t="s">
        <v>61</v>
      </c>
      <c r="AH23" s="45" t="s">
        <v>61</v>
      </c>
      <c r="AI23" s="21"/>
      <c r="AJ23" s="22" t="str">
        <f t="shared" ca="1" si="3"/>
        <v>?</v>
      </c>
      <c r="AK23" s="33"/>
      <c r="AL23" s="25" t="str">
        <f t="shared" ca="1" si="4"/>
        <v>?</v>
      </c>
      <c r="AM23" s="60" t="s">
        <v>61</v>
      </c>
      <c r="AN23" s="40" t="s">
        <v>61</v>
      </c>
      <c r="XFD23" s="1" t="s">
        <v>61</v>
      </c>
    </row>
    <row r="24" spans="1:161 16384:16384" s="6" customFormat="1" ht="12.75" customHeight="1" x14ac:dyDescent="0.25">
      <c r="A24" s="88" t="s">
        <v>127</v>
      </c>
      <c r="B24" s="31" t="s">
        <v>128</v>
      </c>
      <c r="C24" s="30" t="s">
        <v>129</v>
      </c>
      <c r="D24" s="18" t="s">
        <v>130</v>
      </c>
      <c r="E24" s="30" t="s">
        <v>131</v>
      </c>
      <c r="F24" s="17" t="s">
        <v>40</v>
      </c>
      <c r="G24" s="39">
        <v>45447</v>
      </c>
      <c r="H24" s="39">
        <f t="shared" si="0"/>
        <v>45812</v>
      </c>
      <c r="I24" s="24" t="str">
        <f ca="1">IFERROR(IF(G24="","?",IF((G24+(365))&lt;TODAY(),"Vencido",IF((G24+(365))=TODAY(),"Vence Hoje",IF((G24+(365)-15)&lt;=TODAY(),"Vence - 15 dias",IF((G24+(365)-30)&lt;=TODAY(),"Vence - 30 dias",IF((G24+(365*2)-60)&lt;=TODAY(),"Vence - 60 dias",IF((G24+(365*2)-90)&lt;=TODAY(),"Vence - 90 dias","OK!"))))))),"-")</f>
        <v>Vencido</v>
      </c>
      <c r="J24" s="24" t="s">
        <v>60</v>
      </c>
      <c r="K24" s="24" t="s">
        <v>41</v>
      </c>
      <c r="L24" s="24" t="s">
        <v>60</v>
      </c>
      <c r="M24" s="40"/>
      <c r="N24" s="40">
        <f t="shared" si="1"/>
        <v>365</v>
      </c>
      <c r="O24" s="46" t="str">
        <f t="shared" ca="1" si="2"/>
        <v>?</v>
      </c>
      <c r="P24" s="46" t="s">
        <v>42</v>
      </c>
      <c r="Q24" s="40" t="s">
        <v>42</v>
      </c>
      <c r="R24" s="46"/>
      <c r="S24" s="40"/>
      <c r="T24" s="40">
        <v>45526</v>
      </c>
      <c r="U24" s="40">
        <f>T24+(365*2)</f>
        <v>46256</v>
      </c>
      <c r="V24" s="40" t="s">
        <v>84</v>
      </c>
      <c r="W24" s="40"/>
      <c r="X24" s="40"/>
      <c r="Y24" s="40"/>
      <c r="Z24" s="40"/>
      <c r="AA24" s="40"/>
      <c r="AB24" s="40"/>
      <c r="AC24" s="40"/>
      <c r="AD24" s="39">
        <v>45530</v>
      </c>
      <c r="AE24" s="39">
        <f>AD24+(365*2)</f>
        <v>46260</v>
      </c>
      <c r="AF24" s="22" t="str">
        <f ca="1">IFERROR(IF(AD24="","?",IF((AD24+(365))&lt;TODAY(),"Vencido",IF((AD24+(365*2))=TODAY(),"Vence Hoje",IF((AD24+(365*2)-15)&lt;=TODAY(),"Vence - 15 dias",IF((AD24+(365*2)-30)&lt;=TODAY(),"Vence - 30 dias",IF((AD24+(365*2)-60)&lt;=TODAY(),"Vence - 60 dias",IF((AD24+(365*2)-90)&lt;=TODAY(),"Vence - 90 dias","OK!"))))))),"-")</f>
        <v>OK!</v>
      </c>
      <c r="AG24" s="45"/>
      <c r="AH24" s="45"/>
      <c r="AI24" s="21"/>
      <c r="AJ24" s="22" t="str">
        <f t="shared" ca="1" si="3"/>
        <v>?</v>
      </c>
      <c r="AK24" s="33"/>
      <c r="AL24" s="25" t="str">
        <f t="shared" ca="1" si="4"/>
        <v>?</v>
      </c>
      <c r="AM24" s="40"/>
      <c r="AN24" s="40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</row>
    <row r="25" spans="1:161 16384:16384" ht="12.75" customHeight="1" x14ac:dyDescent="0.25">
      <c r="A25" s="88" t="s">
        <v>132</v>
      </c>
      <c r="B25" s="30" t="s">
        <v>133</v>
      </c>
      <c r="C25" s="30" t="s">
        <v>134</v>
      </c>
      <c r="D25" s="18" t="s">
        <v>130</v>
      </c>
      <c r="E25" s="30" t="s">
        <v>135</v>
      </c>
      <c r="F25" s="32" t="s">
        <v>40</v>
      </c>
      <c r="G25" s="21">
        <v>45677</v>
      </c>
      <c r="H25" s="21">
        <f t="shared" si="0"/>
        <v>46042</v>
      </c>
      <c r="I25" s="24" t="str">
        <f ca="1">IFERROR(IF(G25="","?",IF((G25+(365))&lt;TODAY(),"Vencido",IF((G25+(365))=TODAY(),"Vence Hoje",IF((G25+(365)-15)&lt;=TODAY(),"Vence - 15 dias",IF((G25+(365)-30)&lt;=TODAY(),"Vence - 30 dias",IF((G25+(365)-60)&lt;=TODAY(),"Vence - 60 dias",IF((G25+(365)-90)&lt;=TODAY(),"Vence - 90 dias","OK!"))))))),"-")</f>
        <v>OK!</v>
      </c>
      <c r="J25" s="21" t="s">
        <v>60</v>
      </c>
      <c r="K25" s="21" t="s">
        <v>41</v>
      </c>
      <c r="L25" s="21" t="s">
        <v>60</v>
      </c>
      <c r="M25" s="77">
        <v>45692</v>
      </c>
      <c r="N25" s="40">
        <f t="shared" si="1"/>
        <v>46057</v>
      </c>
      <c r="O25" s="46" t="str">
        <f t="shared" ca="1" si="2"/>
        <v>OK!</v>
      </c>
      <c r="P25" s="46" t="s">
        <v>42</v>
      </c>
      <c r="Q25" s="40" t="s">
        <v>42</v>
      </c>
      <c r="R25" s="47" t="str">
        <f ca="1">IFERROR(IF(Q25="","?",IF((Q25+(365))&lt;TODAY(),"Vencido",IF((Q25+(365))=TODAY(),"Vence Hoje",IF((Q25+(365)-15)&lt;=TODAY(),"Vence - 15 dias",IF((Q25+(365)-30)&lt;=TODAY(),"Vence - 30 dias",IF((Q25+(365)-60)&lt;=TODAY(),"Vence - 60 dias",IF((Q25+(365)-90)&lt;=TODAY(),"Vence - 90 dias","OK!"))))))),"-")</f>
        <v>-</v>
      </c>
      <c r="S25" s="40"/>
      <c r="T25" s="40">
        <v>45544</v>
      </c>
      <c r="U25" s="40">
        <f>T25+(365*2)</f>
        <v>46274</v>
      </c>
      <c r="V25" s="40" t="s">
        <v>84</v>
      </c>
      <c r="W25" s="40" t="s">
        <v>84</v>
      </c>
      <c r="X25" s="45"/>
      <c r="Y25" s="40"/>
      <c r="Z25" s="40"/>
      <c r="AA25" s="40"/>
      <c r="AB25" s="40"/>
      <c r="AC25" s="40"/>
      <c r="AD25" s="39">
        <v>45527</v>
      </c>
      <c r="AE25" s="39">
        <f>AD25+(365*2)</f>
        <v>46257</v>
      </c>
      <c r="AF25" s="22" t="str">
        <f ca="1">IFERROR(IF(AD25="","?",IF((AD25+(730))&lt;TODAY(),"Vencido",IF((AD25+(365*2))=TODAY(),"Vence Hoje",IF((AD25+(365*2)-15)&lt;=TODAY(),"Vence - 15 dias",IF((AD25+(365*2)-30)&lt;=TODAY(),"Vence - 30 dias",IF((AD25+(365*2)-60)&lt;=TODAY(),"Vence - 60 dias",IF((AD25+(365*2)-90)&lt;=TODAY(),"Vence - 90 dias","OK!"))))))),"-")</f>
        <v>OK!</v>
      </c>
      <c r="AG25" s="45"/>
      <c r="AH25" s="45"/>
      <c r="AI25" s="21"/>
      <c r="AJ25" s="22" t="str">
        <f t="shared" ca="1" si="3"/>
        <v>?</v>
      </c>
      <c r="AK25" s="33"/>
      <c r="AL25" s="25" t="str">
        <f t="shared" ca="1" si="4"/>
        <v>?</v>
      </c>
      <c r="AM25" s="60"/>
      <c r="AN25" s="40"/>
    </row>
    <row r="26" spans="1:161 16384:16384" s="4" customFormat="1" ht="15" customHeight="1" x14ac:dyDescent="0.25">
      <c r="A26" s="88" t="s">
        <v>136</v>
      </c>
      <c r="B26" s="30">
        <v>532355490</v>
      </c>
      <c r="C26" s="30" t="s">
        <v>137</v>
      </c>
      <c r="D26" s="18" t="s">
        <v>130</v>
      </c>
      <c r="E26" s="30" t="s">
        <v>138</v>
      </c>
      <c r="F26" s="17" t="s">
        <v>40</v>
      </c>
      <c r="G26" s="21">
        <v>45194</v>
      </c>
      <c r="H26" s="39">
        <f t="shared" si="0"/>
        <v>45559</v>
      </c>
      <c r="I26" s="24" t="str">
        <f ca="1">IFERROR(IF(G26="","?",IF((G26+(365))&lt;TODAY(),"Vencido",IF((G26+(365))=TODAY(),"Vence Hoje",IF((G26+(365)-15)&lt;=TODAY(),"Vence - 15 dias",IF((G26+(365)-30)&lt;=TODAY(),"Vence - 30 dias",IF((G26+(365*2)-60)&lt;=TODAY(),"Vence - 60 dias",IF((G26+(365*2)-90)&lt;=TODAY(),"Vence - 90 dias","OK!"))))))),"-")</f>
        <v>Vencido</v>
      </c>
      <c r="J26" s="24" t="s">
        <v>60</v>
      </c>
      <c r="K26" s="24" t="s">
        <v>41</v>
      </c>
      <c r="L26" s="24" t="s">
        <v>60</v>
      </c>
      <c r="M26" s="77">
        <v>45518</v>
      </c>
      <c r="N26" s="40">
        <f t="shared" si="1"/>
        <v>45883</v>
      </c>
      <c r="O26" s="46" t="str">
        <f t="shared" ca="1" si="2"/>
        <v>OK!</v>
      </c>
      <c r="P26" s="46" t="s">
        <v>42</v>
      </c>
      <c r="Q26" s="40" t="s">
        <v>42</v>
      </c>
      <c r="R26" s="46"/>
      <c r="S26" s="40"/>
      <c r="T26" s="40">
        <v>45510</v>
      </c>
      <c r="U26" s="40">
        <f>T26+(365*2)</f>
        <v>46240</v>
      </c>
      <c r="V26" s="40" t="s">
        <v>84</v>
      </c>
      <c r="W26" s="40"/>
      <c r="X26" s="45"/>
      <c r="Y26" s="40"/>
      <c r="Z26" s="40"/>
      <c r="AA26" s="40"/>
      <c r="AB26" s="40"/>
      <c r="AC26" s="40"/>
      <c r="AD26" s="21">
        <v>45524</v>
      </c>
      <c r="AE26" s="39">
        <f>AD26+(365*2)</f>
        <v>46254</v>
      </c>
      <c r="AF26" s="22" t="str">
        <f ca="1">IFERROR(IF(AD26="","?",IF((AD26+(730))&lt;TODAY(),"Vencido",IF((AD26+(365*2))=TODAY(),"Vence Hoje",IF((AD26+(365*2)-15)&lt;=TODAY(),"Vence - 15 dias",IF((AD26+(365*2)-30)&lt;=TODAY(),"Vence - 30 dias",IF((AD26+(365*2)-60)&lt;=TODAY(),"Vence - 60 dias",IF((AD26+(365*2)-90)&lt;=TODAY(),"Vence - 90 dias","OK!"))))))),"-")</f>
        <v>OK!</v>
      </c>
      <c r="AG26" s="45"/>
      <c r="AH26" s="45"/>
      <c r="AI26" s="21"/>
      <c r="AJ26" s="22" t="str">
        <f t="shared" ca="1" si="3"/>
        <v>?</v>
      </c>
      <c r="AK26" s="33"/>
      <c r="AL26" s="25" t="str">
        <f t="shared" ca="1" si="4"/>
        <v>?</v>
      </c>
      <c r="AM26" s="60"/>
      <c r="AN26" s="40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</row>
    <row r="27" spans="1:161 16384:16384" s="4" customFormat="1" ht="15" customHeight="1" x14ac:dyDescent="0.25">
      <c r="A27" s="88" t="s">
        <v>139</v>
      </c>
      <c r="B27" s="31">
        <v>44142998</v>
      </c>
      <c r="C27" s="30" t="s">
        <v>140</v>
      </c>
      <c r="D27" s="18" t="s">
        <v>130</v>
      </c>
      <c r="E27" s="30" t="s">
        <v>141</v>
      </c>
      <c r="F27" s="17" t="s">
        <v>40</v>
      </c>
      <c r="G27" s="21">
        <v>45386</v>
      </c>
      <c r="H27" s="39">
        <f t="shared" si="0"/>
        <v>45751</v>
      </c>
      <c r="I27" s="24" t="str">
        <f ca="1">IFERROR(IF(G27="","?",IF((G27+(365))&lt;TODAY(),"Vencido",IF((G27+(365))=TODAY(),"Vence Hoje",IF((G27+(365)-15)&lt;=TODAY(),"Vence - 15 dias",IF((G27+(365)-30)&lt;=TODAY(),"Vence - 30 dias",IF((G27+(365*2)-60)&lt;=TODAY(),"Vence - 60 dias",IF((G27+(365*2)-90)&lt;=TODAY(),"Vence - 90 dias","OK!"))))))),"-")</f>
        <v>Vencido</v>
      </c>
      <c r="J27" s="24" t="s">
        <v>60</v>
      </c>
      <c r="K27" s="24" t="s">
        <v>41</v>
      </c>
      <c r="L27" s="24" t="s">
        <v>60</v>
      </c>
      <c r="M27" s="77">
        <v>45692</v>
      </c>
      <c r="N27" s="40">
        <f t="shared" si="1"/>
        <v>46057</v>
      </c>
      <c r="O27" s="46" t="str">
        <f t="shared" ca="1" si="2"/>
        <v>OK!</v>
      </c>
      <c r="P27" s="46" t="s">
        <v>42</v>
      </c>
      <c r="Q27" s="40" t="s">
        <v>42</v>
      </c>
      <c r="R27" s="46"/>
      <c r="S27" s="40"/>
      <c r="T27" s="40">
        <v>45510</v>
      </c>
      <c r="U27" s="40">
        <f>T27+(365*2)</f>
        <v>46240</v>
      </c>
      <c r="V27" s="40" t="s">
        <v>84</v>
      </c>
      <c r="W27" s="40"/>
      <c r="X27" s="45"/>
      <c r="Y27" s="40"/>
      <c r="Z27" s="40"/>
      <c r="AA27" s="40"/>
      <c r="AB27" s="40"/>
      <c r="AC27" s="40"/>
      <c r="AD27" s="21">
        <v>45524</v>
      </c>
      <c r="AE27" s="39">
        <f>AD27+(365*2)</f>
        <v>46254</v>
      </c>
      <c r="AF27" s="22" t="str">
        <f ca="1">IFERROR(IF(AD27="","?",IF((AD27+(730))&lt;TODAY(),"Vencido",IF((AD27+(365*2))=TODAY(),"Vence Hoje",IF((AD27+(365*2)-15)&lt;=TODAY(),"Vence - 15 dias",IF((AD27+(365*2)-30)&lt;=TODAY(),"Vence - 30 dias",IF((AD27+(365*2)-60)&lt;=TODAY(),"Vence - 60 dias",IF((AD27+(365*2)-90)&lt;=TODAY(),"Vence - 90 dias","OK!"))))))),"-")</f>
        <v>OK!</v>
      </c>
      <c r="AG27" s="45"/>
      <c r="AH27" s="45"/>
      <c r="AI27" s="21"/>
      <c r="AJ27" s="22" t="str">
        <f t="shared" ca="1" si="3"/>
        <v>?</v>
      </c>
      <c r="AK27" s="33"/>
      <c r="AL27" s="25" t="str">
        <f t="shared" ca="1" si="4"/>
        <v>?</v>
      </c>
      <c r="AM27" s="60"/>
      <c r="AN27" s="40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</row>
    <row r="28" spans="1:161 16384:16384" ht="15" customHeight="1" x14ac:dyDescent="0.25">
      <c r="A28" s="88" t="s">
        <v>139</v>
      </c>
      <c r="B28" s="30" t="s">
        <v>142</v>
      </c>
      <c r="C28" s="30" t="s">
        <v>140</v>
      </c>
      <c r="D28" s="18" t="s">
        <v>130</v>
      </c>
      <c r="E28" s="30" t="s">
        <v>143</v>
      </c>
      <c r="F28" s="32" t="s">
        <v>40</v>
      </c>
      <c r="G28" s="21">
        <v>45386</v>
      </c>
      <c r="H28" s="21">
        <f t="shared" si="0"/>
        <v>45751</v>
      </c>
      <c r="I28" s="24" t="str">
        <f ca="1">IFERROR(IF(G28="","?",IF((G28+(365))&lt;TODAY(),"Vencido",IF((G28+(365))=TODAY(),"Vence Hoje",IF((G28+(365)-15)&lt;=TODAY(),"Vence - 15 dias",IF((G28+(365)-30)&lt;=TODAY(),"Vence - 30 dias",IF((G28+(365)-60)&lt;=TODAY(),"Vence - 60 dias",IF((G28+(365)-90)&lt;=TODAY(),"Vence - 90 dias","OK!"))))))),"-")</f>
        <v>Vencido</v>
      </c>
      <c r="J28" s="21" t="s">
        <v>60</v>
      </c>
      <c r="K28" s="21" t="s">
        <v>41</v>
      </c>
      <c r="L28" s="21" t="s">
        <v>60</v>
      </c>
      <c r="M28" s="77">
        <v>45518</v>
      </c>
      <c r="N28" s="40">
        <f t="shared" si="1"/>
        <v>45883</v>
      </c>
      <c r="O28" s="46" t="str">
        <f t="shared" ca="1" si="2"/>
        <v>OK!</v>
      </c>
      <c r="P28" s="46" t="s">
        <v>42</v>
      </c>
      <c r="Q28" s="40" t="s">
        <v>42</v>
      </c>
      <c r="R28" s="47" t="str">
        <f ca="1">IFERROR(IF(Q28="","?",IF((Q28+(365))&lt;TODAY(),"Vencido",IF((Q28+(365))=TODAY(),"Vence Hoje",IF((Q28+(365)-15)&lt;=TODAY(),"Vence - 15 dias",IF((Q28+(365)-30)&lt;=TODAY(),"Vence - 30 dias",IF((Q28+(365)-60)&lt;=TODAY(),"Vence - 60 dias",IF((Q28+(365)-90)&lt;=TODAY(),"Vence - 90 dias","OK!"))))))),"-")</f>
        <v>-</v>
      </c>
      <c r="S28" s="40"/>
      <c r="T28" s="40">
        <v>45510</v>
      </c>
      <c r="U28" s="40">
        <f>T28+(365*2)</f>
        <v>46240</v>
      </c>
      <c r="V28" s="40" t="s">
        <v>84</v>
      </c>
      <c r="W28" s="40" t="s">
        <v>84</v>
      </c>
      <c r="X28" s="45"/>
      <c r="Y28" s="40"/>
      <c r="Z28" s="40"/>
      <c r="AA28" s="40"/>
      <c r="AB28" s="40"/>
      <c r="AC28" s="40"/>
      <c r="AD28" s="39">
        <v>45524</v>
      </c>
      <c r="AE28" s="39">
        <f>AD28+(365*2)</f>
        <v>46254</v>
      </c>
      <c r="AF28" s="22" t="str">
        <f ca="1">IFERROR(IF(AD28="","?",IF((AD28+(730))&lt;TODAY(),"Vencido",IF((AD28+(365*2))=TODAY(),"Vence Hoje",IF((AD28+(365*2)-15)&lt;=TODAY(),"Vence - 15 dias",IF((AD28+(365*2)-30)&lt;=TODAY(),"Vence - 30 dias",IF((AD28+(365*2)-60)&lt;=TODAY(),"Vence - 60 dias",IF((AD28+(365*2)-90)&lt;=TODAY(),"Vence - 90 dias","OK!"))))))),"-")</f>
        <v>OK!</v>
      </c>
      <c r="AG28" s="45"/>
      <c r="AH28" s="45"/>
      <c r="AI28" s="21"/>
      <c r="AJ28" s="22" t="str">
        <f t="shared" ca="1" si="3"/>
        <v>?</v>
      </c>
      <c r="AK28" s="33"/>
      <c r="AL28" s="25" t="str">
        <f t="shared" ca="1" si="4"/>
        <v>?</v>
      </c>
      <c r="AM28" s="60"/>
      <c r="AN28" s="40"/>
    </row>
    <row r="29" spans="1:161 16384:16384" s="11" customFormat="1" ht="15" customHeight="1" x14ac:dyDescent="0.25">
      <c r="A29" s="88" t="s">
        <v>144</v>
      </c>
      <c r="B29" s="30" t="s">
        <v>145</v>
      </c>
      <c r="C29" s="30" t="s">
        <v>146</v>
      </c>
      <c r="D29" s="18" t="s">
        <v>147</v>
      </c>
      <c r="E29" s="30" t="s">
        <v>148</v>
      </c>
      <c r="F29" s="32" t="s">
        <v>40</v>
      </c>
      <c r="G29" s="21">
        <v>45636</v>
      </c>
      <c r="H29" s="21">
        <f t="shared" si="0"/>
        <v>46001</v>
      </c>
      <c r="I29" s="24" t="str">
        <f t="shared" ref="I29:I92" ca="1" si="8">IFERROR(IF(G29="","?",IF((G29+(365))&lt;TODAY(),"Vencido",IF((G29+(365))=TODAY(),"Vence Hoje",IF((G29+(365)-15)&lt;=TODAY(),"Vence - 15 dias",IF((G29+(365)-30)&lt;=TODAY(),"Vence - 30 dias",IF((G29+(365*2)-60)&lt;=TODAY(),"Vence - 60 dias",IF((G29+(365*2)-90)&lt;=TODAY(),"Vence - 90 dias","OK!"))))))),"-")</f>
        <v>OK!</v>
      </c>
      <c r="J29" s="21" t="s">
        <v>60</v>
      </c>
      <c r="K29" s="21" t="s">
        <v>41</v>
      </c>
      <c r="L29" s="21" t="s">
        <v>41</v>
      </c>
      <c r="M29" s="77">
        <v>45769</v>
      </c>
      <c r="N29" s="40">
        <f t="shared" si="1"/>
        <v>46134</v>
      </c>
      <c r="O29" s="46" t="str">
        <f t="shared" ca="1" si="2"/>
        <v>OK!</v>
      </c>
      <c r="P29" s="46" t="s">
        <v>42</v>
      </c>
      <c r="Q29" s="40" t="s">
        <v>42</v>
      </c>
      <c r="R29" s="47"/>
      <c r="S29" s="40"/>
      <c r="T29" s="40" t="s">
        <v>84</v>
      </c>
      <c r="U29" s="40" t="s">
        <v>84</v>
      </c>
      <c r="V29" s="40" t="s">
        <v>84</v>
      </c>
      <c r="W29" s="40" t="s">
        <v>84</v>
      </c>
      <c r="X29" s="40" t="s">
        <v>84</v>
      </c>
      <c r="Y29" s="40" t="s">
        <v>84</v>
      </c>
      <c r="Z29" s="40" t="s">
        <v>84</v>
      </c>
      <c r="AA29" s="40" t="s">
        <v>84</v>
      </c>
      <c r="AB29" s="40" t="s">
        <v>84</v>
      </c>
      <c r="AC29" s="40" t="s">
        <v>84</v>
      </c>
      <c r="AD29" s="39" t="s">
        <v>84</v>
      </c>
      <c r="AE29" s="39" t="s">
        <v>84</v>
      </c>
      <c r="AF29" s="22" t="s">
        <v>61</v>
      </c>
      <c r="AG29" s="40" t="s">
        <v>84</v>
      </c>
      <c r="AH29" s="40" t="s">
        <v>84</v>
      </c>
      <c r="AI29" s="21">
        <v>45689</v>
      </c>
      <c r="AJ29" s="22" t="str">
        <f t="shared" ca="1" si="3"/>
        <v>OK!</v>
      </c>
      <c r="AK29" s="33">
        <v>45689</v>
      </c>
      <c r="AL29" s="25" t="str">
        <f t="shared" ca="1" si="4"/>
        <v>OK!</v>
      </c>
      <c r="AM29" s="60" t="s">
        <v>61</v>
      </c>
      <c r="AN29" s="40" t="s">
        <v>61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</row>
    <row r="30" spans="1:161 16384:16384" s="11" customFormat="1" ht="15" customHeight="1" x14ac:dyDescent="0.25">
      <c r="A30" s="88" t="s">
        <v>149</v>
      </c>
      <c r="B30" s="30" t="s">
        <v>150</v>
      </c>
      <c r="C30" s="30" t="s">
        <v>151</v>
      </c>
      <c r="D30" s="16" t="s">
        <v>147</v>
      </c>
      <c r="E30" s="30" t="s">
        <v>152</v>
      </c>
      <c r="F30" s="19" t="s">
        <v>40</v>
      </c>
      <c r="G30" s="21">
        <v>45733</v>
      </c>
      <c r="H30" s="21">
        <f t="shared" si="0"/>
        <v>46098</v>
      </c>
      <c r="I30" s="24" t="str">
        <f t="shared" ca="1" si="8"/>
        <v>OK!</v>
      </c>
      <c r="J30" s="21" t="s">
        <v>41</v>
      </c>
      <c r="K30" s="21" t="s">
        <v>41</v>
      </c>
      <c r="L30" s="21" t="s">
        <v>41</v>
      </c>
      <c r="M30" s="77">
        <v>45736</v>
      </c>
      <c r="N30" s="40">
        <f t="shared" si="1"/>
        <v>46101</v>
      </c>
      <c r="O30" s="46" t="str">
        <f t="shared" ca="1" si="2"/>
        <v>OK!</v>
      </c>
      <c r="P30" s="46" t="s">
        <v>42</v>
      </c>
      <c r="Q30" s="40" t="s">
        <v>42</v>
      </c>
      <c r="R30" s="46"/>
      <c r="S30" s="40"/>
      <c r="T30" s="40" t="s">
        <v>84</v>
      </c>
      <c r="U30" s="40" t="s">
        <v>84</v>
      </c>
      <c r="V30" s="40" t="s">
        <v>84</v>
      </c>
      <c r="W30" s="40" t="s">
        <v>84</v>
      </c>
      <c r="X30" s="40" t="s">
        <v>84</v>
      </c>
      <c r="Y30" s="40" t="s">
        <v>84</v>
      </c>
      <c r="Z30" s="40" t="s">
        <v>84</v>
      </c>
      <c r="AA30" s="40" t="s">
        <v>84</v>
      </c>
      <c r="AB30" s="40" t="s">
        <v>84</v>
      </c>
      <c r="AC30" s="40" t="s">
        <v>84</v>
      </c>
      <c r="AD30" s="39" t="s">
        <v>84</v>
      </c>
      <c r="AE30" s="39" t="s">
        <v>84</v>
      </c>
      <c r="AF30" s="22" t="s">
        <v>61</v>
      </c>
      <c r="AG30" s="40" t="s">
        <v>84</v>
      </c>
      <c r="AH30" s="40" t="s">
        <v>84</v>
      </c>
      <c r="AI30" s="21">
        <v>45689</v>
      </c>
      <c r="AJ30" s="22" t="str">
        <f t="shared" ca="1" si="3"/>
        <v>OK!</v>
      </c>
      <c r="AK30" s="33">
        <v>45689</v>
      </c>
      <c r="AL30" s="25" t="str">
        <f t="shared" ca="1" si="4"/>
        <v>OK!</v>
      </c>
      <c r="AM30" s="60" t="s">
        <v>61</v>
      </c>
      <c r="AN30" s="40" t="s">
        <v>61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</row>
    <row r="31" spans="1:161 16384:16384" s="11" customFormat="1" ht="14.25" customHeight="1" x14ac:dyDescent="0.25">
      <c r="A31" s="88" t="s">
        <v>153</v>
      </c>
      <c r="B31" s="30"/>
      <c r="C31" s="30"/>
      <c r="D31" s="16" t="s">
        <v>147</v>
      </c>
      <c r="E31" s="30" t="s">
        <v>154</v>
      </c>
      <c r="F31" s="19" t="s">
        <v>40</v>
      </c>
      <c r="G31" s="21"/>
      <c r="H31" s="21"/>
      <c r="I31" s="24" t="str">
        <f t="shared" ca="1" si="8"/>
        <v>?</v>
      </c>
      <c r="J31" s="21"/>
      <c r="K31" s="21"/>
      <c r="L31" s="21"/>
      <c r="M31" s="77">
        <v>45688</v>
      </c>
      <c r="N31" s="40">
        <f t="shared" si="1"/>
        <v>46053</v>
      </c>
      <c r="O31" s="46" t="str">
        <f t="shared" ca="1" si="2"/>
        <v>OK!</v>
      </c>
      <c r="P31" s="46" t="s">
        <v>42</v>
      </c>
      <c r="Q31" s="40" t="s">
        <v>42</v>
      </c>
      <c r="R31" s="46"/>
      <c r="S31" s="40"/>
      <c r="T31" s="40" t="s">
        <v>84</v>
      </c>
      <c r="U31" s="40" t="s">
        <v>84</v>
      </c>
      <c r="V31" s="40" t="s">
        <v>84</v>
      </c>
      <c r="W31" s="40" t="s">
        <v>84</v>
      </c>
      <c r="X31" s="40" t="s">
        <v>84</v>
      </c>
      <c r="Y31" s="40" t="s">
        <v>84</v>
      </c>
      <c r="Z31" s="40" t="s">
        <v>84</v>
      </c>
      <c r="AA31" s="40" t="s">
        <v>84</v>
      </c>
      <c r="AB31" s="40" t="s">
        <v>84</v>
      </c>
      <c r="AC31" s="40" t="s">
        <v>84</v>
      </c>
      <c r="AD31" s="39" t="s">
        <v>84</v>
      </c>
      <c r="AE31" s="39" t="s">
        <v>84</v>
      </c>
      <c r="AF31" s="22" t="s">
        <v>61</v>
      </c>
      <c r="AG31" s="40" t="s">
        <v>84</v>
      </c>
      <c r="AH31" s="40" t="s">
        <v>84</v>
      </c>
      <c r="AI31" s="21">
        <v>45689</v>
      </c>
      <c r="AJ31" s="22" t="str">
        <f t="shared" ca="1" si="3"/>
        <v>OK!</v>
      </c>
      <c r="AK31" s="33">
        <v>45689</v>
      </c>
      <c r="AL31" s="25" t="str">
        <f t="shared" ca="1" si="4"/>
        <v>OK!</v>
      </c>
      <c r="AM31" s="60" t="s">
        <v>61</v>
      </c>
      <c r="AN31" s="40" t="s">
        <v>61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</row>
    <row r="32" spans="1:161 16384:16384" s="11" customFormat="1" ht="14.25" customHeight="1" x14ac:dyDescent="0.25">
      <c r="A32" s="88" t="s">
        <v>155</v>
      </c>
      <c r="B32" s="30" t="s">
        <v>156</v>
      </c>
      <c r="C32" s="30" t="s">
        <v>157</v>
      </c>
      <c r="D32" s="16" t="s">
        <v>147</v>
      </c>
      <c r="E32" s="30" t="s">
        <v>158</v>
      </c>
      <c r="F32" s="19" t="s">
        <v>40</v>
      </c>
      <c r="G32" s="21">
        <v>45686</v>
      </c>
      <c r="H32" s="21">
        <f t="shared" ref="H32:H63" si="9">G32+365</f>
        <v>46051</v>
      </c>
      <c r="I32" s="24" t="str">
        <f t="shared" ca="1" si="8"/>
        <v>OK!</v>
      </c>
      <c r="J32" s="21" t="s">
        <v>41</v>
      </c>
      <c r="K32" s="21" t="s">
        <v>41</v>
      </c>
      <c r="L32" s="21" t="s">
        <v>41</v>
      </c>
      <c r="M32" s="77">
        <v>45688</v>
      </c>
      <c r="N32" s="40">
        <f t="shared" si="1"/>
        <v>46053</v>
      </c>
      <c r="O32" s="46" t="str">
        <f t="shared" ca="1" si="2"/>
        <v>OK!</v>
      </c>
      <c r="P32" s="46" t="s">
        <v>42</v>
      </c>
      <c r="Q32" s="40" t="s">
        <v>42</v>
      </c>
      <c r="R32" s="46"/>
      <c r="S32" s="40"/>
      <c r="T32" s="40" t="s">
        <v>84</v>
      </c>
      <c r="U32" s="40" t="s">
        <v>84</v>
      </c>
      <c r="V32" s="40" t="s">
        <v>84</v>
      </c>
      <c r="W32" s="40" t="s">
        <v>84</v>
      </c>
      <c r="X32" s="40" t="s">
        <v>84</v>
      </c>
      <c r="Y32" s="40" t="s">
        <v>84</v>
      </c>
      <c r="Z32" s="40" t="s">
        <v>84</v>
      </c>
      <c r="AA32" s="40" t="s">
        <v>84</v>
      </c>
      <c r="AB32" s="40" t="s">
        <v>84</v>
      </c>
      <c r="AC32" s="40" t="s">
        <v>84</v>
      </c>
      <c r="AD32" s="39" t="s">
        <v>84</v>
      </c>
      <c r="AE32" s="39" t="s">
        <v>84</v>
      </c>
      <c r="AF32" s="22" t="s">
        <v>61</v>
      </c>
      <c r="AG32" s="40" t="s">
        <v>84</v>
      </c>
      <c r="AH32" s="40" t="s">
        <v>84</v>
      </c>
      <c r="AI32" s="21">
        <v>45689</v>
      </c>
      <c r="AJ32" s="22" t="str">
        <f t="shared" ca="1" si="3"/>
        <v>OK!</v>
      </c>
      <c r="AK32" s="33">
        <v>45689</v>
      </c>
      <c r="AL32" s="25" t="str">
        <f t="shared" ca="1" si="4"/>
        <v>OK!</v>
      </c>
      <c r="AM32" s="60" t="s">
        <v>61</v>
      </c>
      <c r="AN32" s="40" t="s">
        <v>61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</row>
    <row r="33" spans="1:161" s="11" customFormat="1" ht="15" customHeight="1" x14ac:dyDescent="0.25">
      <c r="A33" s="88" t="s">
        <v>159</v>
      </c>
      <c r="B33" s="31">
        <v>26533320</v>
      </c>
      <c r="C33" s="30" t="s">
        <v>160</v>
      </c>
      <c r="D33" s="16" t="s">
        <v>147</v>
      </c>
      <c r="E33" s="30" t="s">
        <v>161</v>
      </c>
      <c r="F33" s="19" t="s">
        <v>40</v>
      </c>
      <c r="G33" s="21">
        <v>45677</v>
      </c>
      <c r="H33" s="21">
        <f t="shared" si="9"/>
        <v>46042</v>
      </c>
      <c r="I33" s="24" t="str">
        <f t="shared" ca="1" si="8"/>
        <v>OK!</v>
      </c>
      <c r="J33" s="21" t="s">
        <v>41</v>
      </c>
      <c r="K33" s="21" t="s">
        <v>41</v>
      </c>
      <c r="L33" s="21" t="s">
        <v>41</v>
      </c>
      <c r="M33" s="77">
        <v>45688</v>
      </c>
      <c r="N33" s="40">
        <f t="shared" si="1"/>
        <v>46053</v>
      </c>
      <c r="O33" s="46" t="str">
        <f t="shared" ca="1" si="2"/>
        <v>OK!</v>
      </c>
      <c r="P33" s="46" t="s">
        <v>42</v>
      </c>
      <c r="Q33" s="40" t="s">
        <v>42</v>
      </c>
      <c r="R33" s="46"/>
      <c r="S33" s="40"/>
      <c r="T33" s="40" t="s">
        <v>84</v>
      </c>
      <c r="U33" s="40" t="s">
        <v>84</v>
      </c>
      <c r="V33" s="40" t="s">
        <v>84</v>
      </c>
      <c r="W33" s="40" t="s">
        <v>84</v>
      </c>
      <c r="X33" s="40" t="s">
        <v>84</v>
      </c>
      <c r="Y33" s="40" t="s">
        <v>84</v>
      </c>
      <c r="Z33" s="40" t="s">
        <v>84</v>
      </c>
      <c r="AA33" s="40" t="s">
        <v>84</v>
      </c>
      <c r="AB33" s="40" t="s">
        <v>84</v>
      </c>
      <c r="AC33" s="40" t="s">
        <v>84</v>
      </c>
      <c r="AD33" s="39" t="s">
        <v>84</v>
      </c>
      <c r="AE33" s="39" t="s">
        <v>84</v>
      </c>
      <c r="AF33" s="22" t="s">
        <v>61</v>
      </c>
      <c r="AG33" s="40" t="s">
        <v>84</v>
      </c>
      <c r="AH33" s="40" t="s">
        <v>84</v>
      </c>
      <c r="AI33" s="21">
        <v>45689</v>
      </c>
      <c r="AJ33" s="22" t="str">
        <f t="shared" ca="1" si="3"/>
        <v>OK!</v>
      </c>
      <c r="AK33" s="33">
        <v>45689</v>
      </c>
      <c r="AL33" s="25" t="str">
        <f t="shared" ca="1" si="4"/>
        <v>OK!</v>
      </c>
      <c r="AM33" s="60" t="s">
        <v>61</v>
      </c>
      <c r="AN33" s="40" t="s">
        <v>61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</row>
    <row r="34" spans="1:161" ht="15" x14ac:dyDescent="0.25">
      <c r="A34" s="81" t="s">
        <v>162</v>
      </c>
      <c r="B34" s="30" t="s">
        <v>163</v>
      </c>
      <c r="C34" s="30" t="s">
        <v>164</v>
      </c>
      <c r="D34" s="16" t="s">
        <v>147</v>
      </c>
      <c r="E34" s="15" t="s">
        <v>152</v>
      </c>
      <c r="F34" s="19" t="s">
        <v>40</v>
      </c>
      <c r="G34" s="21">
        <v>45797</v>
      </c>
      <c r="H34" s="21">
        <f t="shared" si="9"/>
        <v>46162</v>
      </c>
      <c r="I34" s="24" t="str">
        <f t="shared" ca="1" si="8"/>
        <v>OK!</v>
      </c>
      <c r="J34" s="21" t="s">
        <v>41</v>
      </c>
      <c r="K34" s="21" t="s">
        <v>41</v>
      </c>
      <c r="L34" s="21" t="s">
        <v>41</v>
      </c>
      <c r="M34" s="77">
        <v>45810</v>
      </c>
      <c r="N34" s="40">
        <f t="shared" si="1"/>
        <v>46175</v>
      </c>
      <c r="O34" s="46" t="str">
        <f t="shared" ca="1" si="2"/>
        <v>OK!</v>
      </c>
      <c r="P34" s="46" t="s">
        <v>42</v>
      </c>
      <c r="Q34" s="40" t="s">
        <v>42</v>
      </c>
      <c r="R34" s="46"/>
      <c r="S34" s="40"/>
      <c r="T34" s="40" t="s">
        <v>61</v>
      </c>
      <c r="U34" s="40" t="s">
        <v>61</v>
      </c>
      <c r="V34" s="40" t="s">
        <v>61</v>
      </c>
      <c r="W34" s="40" t="s">
        <v>61</v>
      </c>
      <c r="X34" s="45" t="s">
        <v>165</v>
      </c>
      <c r="Y34" s="40" t="s">
        <v>84</v>
      </c>
      <c r="Z34" s="40" t="s">
        <v>61</v>
      </c>
      <c r="AA34" s="40" t="s">
        <v>61</v>
      </c>
      <c r="AB34" s="40" t="s">
        <v>84</v>
      </c>
      <c r="AC34" s="40" t="s">
        <v>84</v>
      </c>
      <c r="AD34" s="39" t="s">
        <v>85</v>
      </c>
      <c r="AE34" s="39" t="s">
        <v>61</v>
      </c>
      <c r="AF34" s="22" t="s">
        <v>61</v>
      </c>
      <c r="AG34" s="45" t="s">
        <v>84</v>
      </c>
      <c r="AH34" s="45" t="s">
        <v>84</v>
      </c>
      <c r="AI34" s="21"/>
      <c r="AJ34" s="22" t="str">
        <f t="shared" ca="1" si="3"/>
        <v>?</v>
      </c>
      <c r="AK34" s="33"/>
      <c r="AL34" s="25" t="str">
        <f t="shared" ca="1" si="4"/>
        <v>?</v>
      </c>
      <c r="AM34" s="60" t="s">
        <v>61</v>
      </c>
      <c r="AN34" s="40" t="s">
        <v>61</v>
      </c>
    </row>
    <row r="35" spans="1:161" ht="15" x14ac:dyDescent="0.25">
      <c r="A35" s="81" t="s">
        <v>166</v>
      </c>
      <c r="B35" s="30" t="s">
        <v>167</v>
      </c>
      <c r="C35" s="30" t="s">
        <v>168</v>
      </c>
      <c r="D35" s="16" t="s">
        <v>147</v>
      </c>
      <c r="E35" s="15" t="s">
        <v>169</v>
      </c>
      <c r="F35" s="19" t="s">
        <v>40</v>
      </c>
      <c r="G35" s="21">
        <v>45807</v>
      </c>
      <c r="H35" s="21">
        <f t="shared" si="9"/>
        <v>46172</v>
      </c>
      <c r="I35" s="24" t="str">
        <f t="shared" ca="1" si="8"/>
        <v>OK!</v>
      </c>
      <c r="J35" s="21" t="s">
        <v>41</v>
      </c>
      <c r="K35" s="21" t="s">
        <v>41</v>
      </c>
      <c r="L35" s="21" t="s">
        <v>41</v>
      </c>
      <c r="M35" s="77">
        <v>45824</v>
      </c>
      <c r="N35" s="40">
        <f t="shared" si="1"/>
        <v>46189</v>
      </c>
      <c r="O35" s="46" t="str">
        <f t="shared" ca="1" si="2"/>
        <v>OK!</v>
      </c>
      <c r="P35" s="46" t="s">
        <v>42</v>
      </c>
      <c r="Q35" s="40" t="s">
        <v>42</v>
      </c>
      <c r="R35" s="46"/>
      <c r="S35" s="40">
        <v>45817</v>
      </c>
      <c r="T35" s="40" t="s">
        <v>61</v>
      </c>
      <c r="U35" s="40" t="s">
        <v>61</v>
      </c>
      <c r="V35" s="40" t="s">
        <v>61</v>
      </c>
      <c r="W35" s="40" t="s">
        <v>61</v>
      </c>
      <c r="X35" s="45" t="s">
        <v>61</v>
      </c>
      <c r="Y35" s="40" t="s">
        <v>84</v>
      </c>
      <c r="Z35" s="40" t="s">
        <v>61</v>
      </c>
      <c r="AA35" s="40" t="s">
        <v>61</v>
      </c>
      <c r="AB35" s="40" t="s">
        <v>84</v>
      </c>
      <c r="AC35" s="40" t="s">
        <v>84</v>
      </c>
      <c r="AD35" s="39" t="s">
        <v>85</v>
      </c>
      <c r="AE35" s="39" t="s">
        <v>61</v>
      </c>
      <c r="AF35" s="22" t="s">
        <v>61</v>
      </c>
      <c r="AG35" s="45" t="s">
        <v>84</v>
      </c>
      <c r="AH35" s="45" t="s">
        <v>84</v>
      </c>
      <c r="AI35" s="21">
        <v>45689</v>
      </c>
      <c r="AJ35" s="22" t="str">
        <f ca="1">IFERROR(IF(AI35="","?",IF((AI35+(365*2))&lt;TODAY(),"Vencido",IF((AI35+(365*2))=TODAY(),"Vence Hoje",IF((AI35+(365*2)-15)&lt;=TODAY(),"Vence - 15 dias",IF((AI35+(365*2)-30)&lt;=TODAY(),"Vence - 30 dias",IF((AI35+(365*2)-60)&lt;=TODAY(),"Vence - 60 dias",IF((AI35+(365*2)-90)&lt;=TODAY(),"Vence - 90 dias","OK!"))))))),"-")</f>
        <v>OK!</v>
      </c>
      <c r="AK35" s="33">
        <v>45689</v>
      </c>
      <c r="AL35" s="25" t="str">
        <f t="shared" ca="1" si="4"/>
        <v>OK!</v>
      </c>
      <c r="AM35" s="60" t="s">
        <v>61</v>
      </c>
      <c r="AN35" s="40" t="s">
        <v>61</v>
      </c>
    </row>
    <row r="36" spans="1:161" s="11" customFormat="1" ht="15" customHeight="1" x14ac:dyDescent="0.25">
      <c r="A36" s="88" t="s">
        <v>170</v>
      </c>
      <c r="B36" s="30" t="s">
        <v>171</v>
      </c>
      <c r="C36" s="30" t="s">
        <v>172</v>
      </c>
      <c r="D36" s="16" t="s">
        <v>147</v>
      </c>
      <c r="E36" s="30" t="s">
        <v>173</v>
      </c>
      <c r="F36" s="19" t="s">
        <v>40</v>
      </c>
      <c r="G36" s="21">
        <v>45677</v>
      </c>
      <c r="H36" s="21">
        <f t="shared" si="9"/>
        <v>46042</v>
      </c>
      <c r="I36" s="24" t="str">
        <f t="shared" ca="1" si="8"/>
        <v>OK!</v>
      </c>
      <c r="J36" s="21" t="s">
        <v>41</v>
      </c>
      <c r="K36" s="21" t="s">
        <v>41</v>
      </c>
      <c r="L36" s="21" t="s">
        <v>41</v>
      </c>
      <c r="M36" s="77">
        <v>45688</v>
      </c>
      <c r="N36" s="40">
        <f t="shared" si="1"/>
        <v>46053</v>
      </c>
      <c r="O36" s="46" t="str">
        <f t="shared" ca="1" si="2"/>
        <v>OK!</v>
      </c>
      <c r="P36" s="46" t="s">
        <v>42</v>
      </c>
      <c r="Q36" s="40" t="s">
        <v>42</v>
      </c>
      <c r="R36" s="46"/>
      <c r="S36" s="40"/>
      <c r="T36" s="40" t="s">
        <v>84</v>
      </c>
      <c r="U36" s="40" t="s">
        <v>84</v>
      </c>
      <c r="V36" s="40" t="s">
        <v>84</v>
      </c>
      <c r="W36" s="40" t="s">
        <v>84</v>
      </c>
      <c r="X36" s="40" t="s">
        <v>84</v>
      </c>
      <c r="Y36" s="40" t="s">
        <v>84</v>
      </c>
      <c r="Z36" s="40" t="s">
        <v>84</v>
      </c>
      <c r="AA36" s="40" t="s">
        <v>84</v>
      </c>
      <c r="AB36" s="40" t="s">
        <v>84</v>
      </c>
      <c r="AC36" s="40" t="s">
        <v>84</v>
      </c>
      <c r="AD36" s="39" t="s">
        <v>84</v>
      </c>
      <c r="AE36" s="39" t="s">
        <v>84</v>
      </c>
      <c r="AF36" s="22" t="s">
        <v>61</v>
      </c>
      <c r="AG36" s="40" t="s">
        <v>84</v>
      </c>
      <c r="AH36" s="40" t="s">
        <v>84</v>
      </c>
      <c r="AI36" s="21">
        <v>45689</v>
      </c>
      <c r="AJ36" s="22" t="str">
        <f ca="1">IFERROR(IF(AI36="","?",IF((AI36+(365))&lt;TODAY(),"Vencido",IF((AI36+(365))=TODAY(),"Vence Hoje",IF((AI36+(365)-15)&lt;=TODAY(),"Vence - 15 dias",IF((AI36+(365)-30)&lt;=TODAY(),"Vence - 30 dias",IF((AI36+(365)-60)&lt;=TODAY(),"Vence - 60 dias",IF((AI36+(365)-90)&lt;=TODAY(),"Vence - 90 dias","OK!"))))))),"-")</f>
        <v>OK!</v>
      </c>
      <c r="AK36" s="33">
        <v>45689</v>
      </c>
      <c r="AL36" s="25" t="str">
        <f t="shared" ca="1" si="4"/>
        <v>OK!</v>
      </c>
      <c r="AM36" s="60" t="s">
        <v>61</v>
      </c>
      <c r="AN36" s="40" t="s">
        <v>61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</row>
    <row r="37" spans="1:161" s="11" customFormat="1" ht="15" customHeight="1" x14ac:dyDescent="0.25">
      <c r="A37" s="81" t="s">
        <v>174</v>
      </c>
      <c r="B37" s="30" t="s">
        <v>175</v>
      </c>
      <c r="C37" s="30" t="s">
        <v>176</v>
      </c>
      <c r="D37" s="16" t="s">
        <v>147</v>
      </c>
      <c r="E37" s="30" t="s">
        <v>158</v>
      </c>
      <c r="F37" s="19" t="s">
        <v>40</v>
      </c>
      <c r="G37" s="21">
        <v>45677</v>
      </c>
      <c r="H37" s="21">
        <f t="shared" si="9"/>
        <v>46042</v>
      </c>
      <c r="I37" s="24" t="str">
        <f t="shared" ca="1" si="8"/>
        <v>OK!</v>
      </c>
      <c r="J37" s="21" t="s">
        <v>41</v>
      </c>
      <c r="K37" s="21" t="s">
        <v>41</v>
      </c>
      <c r="L37" s="21" t="s">
        <v>41</v>
      </c>
      <c r="M37" s="77">
        <v>45688</v>
      </c>
      <c r="N37" s="40">
        <f t="shared" si="1"/>
        <v>46053</v>
      </c>
      <c r="O37" s="46" t="str">
        <f t="shared" ca="1" si="2"/>
        <v>OK!</v>
      </c>
      <c r="P37" s="46" t="s">
        <v>42</v>
      </c>
      <c r="Q37" s="40" t="s">
        <v>42</v>
      </c>
      <c r="R37" s="46"/>
      <c r="S37" s="40"/>
      <c r="T37" s="40" t="s">
        <v>84</v>
      </c>
      <c r="U37" s="40" t="s">
        <v>84</v>
      </c>
      <c r="V37" s="40" t="s">
        <v>84</v>
      </c>
      <c r="W37" s="40" t="s">
        <v>84</v>
      </c>
      <c r="X37" s="40" t="s">
        <v>84</v>
      </c>
      <c r="Y37" s="40" t="s">
        <v>84</v>
      </c>
      <c r="Z37" s="40" t="s">
        <v>84</v>
      </c>
      <c r="AA37" s="40" t="s">
        <v>84</v>
      </c>
      <c r="AB37" s="40" t="s">
        <v>84</v>
      </c>
      <c r="AC37" s="40" t="s">
        <v>84</v>
      </c>
      <c r="AD37" s="39" t="s">
        <v>84</v>
      </c>
      <c r="AE37" s="39" t="s">
        <v>84</v>
      </c>
      <c r="AF37" s="22" t="s">
        <v>61</v>
      </c>
      <c r="AG37" s="40" t="s">
        <v>84</v>
      </c>
      <c r="AH37" s="40" t="s">
        <v>84</v>
      </c>
      <c r="AI37" s="21">
        <v>45689</v>
      </c>
      <c r="AJ37" s="22" t="str">
        <f ca="1">IFERROR(IF(AI37="","?",IF((AI37+(365))&lt;TODAY(),"Vencido",IF((AI37+(365))=TODAY(),"Vence Hoje",IF((AI37+(365)-15)&lt;=TODAY(),"Vence - 15 dias",IF((AI37+(365)-30)&lt;=TODAY(),"Vence - 30 dias",IF((AI37+(365)-60)&lt;=TODAY(),"Vence - 60 dias",IF((AI37+(365)-90)&lt;=TODAY(),"Vence - 90 dias","OK!"))))))),"-")</f>
        <v>OK!</v>
      </c>
      <c r="AK37" s="33">
        <v>45689</v>
      </c>
      <c r="AL37" s="25" t="str">
        <f t="shared" ca="1" si="4"/>
        <v>OK!</v>
      </c>
      <c r="AM37" s="60" t="s">
        <v>61</v>
      </c>
      <c r="AN37" s="40" t="s">
        <v>61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</row>
    <row r="38" spans="1:161" s="8" customFormat="1" ht="12.75" customHeight="1" x14ac:dyDescent="0.25">
      <c r="A38" s="81" t="s">
        <v>177</v>
      </c>
      <c r="B38" s="30" t="s">
        <v>178</v>
      </c>
      <c r="C38" s="30" t="s">
        <v>179</v>
      </c>
      <c r="D38" s="16" t="s">
        <v>147</v>
      </c>
      <c r="E38" s="30" t="s">
        <v>158</v>
      </c>
      <c r="F38" s="19" t="s">
        <v>40</v>
      </c>
      <c r="G38" s="21">
        <v>45686</v>
      </c>
      <c r="H38" s="21">
        <f t="shared" si="9"/>
        <v>46051</v>
      </c>
      <c r="I38" s="24" t="str">
        <f t="shared" ca="1" si="8"/>
        <v>OK!</v>
      </c>
      <c r="J38" s="21" t="s">
        <v>41</v>
      </c>
      <c r="K38" s="21" t="s">
        <v>41</v>
      </c>
      <c r="L38" s="21" t="s">
        <v>41</v>
      </c>
      <c r="M38" s="77">
        <v>45688</v>
      </c>
      <c r="N38" s="40">
        <f t="shared" si="1"/>
        <v>46053</v>
      </c>
      <c r="O38" s="46" t="str">
        <f t="shared" ca="1" si="2"/>
        <v>OK!</v>
      </c>
      <c r="P38" s="46" t="s">
        <v>42</v>
      </c>
      <c r="Q38" s="40" t="s">
        <v>42</v>
      </c>
      <c r="R38" s="46"/>
      <c r="S38" s="40"/>
      <c r="T38" s="40" t="s">
        <v>84</v>
      </c>
      <c r="U38" s="40" t="s">
        <v>84</v>
      </c>
      <c r="V38" s="40" t="s">
        <v>84</v>
      </c>
      <c r="W38" s="40" t="s">
        <v>84</v>
      </c>
      <c r="X38" s="40" t="s">
        <v>84</v>
      </c>
      <c r="Y38" s="40" t="s">
        <v>84</v>
      </c>
      <c r="Z38" s="40" t="s">
        <v>84</v>
      </c>
      <c r="AA38" s="40" t="s">
        <v>84</v>
      </c>
      <c r="AB38" s="40" t="s">
        <v>84</v>
      </c>
      <c r="AC38" s="40" t="s">
        <v>84</v>
      </c>
      <c r="AD38" s="39" t="s">
        <v>84</v>
      </c>
      <c r="AE38" s="39" t="s">
        <v>84</v>
      </c>
      <c r="AF38" s="22" t="s">
        <v>61</v>
      </c>
      <c r="AG38" s="40" t="s">
        <v>84</v>
      </c>
      <c r="AH38" s="40" t="s">
        <v>84</v>
      </c>
      <c r="AI38" s="21">
        <v>45689</v>
      </c>
      <c r="AJ38" s="22" t="str">
        <f ca="1">IFERROR(IF(AI38="","?",IF((AI38+(365))&lt;TODAY(),"Vencido",IF((AI38+(365))=TODAY(),"Vence Hoje",IF((AI38+(365)-15)&lt;=TODAY(),"Vence - 15 dias",IF((AI38+(365)-30)&lt;=TODAY(),"Vence - 30 dias",IF((AI38+(365)-60)&lt;=TODAY(),"Vence - 60 dias",IF((AI38+(365)-90)&lt;=TODAY(),"Vence - 90 dias","OK!"))))))),"-")</f>
        <v>OK!</v>
      </c>
      <c r="AK38" s="33">
        <v>45689</v>
      </c>
      <c r="AL38" s="25" t="str">
        <f t="shared" ca="1" si="4"/>
        <v>OK!</v>
      </c>
      <c r="AM38" s="60" t="s">
        <v>61</v>
      </c>
      <c r="AN38" s="40" t="s">
        <v>61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</row>
    <row r="39" spans="1:161" s="8" customFormat="1" ht="12.75" customHeight="1" x14ac:dyDescent="0.25">
      <c r="A39" s="84" t="s">
        <v>180</v>
      </c>
      <c r="B39" s="30"/>
      <c r="C39" s="30"/>
      <c r="D39" s="16" t="s">
        <v>147</v>
      </c>
      <c r="E39" s="30" t="s">
        <v>181</v>
      </c>
      <c r="F39" s="19" t="s">
        <v>40</v>
      </c>
      <c r="G39" s="21"/>
      <c r="H39" s="21">
        <f t="shared" si="9"/>
        <v>365</v>
      </c>
      <c r="I39" s="24" t="str">
        <f t="shared" ca="1" si="8"/>
        <v>?</v>
      </c>
      <c r="J39" s="21"/>
      <c r="K39" s="21"/>
      <c r="L39" s="21"/>
      <c r="M39" s="77">
        <v>45699</v>
      </c>
      <c r="N39" s="40">
        <f t="shared" si="1"/>
        <v>46064</v>
      </c>
      <c r="O39" s="46" t="str">
        <f t="shared" ca="1" si="2"/>
        <v>OK!</v>
      </c>
      <c r="P39" s="46" t="s">
        <v>42</v>
      </c>
      <c r="Q39" s="40" t="s">
        <v>42</v>
      </c>
      <c r="R39" s="46"/>
      <c r="S39" s="40"/>
      <c r="T39" s="40" t="s">
        <v>84</v>
      </c>
      <c r="U39" s="40" t="s">
        <v>84</v>
      </c>
      <c r="V39" s="40" t="s">
        <v>84</v>
      </c>
      <c r="W39" s="40" t="s">
        <v>84</v>
      </c>
      <c r="X39" s="40" t="s">
        <v>84</v>
      </c>
      <c r="Y39" s="40" t="s">
        <v>84</v>
      </c>
      <c r="Z39" s="40" t="s">
        <v>84</v>
      </c>
      <c r="AA39" s="40" t="s">
        <v>84</v>
      </c>
      <c r="AB39" s="40" t="s">
        <v>84</v>
      </c>
      <c r="AC39" s="40" t="s">
        <v>84</v>
      </c>
      <c r="AD39" s="39" t="s">
        <v>84</v>
      </c>
      <c r="AE39" s="39" t="s">
        <v>84</v>
      </c>
      <c r="AF39" s="22" t="s">
        <v>61</v>
      </c>
      <c r="AG39" s="40" t="s">
        <v>84</v>
      </c>
      <c r="AH39" s="40" t="s">
        <v>84</v>
      </c>
      <c r="AI39" s="21">
        <v>45690</v>
      </c>
      <c r="AJ39" s="22" t="str">
        <f ca="1">IFERROR(IF(AI39="","?",IF((AI39+(365))&lt;TODAY(),"Vencido",IF((AI39+(365))=TODAY(),"Vence Hoje",IF((AI39+(365)-15)&lt;=TODAY(),"Vence - 15 dias",IF((AI39+(365)-30)&lt;=TODAY(),"Vence - 30 dias",IF((AI39+(365)-60)&lt;=TODAY(),"Vence - 60 dias",IF((AI39+(365)-90)&lt;=TODAY(),"Vence - 90 dias","OK!"))))))),"-")</f>
        <v>OK!</v>
      </c>
      <c r="AK39" s="33">
        <v>45690</v>
      </c>
      <c r="AL39" s="25" t="str">
        <f t="shared" ca="1" si="4"/>
        <v>OK!</v>
      </c>
      <c r="AM39" s="60" t="s">
        <v>61</v>
      </c>
      <c r="AN39" s="40" t="s">
        <v>61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</row>
    <row r="40" spans="1:161" s="4" customFormat="1" ht="12.75" customHeight="1" x14ac:dyDescent="0.25">
      <c r="A40" s="81" t="s">
        <v>182</v>
      </c>
      <c r="B40" s="30" t="s">
        <v>183</v>
      </c>
      <c r="C40" s="30" t="s">
        <v>184</v>
      </c>
      <c r="D40" s="16" t="s">
        <v>185</v>
      </c>
      <c r="E40" s="15" t="s">
        <v>169</v>
      </c>
      <c r="F40" s="19" t="s">
        <v>40</v>
      </c>
      <c r="G40" s="21">
        <v>45757</v>
      </c>
      <c r="H40" s="21">
        <f t="shared" si="9"/>
        <v>46122</v>
      </c>
      <c r="I40" s="24" t="str">
        <f t="shared" ca="1" si="8"/>
        <v>OK!</v>
      </c>
      <c r="J40" s="21" t="s">
        <v>41</v>
      </c>
      <c r="K40" s="21" t="s">
        <v>41</v>
      </c>
      <c r="L40" s="21" t="s">
        <v>41</v>
      </c>
      <c r="M40" s="77">
        <v>45779</v>
      </c>
      <c r="N40" s="40">
        <f t="shared" si="1"/>
        <v>46144</v>
      </c>
      <c r="O40" s="46" t="str">
        <f t="shared" ca="1" si="2"/>
        <v>OK!</v>
      </c>
      <c r="P40" s="46" t="s">
        <v>42</v>
      </c>
      <c r="Q40" s="40" t="s">
        <v>42</v>
      </c>
      <c r="R40" s="46"/>
      <c r="S40" s="40">
        <v>45769</v>
      </c>
      <c r="T40" s="40" t="s">
        <v>61</v>
      </c>
      <c r="U40" s="40" t="s">
        <v>61</v>
      </c>
      <c r="V40" s="40" t="s">
        <v>61</v>
      </c>
      <c r="W40" s="40" t="s">
        <v>61</v>
      </c>
      <c r="X40" s="45" t="s">
        <v>61</v>
      </c>
      <c r="Y40" s="40" t="s">
        <v>61</v>
      </c>
      <c r="Z40" s="40" t="s">
        <v>61</v>
      </c>
      <c r="AA40" s="40" t="s">
        <v>61</v>
      </c>
      <c r="AB40" s="40" t="s">
        <v>85</v>
      </c>
      <c r="AC40" s="40" t="s">
        <v>85</v>
      </c>
      <c r="AD40" s="39" t="s">
        <v>61</v>
      </c>
      <c r="AE40" s="39" t="s">
        <v>85</v>
      </c>
      <c r="AF40" s="22" t="s">
        <v>90</v>
      </c>
      <c r="AG40" s="45" t="s">
        <v>84</v>
      </c>
      <c r="AH40" s="45" t="s">
        <v>90</v>
      </c>
      <c r="AI40" s="21"/>
      <c r="AJ40" s="22" t="str">
        <f ca="1">IFERROR(IF(AI40="","?",IF((AI40+(365))&lt;TODAY(),"Vencido",IF((AI40+(365))=TODAY(),"Vence Hoje",IF((AI40+(365)-15)&lt;=TODAY(),"Vence - 15 dias",IF((AI40+(365)-30)&lt;=TODAY(),"Vence - 30 dias",IF((AI40+(365)-60)&lt;=TODAY(),"Vence - 60 dias",IF((AI40+(365)-90)&lt;=TODAY(),"Vence - 90 dias","OK!"))))))),"-")</f>
        <v>?</v>
      </c>
      <c r="AK40" s="33"/>
      <c r="AL40" s="25" t="str">
        <f t="shared" ca="1" si="4"/>
        <v>?</v>
      </c>
      <c r="AM40" s="60" t="s">
        <v>84</v>
      </c>
      <c r="AN40" s="40" t="s">
        <v>90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</row>
    <row r="41" spans="1:161" s="4" customFormat="1" ht="12.75" customHeight="1" x14ac:dyDescent="0.25">
      <c r="A41" s="88" t="s">
        <v>186</v>
      </c>
      <c r="B41" s="31">
        <v>36350551</v>
      </c>
      <c r="C41" s="30" t="s">
        <v>187</v>
      </c>
      <c r="D41" s="16" t="s">
        <v>188</v>
      </c>
      <c r="E41" s="15" t="s">
        <v>189</v>
      </c>
      <c r="F41" s="19" t="s">
        <v>40</v>
      </c>
      <c r="G41" s="21">
        <v>45418</v>
      </c>
      <c r="H41" s="21">
        <f t="shared" si="9"/>
        <v>45783</v>
      </c>
      <c r="I41" s="24" t="str">
        <f t="shared" ca="1" si="8"/>
        <v>Vencido</v>
      </c>
      <c r="J41" s="21" t="s">
        <v>60</v>
      </c>
      <c r="K41" s="21" t="s">
        <v>60</v>
      </c>
      <c r="L41" s="21" t="s">
        <v>41</v>
      </c>
      <c r="M41" s="77">
        <v>45733</v>
      </c>
      <c r="N41" s="40">
        <f t="shared" si="1"/>
        <v>46098</v>
      </c>
      <c r="O41" s="46" t="str">
        <f t="shared" ca="1" si="2"/>
        <v>OK!</v>
      </c>
      <c r="P41" s="46" t="s">
        <v>42</v>
      </c>
      <c r="Q41" s="40" t="s">
        <v>42</v>
      </c>
      <c r="R41" s="46"/>
      <c r="S41" s="40"/>
      <c r="T41" s="40" t="s">
        <v>61</v>
      </c>
      <c r="U41" s="40" t="s">
        <v>61</v>
      </c>
      <c r="V41" s="40" t="s">
        <v>61</v>
      </c>
      <c r="W41" s="40" t="s">
        <v>61</v>
      </c>
      <c r="X41" s="45" t="s">
        <v>61</v>
      </c>
      <c r="Y41" s="40" t="s">
        <v>61</v>
      </c>
      <c r="Z41" s="40" t="s">
        <v>61</v>
      </c>
      <c r="AA41" s="40" t="s">
        <v>61</v>
      </c>
      <c r="AB41" s="40" t="s">
        <v>85</v>
      </c>
      <c r="AC41" s="40" t="s">
        <v>85</v>
      </c>
      <c r="AD41" s="39" t="s">
        <v>61</v>
      </c>
      <c r="AE41" s="39" t="s">
        <v>85</v>
      </c>
      <c r="AF41" s="22" t="s">
        <v>90</v>
      </c>
      <c r="AG41" s="45" t="s">
        <v>84</v>
      </c>
      <c r="AH41" s="45" t="s">
        <v>90</v>
      </c>
      <c r="AI41" s="21">
        <v>45328</v>
      </c>
      <c r="AJ41" s="22" t="str">
        <f ca="1">IFERROR(IF(AI41="","?",IF((AI41+(365*2))&lt;TODAY(),"Vencido",IF((AI41+(365*2))=TODAY(),"Vence Hoje",IF((AI41+(365*2)-15)&lt;=TODAY(),"Vence - 15 dias",IF((AI41+(365*2)-30)&lt;=TODAY(),"Vence - 30 dias",IF((AI41+(365*2)-60)&lt;=TODAY(),"Vence - 60 dias",IF((AI41+(365*2)-90)&lt;=TODAY(),"Vence - 90 dias","OK!"))))))),"-")</f>
        <v>OK!</v>
      </c>
      <c r="AK41" s="33">
        <v>45446</v>
      </c>
      <c r="AL41" s="25" t="str">
        <f t="shared" ca="1" si="4"/>
        <v>Vencido</v>
      </c>
      <c r="AM41" s="60" t="s">
        <v>84</v>
      </c>
      <c r="AN41" s="40" t="s">
        <v>90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</row>
    <row r="42" spans="1:161" s="7" customFormat="1" ht="12.75" customHeight="1" x14ac:dyDescent="0.25">
      <c r="A42" s="88" t="s">
        <v>190</v>
      </c>
      <c r="B42" s="30" t="s">
        <v>191</v>
      </c>
      <c r="C42" s="30" t="s">
        <v>192</v>
      </c>
      <c r="D42" s="16" t="s">
        <v>188</v>
      </c>
      <c r="E42" s="15" t="s">
        <v>193</v>
      </c>
      <c r="F42" s="19" t="s">
        <v>40</v>
      </c>
      <c r="G42" s="21">
        <v>45418</v>
      </c>
      <c r="H42" s="21">
        <f t="shared" si="9"/>
        <v>45783</v>
      </c>
      <c r="I42" s="24" t="str">
        <f t="shared" ca="1" si="8"/>
        <v>Vencido</v>
      </c>
      <c r="J42" s="21" t="s">
        <v>60</v>
      </c>
      <c r="K42" s="21" t="s">
        <v>60</v>
      </c>
      <c r="L42" s="21" t="s">
        <v>41</v>
      </c>
      <c r="M42" s="77">
        <v>45733</v>
      </c>
      <c r="N42" s="40">
        <f t="shared" si="1"/>
        <v>46098</v>
      </c>
      <c r="O42" s="46" t="str">
        <f t="shared" ca="1" si="2"/>
        <v>OK!</v>
      </c>
      <c r="P42" s="46" t="s">
        <v>42</v>
      </c>
      <c r="Q42" s="40" t="s">
        <v>42</v>
      </c>
      <c r="R42" s="46"/>
      <c r="S42" s="40"/>
      <c r="T42" s="40" t="s">
        <v>61</v>
      </c>
      <c r="U42" s="40" t="s">
        <v>61</v>
      </c>
      <c r="V42" s="40" t="s">
        <v>61</v>
      </c>
      <c r="W42" s="40" t="s">
        <v>61</v>
      </c>
      <c r="X42" s="45" t="s">
        <v>61</v>
      </c>
      <c r="Y42" s="40" t="s">
        <v>61</v>
      </c>
      <c r="Z42" s="40" t="s">
        <v>61</v>
      </c>
      <c r="AA42" s="40" t="s">
        <v>61</v>
      </c>
      <c r="AB42" s="40" t="s">
        <v>85</v>
      </c>
      <c r="AC42" s="40" t="s">
        <v>85</v>
      </c>
      <c r="AD42" s="39" t="s">
        <v>61</v>
      </c>
      <c r="AE42" s="39" t="s">
        <v>85</v>
      </c>
      <c r="AF42" s="22" t="s">
        <v>90</v>
      </c>
      <c r="AG42" s="45" t="s">
        <v>84</v>
      </c>
      <c r="AH42" s="45" t="s">
        <v>90</v>
      </c>
      <c r="AI42" s="21">
        <v>45328</v>
      </c>
      <c r="AJ42" s="22" t="str">
        <f ca="1">IFERROR(IF(AI42="","?",IF((AI42+(365*2))&lt;TODAY(),"Vencido",IF((AI42+(365*2))=TODAY(),"Vence Hoje",IF((AI42+(365*2)-15)&lt;=TODAY(),"Vence - 15 dias",IF((AI42+(365*2)-30)&lt;=TODAY(),"Vence - 30 dias",IF((AI42+(365*2)-60)&lt;=TODAY(),"Vence - 60 dias",IF((AI42+(365*2)-90)&lt;=TODAY(),"Vence - 90 dias","OK!"))))))),"-")</f>
        <v>OK!</v>
      </c>
      <c r="AK42" s="33">
        <v>45446</v>
      </c>
      <c r="AL42" s="25" t="str">
        <f t="shared" ca="1" si="4"/>
        <v>Vencido</v>
      </c>
      <c r="AM42" s="60" t="s">
        <v>84</v>
      </c>
      <c r="AN42" s="40" t="s">
        <v>90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</row>
    <row r="43" spans="1:161" s="12" customFormat="1" ht="12.75" customHeight="1" x14ac:dyDescent="0.25">
      <c r="A43" s="81" t="s">
        <v>194</v>
      </c>
      <c r="B43" s="31">
        <v>55755343</v>
      </c>
      <c r="C43" s="30" t="s">
        <v>195</v>
      </c>
      <c r="D43" s="18" t="s">
        <v>196</v>
      </c>
      <c r="E43" s="30" t="s">
        <v>197</v>
      </c>
      <c r="F43" s="17" t="s">
        <v>40</v>
      </c>
      <c r="G43" s="21">
        <v>45190</v>
      </c>
      <c r="H43" s="39">
        <f t="shared" si="9"/>
        <v>45555</v>
      </c>
      <c r="I43" s="24" t="str">
        <f t="shared" ca="1" si="8"/>
        <v>Vencido</v>
      </c>
      <c r="J43" s="24" t="s">
        <v>60</v>
      </c>
      <c r="K43" s="24" t="s">
        <v>41</v>
      </c>
      <c r="L43" s="24" t="s">
        <v>41</v>
      </c>
      <c r="M43" s="77">
        <v>45315</v>
      </c>
      <c r="N43" s="40">
        <f t="shared" si="1"/>
        <v>45680</v>
      </c>
      <c r="O43" s="46" t="str">
        <f t="shared" ca="1" si="2"/>
        <v>Bloqueado</v>
      </c>
      <c r="P43" s="46" t="s">
        <v>42</v>
      </c>
      <c r="Q43" s="40" t="s">
        <v>42</v>
      </c>
      <c r="R43" s="46"/>
      <c r="S43" s="40"/>
      <c r="T43" s="40" t="s">
        <v>61</v>
      </c>
      <c r="U43" s="40" t="s">
        <v>165</v>
      </c>
      <c r="V43" s="40" t="s">
        <v>61</v>
      </c>
      <c r="W43" s="40" t="s">
        <v>61</v>
      </c>
      <c r="X43" s="45" t="s">
        <v>61</v>
      </c>
      <c r="Y43" s="40" t="s">
        <v>61</v>
      </c>
      <c r="Z43" s="40" t="s">
        <v>61</v>
      </c>
      <c r="AA43" s="40" t="s">
        <v>61</v>
      </c>
      <c r="AB43" s="40" t="s">
        <v>84</v>
      </c>
      <c r="AC43" s="40" t="s">
        <v>61</v>
      </c>
      <c r="AD43" s="21" t="s">
        <v>61</v>
      </c>
      <c r="AE43" s="39" t="s">
        <v>198</v>
      </c>
      <c r="AF43" s="22" t="s">
        <v>61</v>
      </c>
      <c r="AG43" s="45" t="s">
        <v>61</v>
      </c>
      <c r="AH43" s="45" t="s">
        <v>61</v>
      </c>
      <c r="AI43" s="21">
        <v>44986</v>
      </c>
      <c r="AJ43" s="22" t="str">
        <f ca="1">IFERROR(IF(AI43="","?",IF((AI43+(365))&lt;TODAY(),"Vencido",IF((AI43+(365))=TODAY(),"Vence Hoje",IF((AI43+(365)-15)&lt;=TODAY(),"Vence - 15 dias",IF((AI43+(365)-30)&lt;=TODAY(),"Vence - 30 dias",IF((AI43+(365)-60)&lt;=TODAY(),"Vence - 60 dias",IF((AI43+(365)-90)&lt;=TODAY(),"Vence - 90 dias","OK!"))))))),"-")</f>
        <v>Vencido</v>
      </c>
      <c r="AK43" s="33">
        <v>45047</v>
      </c>
      <c r="AL43" s="25" t="str">
        <f t="shared" ca="1" si="4"/>
        <v>Vencido</v>
      </c>
      <c r="AM43" s="60" t="s">
        <v>61</v>
      </c>
      <c r="AN43" s="40" t="s">
        <v>61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</row>
    <row r="44" spans="1:161" ht="12.75" customHeight="1" x14ac:dyDescent="0.25">
      <c r="A44" s="81" t="s">
        <v>199</v>
      </c>
      <c r="B44" s="30" t="s">
        <v>200</v>
      </c>
      <c r="C44" s="30" t="s">
        <v>201</v>
      </c>
      <c r="D44" s="18" t="s">
        <v>196</v>
      </c>
      <c r="E44" s="30" t="s">
        <v>202</v>
      </c>
      <c r="F44" s="17" t="s">
        <v>40</v>
      </c>
      <c r="G44" s="21">
        <v>45079</v>
      </c>
      <c r="H44" s="39">
        <f t="shared" si="9"/>
        <v>45444</v>
      </c>
      <c r="I44" s="24" t="str">
        <f t="shared" ca="1" si="8"/>
        <v>Vencido</v>
      </c>
      <c r="J44" s="24" t="s">
        <v>60</v>
      </c>
      <c r="K44" s="24" t="s">
        <v>41</v>
      </c>
      <c r="L44" s="24" t="s">
        <v>41</v>
      </c>
      <c r="M44" s="77">
        <v>45315</v>
      </c>
      <c r="N44" s="40">
        <f t="shared" si="1"/>
        <v>45680</v>
      </c>
      <c r="O44" s="46" t="str">
        <f t="shared" ca="1" si="2"/>
        <v>Bloqueado</v>
      </c>
      <c r="P44" s="46"/>
      <c r="Q44" s="40"/>
      <c r="R44" s="46"/>
      <c r="S44" s="40"/>
      <c r="T44" s="40"/>
      <c r="U44" s="40"/>
      <c r="V44" s="40"/>
      <c r="W44" s="40"/>
      <c r="X44" s="45"/>
      <c r="Y44" s="40"/>
      <c r="Z44" s="40"/>
      <c r="AA44" s="40"/>
      <c r="AB44" s="40"/>
      <c r="AC44" s="40"/>
      <c r="AD44" s="21"/>
      <c r="AE44" s="39">
        <f>AD44+365+365</f>
        <v>730</v>
      </c>
      <c r="AF44" s="22" t="str">
        <f ca="1">IFERROR(IF(AD44="","?",IF((AD44+(730))&lt;TODAY(),"Vencido",IF((AD44+(365*2))=TODAY(),"Vence Hoje",IF((AD44+(365*2)-15)&lt;=TODAY(),"Vence - 15 dias",IF((AD44+(365*2)-30)&lt;=TODAY(),"Vence - 30 dias",IF((AD44+(365*2)-60)&lt;=TODAY(),"Vence - 60 dias",IF((AD44+(365*2)-90)&lt;=TODAY(),"Vence - 90 dias","OK!"))))))),"-")</f>
        <v>?</v>
      </c>
      <c r="AG44" s="45"/>
      <c r="AH44" s="45"/>
      <c r="AI44" s="21">
        <v>44986</v>
      </c>
      <c r="AJ44" s="22" t="str">
        <f ca="1">IFERROR(IF(AI44="","?",IF((AI44+(365))&lt;TODAY(),"Vencido",IF((AI44+(365))=TODAY(),"Vence Hoje",IF((AI44+(365)-15)&lt;=TODAY(),"Vence - 15 dias",IF((AI44+(365)-30)&lt;=TODAY(),"Vence - 30 dias",IF((AI44+(365)-60)&lt;=TODAY(),"Vence - 60 dias",IF((AI44+(365)-90)&lt;=TODAY(),"Vence - 90 dias","OK!"))))))),"-")</f>
        <v>Vencido</v>
      </c>
      <c r="AK44" s="33">
        <v>45047</v>
      </c>
      <c r="AL44" s="25" t="str">
        <f t="shared" ca="1" si="4"/>
        <v>Vencido</v>
      </c>
      <c r="AM44" s="60"/>
      <c r="AN44" s="40"/>
    </row>
    <row r="45" spans="1:161" ht="12.75" customHeight="1" x14ac:dyDescent="0.25">
      <c r="A45" s="81" t="s">
        <v>203</v>
      </c>
      <c r="B45" s="30" t="s">
        <v>204</v>
      </c>
      <c r="C45" s="30" t="s">
        <v>205</v>
      </c>
      <c r="D45" s="16" t="s">
        <v>206</v>
      </c>
      <c r="E45" s="30" t="s">
        <v>207</v>
      </c>
      <c r="F45" s="17" t="s">
        <v>40</v>
      </c>
      <c r="G45" s="21">
        <v>45435</v>
      </c>
      <c r="H45" s="39">
        <f t="shared" si="9"/>
        <v>45800</v>
      </c>
      <c r="I45" s="24" t="str">
        <f t="shared" ca="1" si="8"/>
        <v>Vencido</v>
      </c>
      <c r="J45" s="20" t="s">
        <v>41</v>
      </c>
      <c r="K45" s="20" t="s">
        <v>41</v>
      </c>
      <c r="L45" s="20" t="s">
        <v>41</v>
      </c>
      <c r="M45" s="77">
        <v>45621</v>
      </c>
      <c r="N45" s="40">
        <f t="shared" si="1"/>
        <v>45986</v>
      </c>
      <c r="O45" s="46" t="str">
        <f t="shared" ca="1" si="2"/>
        <v>OK!</v>
      </c>
      <c r="P45" s="46"/>
      <c r="Q45" s="40"/>
      <c r="R45" s="46"/>
      <c r="S45" s="40">
        <v>45618</v>
      </c>
      <c r="T45" s="40"/>
      <c r="U45" s="93">
        <f>T45+365+365</f>
        <v>730</v>
      </c>
      <c r="V45" s="40"/>
      <c r="W45" s="40">
        <f>V45+365+365</f>
        <v>730</v>
      </c>
      <c r="X45" s="45"/>
      <c r="Y45" s="40"/>
      <c r="Z45" s="48"/>
      <c r="AA45" s="48"/>
      <c r="AB45" s="48"/>
      <c r="AC45" s="48"/>
      <c r="AD45" s="21">
        <v>45623</v>
      </c>
      <c r="AE45" s="39">
        <f>AD45+365+365</f>
        <v>46353</v>
      </c>
      <c r="AF45" s="22" t="str">
        <f ca="1">IFERROR(IF(AD45="","?",IF((AD45+(730))&lt;TODAY(),"Vencido",IF((AD45+(365*2))=TODAY(),"Vence Hoje",IF((AD45+(365*2)-15)&lt;=TODAY(),"Vence - 15 dias",IF((AD45+(365*2)-30)&lt;=TODAY(),"Vence - 30 dias",IF((AD45+(365*2)-60)&lt;=TODAY(),"Vence - 60 dias",IF((AD45+(365*2)-90)&lt;=TODAY(),"Vence - 90 dias","OK!"))))))),"-")</f>
        <v>OK!</v>
      </c>
      <c r="AG45" s="45"/>
      <c r="AH45" s="45"/>
      <c r="AI45" s="21">
        <v>45070</v>
      </c>
      <c r="AJ45" s="22" t="str">
        <f ca="1">IFERROR(IF(AI45="","?",IF((AI45+(365))&lt;TODAY(),"Vencido",IF((AI45+(365))=TODAY(),"Vence Hoje",IF((AI45+(365)-15)&lt;=TODAY(),"Vence - 15 dias",IF((AI45+(365)-30)&lt;=TODAY(),"Vence - 30 dias",IF((AI45+(365)-60)&lt;=TODAY(),"Vence - 60 dias",IF((AI45+(365)-90)&lt;=TODAY(),"Vence - 90 dias","OK!"))))))),"-")</f>
        <v>Vencido</v>
      </c>
      <c r="AK45" s="33">
        <v>45413</v>
      </c>
      <c r="AL45" s="25" t="str">
        <f t="shared" ca="1" si="4"/>
        <v>Vencido</v>
      </c>
      <c r="AM45" s="60"/>
      <c r="AN45" s="40"/>
    </row>
    <row r="46" spans="1:161" s="9" customFormat="1" ht="12.75" customHeight="1" x14ac:dyDescent="0.25">
      <c r="A46" s="81" t="s">
        <v>208</v>
      </c>
      <c r="B46" s="30" t="s">
        <v>209</v>
      </c>
      <c r="C46" s="30" t="s">
        <v>210</v>
      </c>
      <c r="D46" s="16" t="s">
        <v>206</v>
      </c>
      <c r="E46" s="30" t="s">
        <v>211</v>
      </c>
      <c r="F46" s="17" t="s">
        <v>40</v>
      </c>
      <c r="G46" s="21">
        <v>45435</v>
      </c>
      <c r="H46" s="39">
        <f t="shared" si="9"/>
        <v>45800</v>
      </c>
      <c r="I46" s="24" t="str">
        <f t="shared" ca="1" si="8"/>
        <v>Vencido</v>
      </c>
      <c r="J46" s="20" t="s">
        <v>60</v>
      </c>
      <c r="K46" s="20" t="s">
        <v>41</v>
      </c>
      <c r="L46" s="20" t="s">
        <v>41</v>
      </c>
      <c r="M46" s="77">
        <v>45630</v>
      </c>
      <c r="N46" s="40">
        <f t="shared" si="1"/>
        <v>45995</v>
      </c>
      <c r="O46" s="46" t="str">
        <f t="shared" ca="1" si="2"/>
        <v>OK!</v>
      </c>
      <c r="P46" s="46"/>
      <c r="Q46" s="40"/>
      <c r="R46" s="46"/>
      <c r="S46" s="45"/>
      <c r="T46" s="45"/>
      <c r="U46" s="40">
        <f>T46+365+365</f>
        <v>730</v>
      </c>
      <c r="V46" s="40" t="s">
        <v>84</v>
      </c>
      <c r="W46" s="40" t="e">
        <f>V46+365+365</f>
        <v>#VALUE!</v>
      </c>
      <c r="X46" s="45"/>
      <c r="Y46" s="40"/>
      <c r="Z46" s="48"/>
      <c r="AA46" s="48"/>
      <c r="AB46" s="48"/>
      <c r="AC46" s="48"/>
      <c r="AD46" s="21">
        <v>45624</v>
      </c>
      <c r="AE46" s="39">
        <f>AD46+365+365</f>
        <v>46354</v>
      </c>
      <c r="AF46" s="22" t="str">
        <f ca="1">IFERROR(IF(AD46="","?",IF((AD46+(730))&lt;TODAY(),"Vencido",IF((AD46+(365*2))=TODAY(),"Vence Hoje",IF((AD46+(365*2)-15)&lt;=TODAY(),"Vence - 15 dias",IF((AD46+(365*2)-30)&lt;=TODAY(),"Vence - 30 dias",IF((AD46+(365*2)-60)&lt;=TODAY(),"Vence - 60 dias",IF((AD46+(365*2)-90)&lt;=TODAY(),"Vence - 90 dias","OK!"))))))),"-")</f>
        <v>OK!</v>
      </c>
      <c r="AG46" s="45"/>
      <c r="AH46" s="45"/>
      <c r="AI46" s="21">
        <v>45070</v>
      </c>
      <c r="AJ46" s="22" t="str">
        <f ca="1">IFERROR(IF(AI46="","?",IF((AI46+(365))&lt;TODAY(),"Vencido",IF((AI46+(365))=TODAY(),"Vence Hoje",IF((AI46+(365)-15)&lt;=TODAY(),"Vence - 15 dias",IF((AI46+(365)-30)&lt;=TODAY(),"Vence - 30 dias",IF((AI46+(365)-60)&lt;=TODAY(),"Vence - 60 dias",IF((AI46+(365)-90)&lt;=TODAY(),"Vence - 90 dias","OK!"))))))),"-")</f>
        <v>Vencido</v>
      </c>
      <c r="AK46" s="33">
        <v>45413</v>
      </c>
      <c r="AL46" s="25" t="str">
        <f t="shared" ca="1" si="4"/>
        <v>Vencido</v>
      </c>
      <c r="AM46" s="60"/>
      <c r="AN46" s="40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</row>
    <row r="47" spans="1:161" s="8" customFormat="1" ht="12.75" customHeight="1" x14ac:dyDescent="0.25">
      <c r="A47" s="81" t="s">
        <v>212</v>
      </c>
      <c r="B47" s="31">
        <v>14992451</v>
      </c>
      <c r="C47" s="30" t="s">
        <v>213</v>
      </c>
      <c r="D47" s="18" t="s">
        <v>214</v>
      </c>
      <c r="E47" s="30" t="s">
        <v>215</v>
      </c>
      <c r="F47" s="17" t="s">
        <v>40</v>
      </c>
      <c r="G47" s="21">
        <v>45313</v>
      </c>
      <c r="H47" s="39">
        <f t="shared" si="9"/>
        <v>45678</v>
      </c>
      <c r="I47" s="24" t="str">
        <f t="shared" ca="1" si="8"/>
        <v>Vencido</v>
      </c>
      <c r="J47" s="24" t="s">
        <v>41</v>
      </c>
      <c r="K47" s="24" t="s">
        <v>60</v>
      </c>
      <c r="L47" s="24" t="s">
        <v>41</v>
      </c>
      <c r="M47" s="40"/>
      <c r="N47" s="40">
        <f t="shared" si="1"/>
        <v>365</v>
      </c>
      <c r="O47" s="46" t="str">
        <f t="shared" ca="1" si="2"/>
        <v>?</v>
      </c>
      <c r="P47" s="46"/>
      <c r="Q47" s="40"/>
      <c r="R47" s="46"/>
      <c r="S47" s="40"/>
      <c r="T47" s="40" t="s">
        <v>61</v>
      </c>
      <c r="U47" s="40" t="s">
        <v>61</v>
      </c>
      <c r="V47" s="40" t="s">
        <v>61</v>
      </c>
      <c r="W47" s="40" t="s">
        <v>61</v>
      </c>
      <c r="X47" s="45" t="s">
        <v>61</v>
      </c>
      <c r="Y47" s="40" t="s">
        <v>61</v>
      </c>
      <c r="Z47" s="40" t="s">
        <v>61</v>
      </c>
      <c r="AA47" s="40" t="s">
        <v>61</v>
      </c>
      <c r="AB47" s="40">
        <v>45308</v>
      </c>
      <c r="AC47" s="40">
        <f t="shared" ref="AC47:AC53" si="10">AB47+365</f>
        <v>45673</v>
      </c>
      <c r="AD47" s="21" t="s">
        <v>61</v>
      </c>
      <c r="AE47" s="39" t="s">
        <v>61</v>
      </c>
      <c r="AF47" s="22" t="s">
        <v>61</v>
      </c>
      <c r="AG47" s="45" t="s">
        <v>61</v>
      </c>
      <c r="AH47" s="45" t="s">
        <v>61</v>
      </c>
      <c r="AI47" s="21">
        <v>45295</v>
      </c>
      <c r="AJ47" s="22" t="str">
        <f ca="1">IFERROR(IF(AI47="","?",IF((AI47+(365*2))&lt;TODAY(),"Vencido",IF((AI47+(365*2))=TODAY(),"Vence Hoje",IF((AI47+(365*2)-15)&lt;=TODAY(),"Vence - 15 dias",IF((AI47+(365*2)-30)&lt;=TODAY(),"Vence - 30 dias",IF((AI47+(365*2)-60)&lt;=TODAY(),"Vence - 60 dias",IF((AI47+(365*2)-90)&lt;=TODAY(),"Vence - 90 dias","OK!"))))))),"-")</f>
        <v>OK!</v>
      </c>
      <c r="AK47" s="33">
        <v>45628</v>
      </c>
      <c r="AL47" s="25" t="str">
        <f t="shared" ca="1" si="4"/>
        <v>OK!</v>
      </c>
      <c r="AM47" s="60" t="s">
        <v>61</v>
      </c>
      <c r="AN47" s="40" t="s">
        <v>61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</row>
    <row r="48" spans="1:161" s="8" customFormat="1" ht="12.75" customHeight="1" x14ac:dyDescent="0.25">
      <c r="A48" s="81" t="s">
        <v>216</v>
      </c>
      <c r="B48" s="30" t="s">
        <v>217</v>
      </c>
      <c r="C48" s="30" t="s">
        <v>218</v>
      </c>
      <c r="D48" s="18" t="s">
        <v>214</v>
      </c>
      <c r="E48" s="30" t="s">
        <v>219</v>
      </c>
      <c r="F48" s="17" t="s">
        <v>40</v>
      </c>
      <c r="G48" s="21">
        <v>45103</v>
      </c>
      <c r="H48" s="39">
        <f t="shared" si="9"/>
        <v>45468</v>
      </c>
      <c r="I48" s="24" t="str">
        <f t="shared" ca="1" si="8"/>
        <v>Vencido</v>
      </c>
      <c r="J48" s="24" t="s">
        <v>41</v>
      </c>
      <c r="K48" s="24" t="s">
        <v>60</v>
      </c>
      <c r="L48" s="24" t="s">
        <v>41</v>
      </c>
      <c r="M48" s="40"/>
      <c r="N48" s="40">
        <f t="shared" si="1"/>
        <v>365</v>
      </c>
      <c r="O48" s="46" t="str">
        <f t="shared" ca="1" si="2"/>
        <v>?</v>
      </c>
      <c r="P48" s="46"/>
      <c r="Q48" s="40"/>
      <c r="R48" s="46"/>
      <c r="S48" s="40"/>
      <c r="T48" s="40"/>
      <c r="U48" s="40" t="s">
        <v>61</v>
      </c>
      <c r="V48" s="40"/>
      <c r="W48" s="40"/>
      <c r="X48" s="45"/>
      <c r="Y48" s="40"/>
      <c r="Z48" s="40"/>
      <c r="AA48" s="40"/>
      <c r="AB48" s="40">
        <v>45309</v>
      </c>
      <c r="AC48" s="40">
        <f t="shared" si="10"/>
        <v>45674</v>
      </c>
      <c r="AD48" s="21"/>
      <c r="AE48" s="39">
        <f>AD48+365+365</f>
        <v>730</v>
      </c>
      <c r="AF48" s="22" t="str">
        <f ca="1">IFERROR(IF(AD48="","?",IF((AD48+(730))&lt;TODAY(),"Vencido",IF((AD48+(365*2))=TODAY(),"Vence Hoje",IF((AD48+(365*2)-15)&lt;=TODAY(),"Vence - 15 dias",IF((AD48+(365*2)-30)&lt;=TODAY(),"Vence - 30 dias",IF((AD48+(365*2)-60)&lt;=TODAY(),"Vence - 60 dias",IF((AD48+(365*2)-90)&lt;=TODAY(),"Vence - 90 dias","OK!"))))))),"-")</f>
        <v>?</v>
      </c>
      <c r="AG48" s="45"/>
      <c r="AH48" s="45"/>
      <c r="AI48" s="21"/>
      <c r="AJ48" s="22" t="str">
        <f t="shared" ref="AJ48:AJ72" ca="1" si="11">IFERROR(IF(AI48="","?",IF((AI48+(365))&lt;TODAY(),"Vencido",IF((AI48+(365))=TODAY(),"Vence Hoje",IF((AI48+(365)-15)&lt;=TODAY(),"Vence - 15 dias",IF((AI48+(365)-30)&lt;=TODAY(),"Vence - 30 dias",IF((AI48+(365)-60)&lt;=TODAY(),"Vence - 60 dias",IF((AI48+(365)-90)&lt;=TODAY(),"Vence - 90 dias","OK!"))))))),"-")</f>
        <v>?</v>
      </c>
      <c r="AK48" s="33"/>
      <c r="AL48" s="25" t="str">
        <f t="shared" ca="1" si="4"/>
        <v>?</v>
      </c>
      <c r="AM48" s="60"/>
      <c r="AN48" s="40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</row>
    <row r="49" spans="1:161" x14ac:dyDescent="0.25">
      <c r="A49" s="88" t="s">
        <v>220</v>
      </c>
      <c r="B49" s="30" t="s">
        <v>221</v>
      </c>
      <c r="C49" s="30" t="s">
        <v>222</v>
      </c>
      <c r="D49" s="18" t="s">
        <v>223</v>
      </c>
      <c r="E49" s="30" t="s">
        <v>224</v>
      </c>
      <c r="F49" s="17" t="s">
        <v>40</v>
      </c>
      <c r="G49" s="21">
        <v>45617</v>
      </c>
      <c r="H49" s="39">
        <f t="shared" si="9"/>
        <v>45982</v>
      </c>
      <c r="I49" s="24" t="str">
        <f t="shared" ca="1" si="8"/>
        <v>OK!</v>
      </c>
      <c r="J49" s="24" t="s">
        <v>41</v>
      </c>
      <c r="K49" s="24" t="s">
        <v>60</v>
      </c>
      <c r="L49" s="24" t="s">
        <v>41</v>
      </c>
      <c r="M49" s="77">
        <v>45765</v>
      </c>
      <c r="N49" s="40">
        <f t="shared" si="1"/>
        <v>46130</v>
      </c>
      <c r="O49" s="46" t="str">
        <f t="shared" ca="1" si="2"/>
        <v>OK!</v>
      </c>
      <c r="P49" s="46" t="s">
        <v>42</v>
      </c>
      <c r="Q49" s="40" t="s">
        <v>42</v>
      </c>
      <c r="R49" s="46"/>
      <c r="S49" s="40"/>
      <c r="T49" s="40" t="s">
        <v>61</v>
      </c>
      <c r="U49" s="92"/>
      <c r="V49" s="40" t="s">
        <v>61</v>
      </c>
      <c r="W49" s="40" t="s">
        <v>61</v>
      </c>
      <c r="X49" s="45" t="s">
        <v>61</v>
      </c>
      <c r="Y49" s="40" t="s">
        <v>61</v>
      </c>
      <c r="Z49" s="40" t="s">
        <v>61</v>
      </c>
      <c r="AA49" s="40" t="s">
        <v>61</v>
      </c>
      <c r="AB49" s="40">
        <v>45675</v>
      </c>
      <c r="AC49" s="40">
        <f t="shared" si="10"/>
        <v>46040</v>
      </c>
      <c r="AD49" s="21" t="s">
        <v>61</v>
      </c>
      <c r="AE49" s="39" t="s">
        <v>61</v>
      </c>
      <c r="AF49" s="22" t="s">
        <v>61</v>
      </c>
      <c r="AG49" s="45" t="s">
        <v>61</v>
      </c>
      <c r="AH49" s="45" t="s">
        <v>61</v>
      </c>
      <c r="AI49" s="21">
        <v>45295</v>
      </c>
      <c r="AJ49" s="22" t="str">
        <f t="shared" ca="1" si="11"/>
        <v>Vencido</v>
      </c>
      <c r="AK49" s="33">
        <v>45295</v>
      </c>
      <c r="AL49" s="25" t="str">
        <f t="shared" ca="1" si="4"/>
        <v>Vencido</v>
      </c>
      <c r="AM49" s="60" t="s">
        <v>61</v>
      </c>
      <c r="AN49" s="40" t="s">
        <v>61</v>
      </c>
    </row>
    <row r="50" spans="1:161" ht="12.75" customHeight="1" x14ac:dyDescent="0.25">
      <c r="A50" s="81" t="s">
        <v>225</v>
      </c>
      <c r="B50" s="31">
        <v>66538336</v>
      </c>
      <c r="C50" s="30" t="s">
        <v>226</v>
      </c>
      <c r="D50" s="18" t="s">
        <v>223</v>
      </c>
      <c r="E50" s="30" t="s">
        <v>227</v>
      </c>
      <c r="F50" s="17" t="s">
        <v>40</v>
      </c>
      <c r="G50" s="21">
        <v>45280</v>
      </c>
      <c r="H50" s="39">
        <f t="shared" si="9"/>
        <v>45645</v>
      </c>
      <c r="I50" s="24" t="str">
        <f t="shared" ca="1" si="8"/>
        <v>Vencido</v>
      </c>
      <c r="J50" s="24" t="s">
        <v>41</v>
      </c>
      <c r="K50" s="24" t="s">
        <v>41</v>
      </c>
      <c r="L50" s="24" t="s">
        <v>41</v>
      </c>
      <c r="M50" s="40"/>
      <c r="N50" s="40">
        <f t="shared" si="1"/>
        <v>365</v>
      </c>
      <c r="O50" s="46" t="str">
        <f t="shared" ca="1" si="2"/>
        <v>?</v>
      </c>
      <c r="P50" s="46"/>
      <c r="Q50" s="40"/>
      <c r="R50" s="46"/>
      <c r="S50" s="40"/>
      <c r="T50" s="40"/>
      <c r="U50" s="40"/>
      <c r="V50" s="40"/>
      <c r="W50" s="40"/>
      <c r="X50" s="45">
        <v>44985</v>
      </c>
      <c r="Y50" s="40">
        <f>X50+365*2</f>
        <v>45715</v>
      </c>
      <c r="Z50" s="40"/>
      <c r="AA50" s="40"/>
      <c r="AB50" s="40">
        <v>44944</v>
      </c>
      <c r="AC50" s="40">
        <f t="shared" si="10"/>
        <v>45309</v>
      </c>
      <c r="AD50" s="21"/>
      <c r="AE50" s="39">
        <f>AD50+365+365</f>
        <v>730</v>
      </c>
      <c r="AF50" s="22" t="str">
        <f ca="1">IFERROR(IF(AD50="","?",IF((AD50+(730))&lt;TODAY(),"Vencido",IF((AD50+(365*2))=TODAY(),"Vence Hoje",IF((AD50+(365*2)-15)&lt;=TODAY(),"Vence - 15 dias",IF((AD50+(365*2)-30)&lt;=TODAY(),"Vence - 30 dias",IF((AD50+(365*2)-60)&lt;=TODAY(),"Vence - 60 dias",IF((AD50+(365*2)-90)&lt;=TODAY(),"Vence - 90 dias","OK!"))))))),"-")</f>
        <v>?</v>
      </c>
      <c r="AG50" s="45"/>
      <c r="AH50" s="45"/>
      <c r="AI50" s="21">
        <v>45295</v>
      </c>
      <c r="AJ50" s="22" t="str">
        <f t="shared" ca="1" si="11"/>
        <v>Vencido</v>
      </c>
      <c r="AK50" s="33">
        <v>45295</v>
      </c>
      <c r="AL50" s="25" t="str">
        <f t="shared" ca="1" si="4"/>
        <v>Vencido</v>
      </c>
      <c r="AM50" s="60"/>
      <c r="AN50" s="40"/>
    </row>
    <row r="51" spans="1:161" ht="12.75" customHeight="1" x14ac:dyDescent="0.25">
      <c r="A51" s="88" t="s">
        <v>228</v>
      </c>
      <c r="B51" s="30" t="s">
        <v>229</v>
      </c>
      <c r="C51" s="30" t="s">
        <v>230</v>
      </c>
      <c r="D51" s="18" t="s">
        <v>223</v>
      </c>
      <c r="E51" s="30" t="s">
        <v>231</v>
      </c>
      <c r="F51" s="17" t="s">
        <v>40</v>
      </c>
      <c r="G51" s="21">
        <v>45628</v>
      </c>
      <c r="H51" s="39">
        <f t="shared" si="9"/>
        <v>45993</v>
      </c>
      <c r="I51" s="24" t="str">
        <f t="shared" ca="1" si="8"/>
        <v>OK!</v>
      </c>
      <c r="J51" s="24" t="s">
        <v>41</v>
      </c>
      <c r="K51" s="24" t="s">
        <v>41</v>
      </c>
      <c r="L51" s="24" t="s">
        <v>41</v>
      </c>
      <c r="M51" s="77">
        <v>45765</v>
      </c>
      <c r="N51" s="40">
        <f t="shared" si="1"/>
        <v>46130</v>
      </c>
      <c r="O51" s="46" t="str">
        <f t="shared" ca="1" si="2"/>
        <v>OK!</v>
      </c>
      <c r="P51" s="46" t="s">
        <v>42</v>
      </c>
      <c r="Q51" s="40" t="s">
        <v>42</v>
      </c>
      <c r="R51" s="46"/>
      <c r="S51" s="40">
        <v>45663</v>
      </c>
      <c r="T51" s="40" t="s">
        <v>61</v>
      </c>
      <c r="U51" s="40" t="s">
        <v>61</v>
      </c>
      <c r="V51" s="40" t="s">
        <v>165</v>
      </c>
      <c r="W51" s="40" t="s">
        <v>61</v>
      </c>
      <c r="X51" s="45" t="s">
        <v>61</v>
      </c>
      <c r="Y51" s="40" t="s">
        <v>61</v>
      </c>
      <c r="Z51" s="40" t="s">
        <v>61</v>
      </c>
      <c r="AA51" s="40" t="s">
        <v>61</v>
      </c>
      <c r="AB51" s="40">
        <v>45675</v>
      </c>
      <c r="AC51" s="40">
        <f t="shared" si="10"/>
        <v>46040</v>
      </c>
      <c r="AD51" s="21" t="s">
        <v>85</v>
      </c>
      <c r="AE51" s="39" t="s">
        <v>85</v>
      </c>
      <c r="AF51" s="22" t="s">
        <v>85</v>
      </c>
      <c r="AG51" s="45" t="s">
        <v>61</v>
      </c>
      <c r="AH51" s="45" t="s">
        <v>61</v>
      </c>
      <c r="AI51" s="21">
        <v>45295</v>
      </c>
      <c r="AJ51" s="22" t="str">
        <f t="shared" ca="1" si="11"/>
        <v>Vencido</v>
      </c>
      <c r="AK51" s="33">
        <v>45295</v>
      </c>
      <c r="AL51" s="25" t="str">
        <f t="shared" ca="1" si="4"/>
        <v>Vencido</v>
      </c>
      <c r="AM51" s="60" t="s">
        <v>85</v>
      </c>
      <c r="AN51" s="40" t="s">
        <v>61</v>
      </c>
    </row>
    <row r="52" spans="1:161" ht="12" customHeight="1" x14ac:dyDescent="0.25">
      <c r="A52" s="81" t="s">
        <v>232</v>
      </c>
      <c r="B52" s="30" t="s">
        <v>233</v>
      </c>
      <c r="C52" s="30" t="s">
        <v>234</v>
      </c>
      <c r="D52" s="18" t="s">
        <v>223</v>
      </c>
      <c r="E52" s="30" t="s">
        <v>235</v>
      </c>
      <c r="F52" s="17" t="s">
        <v>40</v>
      </c>
      <c r="G52" s="21">
        <v>45280</v>
      </c>
      <c r="H52" s="39">
        <f t="shared" si="9"/>
        <v>45645</v>
      </c>
      <c r="I52" s="24" t="str">
        <f t="shared" ca="1" si="8"/>
        <v>Vencido</v>
      </c>
      <c r="J52" s="24" t="s">
        <v>41</v>
      </c>
      <c r="K52" s="24" t="s">
        <v>41</v>
      </c>
      <c r="L52" s="24" t="s">
        <v>41</v>
      </c>
      <c r="M52" s="40"/>
      <c r="N52" s="40">
        <f t="shared" si="1"/>
        <v>365</v>
      </c>
      <c r="O52" s="46" t="str">
        <f t="shared" ca="1" si="2"/>
        <v>?</v>
      </c>
      <c r="P52" s="46"/>
      <c r="Q52" s="40"/>
      <c r="R52" s="46"/>
      <c r="S52" s="40"/>
      <c r="T52" s="40"/>
      <c r="U52" s="40"/>
      <c r="V52" s="40"/>
      <c r="W52" s="40"/>
      <c r="X52" s="45"/>
      <c r="Y52" s="40"/>
      <c r="Z52" s="40"/>
      <c r="AA52" s="40"/>
      <c r="AB52" s="40">
        <v>44944</v>
      </c>
      <c r="AC52" s="40">
        <f t="shared" si="10"/>
        <v>45309</v>
      </c>
      <c r="AD52" s="21"/>
      <c r="AE52" s="39">
        <f>AD52+365+365</f>
        <v>730</v>
      </c>
      <c r="AF52" s="22" t="str">
        <f ca="1">IFERROR(IF(AD52="","?",IF((AD52+(730))&lt;TODAY(),"Vencido",IF((AD52+(365*2))=TODAY(),"Vence Hoje",IF((AD52+(365*2)-15)&lt;=TODAY(),"Vence - 15 dias",IF((AD52+(365*2)-30)&lt;=TODAY(),"Vence - 30 dias",IF((AD52+(365*2)-60)&lt;=TODAY(),"Vence - 60 dias",IF((AD52+(365*2)-90)&lt;=TODAY(),"Vence - 90 dias","OK!"))))))),"-")</f>
        <v>?</v>
      </c>
      <c r="AG52" s="45"/>
      <c r="AH52" s="45"/>
      <c r="AI52" s="21">
        <v>45295</v>
      </c>
      <c r="AJ52" s="22" t="str">
        <f t="shared" ca="1" si="11"/>
        <v>Vencido</v>
      </c>
      <c r="AK52" s="33">
        <v>45295</v>
      </c>
      <c r="AL52" s="25" t="str">
        <f t="shared" ca="1" si="4"/>
        <v>Vencido</v>
      </c>
      <c r="AM52" s="60"/>
      <c r="AN52" s="40"/>
    </row>
    <row r="53" spans="1:161" ht="12" customHeight="1" x14ac:dyDescent="0.25">
      <c r="A53" s="81" t="s">
        <v>236</v>
      </c>
      <c r="B53" s="30" t="s">
        <v>237</v>
      </c>
      <c r="C53" s="30" t="s">
        <v>238</v>
      </c>
      <c r="D53" s="18" t="s">
        <v>223</v>
      </c>
      <c r="E53" s="30" t="s">
        <v>239</v>
      </c>
      <c r="F53" s="17" t="s">
        <v>40</v>
      </c>
      <c r="G53" s="21">
        <v>45449</v>
      </c>
      <c r="H53" s="39">
        <f t="shared" si="9"/>
        <v>45814</v>
      </c>
      <c r="I53" s="24" t="str">
        <f t="shared" ca="1" si="8"/>
        <v>Vencido</v>
      </c>
      <c r="J53" s="24" t="s">
        <v>60</v>
      </c>
      <c r="K53" s="24" t="s">
        <v>60</v>
      </c>
      <c r="L53" s="24" t="s">
        <v>41</v>
      </c>
      <c r="M53" s="40"/>
      <c r="N53" s="40">
        <f t="shared" ref="N53:N116" si="12">M53+365</f>
        <v>365</v>
      </c>
      <c r="O53" s="46" t="str">
        <f t="shared" ref="O53:O116" ca="1" si="13">IFERROR(IF(M53="","?",IF((M53+(365))&lt;TODAY(),"Bloqueado",IF((M53+(365*2))=TODAY(),"Vence Hoje",IF((M53+(365*2)-15)&lt;=TODAY(),"Vence - 15 dias",IF((M53+(365*2)-30)&lt;=TODAY(),"Vence - 30 dias",IF((M53+(365*2)-60)&lt;=TODAY(),"Vence - 60 dias",IF((M53+(365*2)-90)&lt;=TODAY(),"Vence - 90 dias","OK!"))))))),"-")</f>
        <v>?</v>
      </c>
      <c r="P53" s="46"/>
      <c r="Q53" s="40"/>
      <c r="R53" s="46"/>
      <c r="S53" s="40"/>
      <c r="T53" s="40"/>
      <c r="U53" s="40"/>
      <c r="V53" s="40"/>
      <c r="W53" s="40"/>
      <c r="X53" s="45"/>
      <c r="Y53" s="40"/>
      <c r="Z53" s="40"/>
      <c r="AA53" s="40"/>
      <c r="AB53" s="40">
        <v>45463</v>
      </c>
      <c r="AC53" s="40">
        <f t="shared" si="10"/>
        <v>45828</v>
      </c>
      <c r="AD53" s="21"/>
      <c r="AE53" s="39">
        <f>AD53+365+365</f>
        <v>730</v>
      </c>
      <c r="AF53" s="22" t="str">
        <f ca="1">IFERROR(IF(AD53="","?",IF((AD53+(730))&lt;TODAY(),"Vencido",IF((AD53+(365*2))=TODAY(),"Vence Hoje",IF((AD53+(365*2)-15)&lt;=TODAY(),"Vence - 15 dias",IF((AD53+(365*2)-30)&lt;=TODAY(),"Vence - 30 dias",IF((AD53+(365*2)-60)&lt;=TODAY(),"Vence - 60 dias",IF((AD53+(365*2)-90)&lt;=TODAY(),"Vence - 90 dias","OK!"))))))),"-")</f>
        <v>?</v>
      </c>
      <c r="AG53" s="45"/>
      <c r="AH53" s="45"/>
      <c r="AI53" s="21">
        <v>45295</v>
      </c>
      <c r="AJ53" s="22" t="str">
        <f t="shared" ca="1" si="11"/>
        <v>Vencido</v>
      </c>
      <c r="AK53" s="33">
        <v>45295</v>
      </c>
      <c r="AL53" s="25" t="str">
        <f t="shared" ref="AL53:AL116" ca="1" si="14">IFERROR(IF(AK53="","?",IF((AK53+(365))&lt;TODAY(),"Vencido",IF((AK53+(365))=TODAY(),"Vence Hoje",IF((AK53+(365)-15)&lt;=TODAY(),"Vence - 15 dias",IF((AK53+(365)-30)&lt;=TODAY(),"Vence - 30 dias",IF((AK53+(365)-60)&lt;=TODAY(),"Vence - 60 dias",IF((AK53+(365)-90)&lt;=TODAY(),"Vence - 90 dias","OK!"))))))),"-")</f>
        <v>Vencido</v>
      </c>
      <c r="AM53" s="60"/>
      <c r="AN53" s="40"/>
    </row>
    <row r="54" spans="1:161" ht="12.75" customHeight="1" x14ac:dyDescent="0.25">
      <c r="A54" s="81" t="s">
        <v>240</v>
      </c>
      <c r="B54" s="30" t="s">
        <v>241</v>
      </c>
      <c r="C54" s="30" t="s">
        <v>242</v>
      </c>
      <c r="D54" s="41" t="s">
        <v>243</v>
      </c>
      <c r="E54" s="30" t="s">
        <v>244</v>
      </c>
      <c r="F54" s="17" t="s">
        <v>40</v>
      </c>
      <c r="G54" s="21">
        <v>45516</v>
      </c>
      <c r="H54" s="39">
        <f t="shared" si="9"/>
        <v>45881</v>
      </c>
      <c r="I54" s="24" t="str">
        <f t="shared" ca="1" si="8"/>
        <v>OK!</v>
      </c>
      <c r="J54" s="24" t="s">
        <v>41</v>
      </c>
      <c r="K54" s="24" t="s">
        <v>41</v>
      </c>
      <c r="L54" s="24" t="s">
        <v>41</v>
      </c>
      <c r="M54" s="40">
        <v>45538</v>
      </c>
      <c r="N54" s="40">
        <f t="shared" si="12"/>
        <v>45903</v>
      </c>
      <c r="O54" s="46" t="str">
        <f t="shared" ca="1" si="13"/>
        <v>OK!</v>
      </c>
      <c r="P54" s="46" t="s">
        <v>42</v>
      </c>
      <c r="Q54" s="40" t="s">
        <v>42</v>
      </c>
      <c r="R54" s="46"/>
      <c r="S54" s="40"/>
      <c r="T54" s="40" t="s">
        <v>61</v>
      </c>
      <c r="U54" s="40" t="s">
        <v>61</v>
      </c>
      <c r="V54" s="40" t="s">
        <v>61</v>
      </c>
      <c r="W54" s="40" t="s">
        <v>61</v>
      </c>
      <c r="X54" s="40" t="s">
        <v>61</v>
      </c>
      <c r="Y54" s="40" t="s">
        <v>61</v>
      </c>
      <c r="Z54" s="40" t="s">
        <v>61</v>
      </c>
      <c r="AA54" s="40" t="s">
        <v>61</v>
      </c>
      <c r="AB54" s="40" t="s">
        <v>61</v>
      </c>
      <c r="AC54" s="40" t="s">
        <v>61</v>
      </c>
      <c r="AD54" s="21" t="s">
        <v>42</v>
      </c>
      <c r="AE54" s="39" t="e">
        <f>AD54+365+365</f>
        <v>#VALUE!</v>
      </c>
      <c r="AF54" s="22" t="str">
        <f ca="1">IFERROR(IF(AD54="","?",IF((AD54+(730))&lt;TODAY(),"Vencido",IF((AD54+(365*2))=TODAY(),"Vence Hoje",IF((AD54+(365*2)-15)&lt;=TODAY(),"Vence - 15 dias",IF((AD54+(365*2)-30)&lt;=TODAY(),"Vence - 30 dias",IF((AD54+(365*2)-60)&lt;=TODAY(),"Vence - 60 dias",IF((AD54+(365*2)-90)&lt;=TODAY(),"Vence - 90 dias","OK!"))))))),"-")</f>
        <v>-</v>
      </c>
      <c r="AG54" s="45" t="s">
        <v>61</v>
      </c>
      <c r="AH54" s="45" t="s">
        <v>61</v>
      </c>
      <c r="AI54" s="21">
        <v>45467</v>
      </c>
      <c r="AJ54" s="22" t="str">
        <f t="shared" ca="1" si="11"/>
        <v>Vencido</v>
      </c>
      <c r="AK54" s="33">
        <v>45467</v>
      </c>
      <c r="AL54" s="25" t="str">
        <f t="shared" ca="1" si="14"/>
        <v>Vencido</v>
      </c>
      <c r="AM54" s="60"/>
      <c r="AN54" s="40"/>
    </row>
    <row r="55" spans="1:161" ht="12.75" customHeight="1" x14ac:dyDescent="0.25">
      <c r="A55" s="81" t="s">
        <v>245</v>
      </c>
      <c r="B55" s="30" t="s">
        <v>246</v>
      </c>
      <c r="C55" s="30" t="s">
        <v>247</v>
      </c>
      <c r="D55" s="18" t="s">
        <v>248</v>
      </c>
      <c r="E55" s="30" t="s">
        <v>249</v>
      </c>
      <c r="F55" s="17" t="s">
        <v>40</v>
      </c>
      <c r="G55" s="39">
        <v>45182</v>
      </c>
      <c r="H55" s="39">
        <f t="shared" si="9"/>
        <v>45547</v>
      </c>
      <c r="I55" s="24" t="str">
        <f t="shared" ca="1" si="8"/>
        <v>Vencido</v>
      </c>
      <c r="J55" s="24" t="s">
        <v>41</v>
      </c>
      <c r="K55" s="24" t="s">
        <v>41</v>
      </c>
      <c r="L55" s="24" t="s">
        <v>41</v>
      </c>
      <c r="M55" s="40">
        <v>45100</v>
      </c>
      <c r="N55" s="40">
        <f t="shared" si="12"/>
        <v>45465</v>
      </c>
      <c r="O55" s="46" t="str">
        <f t="shared" ca="1" si="13"/>
        <v>Bloqueado</v>
      </c>
      <c r="P55" s="46" t="s">
        <v>42</v>
      </c>
      <c r="Q55" s="40" t="s">
        <v>42</v>
      </c>
      <c r="R55" s="46"/>
      <c r="S55" s="40"/>
      <c r="T55" s="40" t="s">
        <v>165</v>
      </c>
      <c r="U55" s="40" t="s">
        <v>165</v>
      </c>
      <c r="V55" s="40" t="s">
        <v>165</v>
      </c>
      <c r="W55" s="40" t="s">
        <v>165</v>
      </c>
      <c r="X55" s="40" t="s">
        <v>165</v>
      </c>
      <c r="Y55" s="40" t="s">
        <v>165</v>
      </c>
      <c r="Z55" s="40" t="s">
        <v>165</v>
      </c>
      <c r="AA55" s="40" t="s">
        <v>165</v>
      </c>
      <c r="AB55" s="40" t="s">
        <v>165</v>
      </c>
      <c r="AC55" s="40" t="s">
        <v>165</v>
      </c>
      <c r="AD55" s="39" t="s">
        <v>165</v>
      </c>
      <c r="AE55" s="39" t="s">
        <v>165</v>
      </c>
      <c r="AF55" s="39" t="s">
        <v>165</v>
      </c>
      <c r="AG55" s="40" t="s">
        <v>165</v>
      </c>
      <c r="AH55" s="40" t="s">
        <v>165</v>
      </c>
      <c r="AI55" s="21">
        <v>45065</v>
      </c>
      <c r="AJ55" s="22" t="str">
        <f t="shared" ca="1" si="11"/>
        <v>Vencido</v>
      </c>
      <c r="AK55" s="33">
        <v>45065</v>
      </c>
      <c r="AL55" s="25" t="str">
        <f t="shared" ca="1" si="14"/>
        <v>Vencido</v>
      </c>
      <c r="AM55" s="40" t="s">
        <v>165</v>
      </c>
      <c r="AN55" s="40" t="s">
        <v>165</v>
      </c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</row>
    <row r="56" spans="1:161" ht="12.75" customHeight="1" x14ac:dyDescent="0.25">
      <c r="A56" s="84" t="s">
        <v>250</v>
      </c>
      <c r="B56" s="30" t="s">
        <v>251</v>
      </c>
      <c r="C56" s="30" t="s">
        <v>252</v>
      </c>
      <c r="D56" s="18" t="s">
        <v>248</v>
      </c>
      <c r="E56" s="30" t="s">
        <v>253</v>
      </c>
      <c r="F56" s="17" t="s">
        <v>40</v>
      </c>
      <c r="G56" s="39">
        <v>45161</v>
      </c>
      <c r="H56" s="39">
        <f t="shared" si="9"/>
        <v>45526</v>
      </c>
      <c r="I56" s="24" t="str">
        <f t="shared" ca="1" si="8"/>
        <v>Vencido</v>
      </c>
      <c r="J56" s="24" t="s">
        <v>41</v>
      </c>
      <c r="K56" s="24" t="s">
        <v>41</v>
      </c>
      <c r="L56" s="24" t="s">
        <v>41</v>
      </c>
      <c r="M56" s="40">
        <v>45170</v>
      </c>
      <c r="N56" s="40">
        <f t="shared" si="12"/>
        <v>45535</v>
      </c>
      <c r="O56" s="46" t="str">
        <f t="shared" ca="1" si="13"/>
        <v>Bloqueado</v>
      </c>
      <c r="P56" s="46" t="s">
        <v>42</v>
      </c>
      <c r="Q56" s="40" t="s">
        <v>42</v>
      </c>
      <c r="R56" s="46"/>
      <c r="S56" s="40"/>
      <c r="T56" s="40" t="s">
        <v>61</v>
      </c>
      <c r="U56" s="40" t="s">
        <v>61</v>
      </c>
      <c r="V56" s="40" t="s">
        <v>61</v>
      </c>
      <c r="W56" s="40" t="s">
        <v>61</v>
      </c>
      <c r="X56" s="40" t="s">
        <v>61</v>
      </c>
      <c r="Y56" s="40" t="s">
        <v>61</v>
      </c>
      <c r="Z56" s="40" t="s">
        <v>61</v>
      </c>
      <c r="AA56" s="40" t="s">
        <v>61</v>
      </c>
      <c r="AB56" s="40" t="s">
        <v>61</v>
      </c>
      <c r="AC56" s="40" t="s">
        <v>61</v>
      </c>
      <c r="AD56" s="39" t="s">
        <v>61</v>
      </c>
      <c r="AE56" s="39" t="s">
        <v>61</v>
      </c>
      <c r="AF56" s="39" t="s">
        <v>61</v>
      </c>
      <c r="AG56" s="40" t="s">
        <v>61</v>
      </c>
      <c r="AH56" s="40" t="s">
        <v>61</v>
      </c>
      <c r="AI56" s="21">
        <v>45065</v>
      </c>
      <c r="AJ56" s="22" t="str">
        <f t="shared" ca="1" si="11"/>
        <v>Vencido</v>
      </c>
      <c r="AK56" s="33">
        <v>45065</v>
      </c>
      <c r="AL56" s="25" t="str">
        <f t="shared" ca="1" si="14"/>
        <v>Vencido</v>
      </c>
      <c r="AM56" s="40" t="s">
        <v>61</v>
      </c>
      <c r="AN56" s="40" t="s">
        <v>61</v>
      </c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</row>
    <row r="57" spans="1:161" s="10" customFormat="1" ht="12.75" customHeight="1" x14ac:dyDescent="0.25">
      <c r="A57" s="84" t="s">
        <v>254</v>
      </c>
      <c r="B57" s="30" t="s">
        <v>255</v>
      </c>
      <c r="C57" s="30" t="s">
        <v>256</v>
      </c>
      <c r="D57" s="18" t="s">
        <v>248</v>
      </c>
      <c r="E57" s="30" t="s">
        <v>253</v>
      </c>
      <c r="F57" s="17" t="s">
        <v>40</v>
      </c>
      <c r="G57" s="39">
        <v>45126</v>
      </c>
      <c r="H57" s="39">
        <f t="shared" si="9"/>
        <v>45491</v>
      </c>
      <c r="I57" s="24" t="str">
        <f t="shared" ca="1" si="8"/>
        <v>Vencido</v>
      </c>
      <c r="J57" s="24" t="s">
        <v>41</v>
      </c>
      <c r="K57" s="24" t="s">
        <v>41</v>
      </c>
      <c r="L57" s="24" t="s">
        <v>41</v>
      </c>
      <c r="M57" s="40">
        <v>45142</v>
      </c>
      <c r="N57" s="40">
        <f t="shared" si="12"/>
        <v>45507</v>
      </c>
      <c r="O57" s="46" t="str">
        <f t="shared" ca="1" si="13"/>
        <v>Bloqueado</v>
      </c>
      <c r="P57" s="46" t="s">
        <v>42</v>
      </c>
      <c r="Q57" s="40" t="s">
        <v>42</v>
      </c>
      <c r="R57" s="46"/>
      <c r="S57" s="40"/>
      <c r="T57" s="40" t="s">
        <v>84</v>
      </c>
      <c r="U57" s="40" t="s">
        <v>84</v>
      </c>
      <c r="V57" s="40" t="s">
        <v>84</v>
      </c>
      <c r="W57" s="40" t="s">
        <v>84</v>
      </c>
      <c r="X57" s="40" t="s">
        <v>84</v>
      </c>
      <c r="Y57" s="40" t="s">
        <v>84</v>
      </c>
      <c r="Z57" s="40" t="s">
        <v>84</v>
      </c>
      <c r="AA57" s="40" t="s">
        <v>84</v>
      </c>
      <c r="AB57" s="40" t="s">
        <v>84</v>
      </c>
      <c r="AC57" s="40" t="s">
        <v>84</v>
      </c>
      <c r="AD57" s="39" t="s">
        <v>84</v>
      </c>
      <c r="AE57" s="39" t="s">
        <v>84</v>
      </c>
      <c r="AF57" s="39" t="s">
        <v>84</v>
      </c>
      <c r="AG57" s="40" t="s">
        <v>84</v>
      </c>
      <c r="AH57" s="40" t="s">
        <v>84</v>
      </c>
      <c r="AI57" s="21">
        <v>45065</v>
      </c>
      <c r="AJ57" s="22" t="str">
        <f t="shared" ca="1" si="11"/>
        <v>Vencido</v>
      </c>
      <c r="AK57" s="33">
        <v>45065</v>
      </c>
      <c r="AL57" s="25" t="str">
        <f t="shared" ca="1" si="14"/>
        <v>Vencido</v>
      </c>
      <c r="AM57" s="40" t="s">
        <v>84</v>
      </c>
      <c r="AN57" s="40" t="s">
        <v>84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</row>
    <row r="58" spans="1:161" ht="12.75" customHeight="1" x14ac:dyDescent="0.25">
      <c r="A58" s="84" t="s">
        <v>257</v>
      </c>
      <c r="B58" s="30" t="s">
        <v>258</v>
      </c>
      <c r="C58" s="30" t="s">
        <v>259</v>
      </c>
      <c r="D58" s="18" t="s">
        <v>248</v>
      </c>
      <c r="E58" s="30" t="s">
        <v>260</v>
      </c>
      <c r="F58" s="17" t="s">
        <v>40</v>
      </c>
      <c r="G58" s="39">
        <v>45209</v>
      </c>
      <c r="H58" s="39">
        <f t="shared" si="9"/>
        <v>45574</v>
      </c>
      <c r="I58" s="24" t="str">
        <f t="shared" ca="1" si="8"/>
        <v>Vencido</v>
      </c>
      <c r="J58" s="24" t="s">
        <v>41</v>
      </c>
      <c r="K58" s="24" t="s">
        <v>41</v>
      </c>
      <c r="L58" s="24" t="s">
        <v>41</v>
      </c>
      <c r="M58" s="40">
        <v>45100</v>
      </c>
      <c r="N58" s="40">
        <f t="shared" si="12"/>
        <v>45465</v>
      </c>
      <c r="O58" s="46" t="str">
        <f t="shared" ca="1" si="13"/>
        <v>Bloqueado</v>
      </c>
      <c r="P58" s="46" t="s">
        <v>42</v>
      </c>
      <c r="Q58" s="40" t="s">
        <v>42</v>
      </c>
      <c r="R58" s="46"/>
      <c r="S58" s="40"/>
      <c r="T58" s="40" t="s">
        <v>84</v>
      </c>
      <c r="U58" s="40" t="s">
        <v>84</v>
      </c>
      <c r="V58" s="40" t="s">
        <v>84</v>
      </c>
      <c r="W58" s="40" t="s">
        <v>84</v>
      </c>
      <c r="X58" s="40" t="s">
        <v>84</v>
      </c>
      <c r="Y58" s="40" t="s">
        <v>84</v>
      </c>
      <c r="Z58" s="40" t="s">
        <v>84</v>
      </c>
      <c r="AA58" s="40" t="s">
        <v>84</v>
      </c>
      <c r="AB58" s="40" t="s">
        <v>84</v>
      </c>
      <c r="AC58" s="40" t="s">
        <v>84</v>
      </c>
      <c r="AD58" s="39" t="s">
        <v>84</v>
      </c>
      <c r="AE58" s="39" t="s">
        <v>84</v>
      </c>
      <c r="AF58" s="39" t="s">
        <v>84</v>
      </c>
      <c r="AG58" s="40" t="s">
        <v>84</v>
      </c>
      <c r="AH58" s="40" t="s">
        <v>84</v>
      </c>
      <c r="AI58" s="21">
        <v>45065</v>
      </c>
      <c r="AJ58" s="22" t="str">
        <f t="shared" ca="1" si="11"/>
        <v>Vencido</v>
      </c>
      <c r="AK58" s="33">
        <v>45065</v>
      </c>
      <c r="AL58" s="25" t="str">
        <f t="shared" ca="1" si="14"/>
        <v>Vencido</v>
      </c>
      <c r="AM58" s="40" t="s">
        <v>84</v>
      </c>
      <c r="AN58" s="40" t="s">
        <v>84</v>
      </c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</row>
    <row r="59" spans="1:161" ht="12.75" customHeight="1" x14ac:dyDescent="0.25">
      <c r="A59" s="84" t="s">
        <v>261</v>
      </c>
      <c r="B59" s="31" t="s">
        <v>262</v>
      </c>
      <c r="C59" s="30" t="s">
        <v>263</v>
      </c>
      <c r="D59" s="18" t="s">
        <v>248</v>
      </c>
      <c r="E59" s="30" t="s">
        <v>253</v>
      </c>
      <c r="F59" s="17" t="s">
        <v>40</v>
      </c>
      <c r="G59" s="21">
        <v>45355</v>
      </c>
      <c r="H59" s="39">
        <f t="shared" si="9"/>
        <v>45720</v>
      </c>
      <c r="I59" s="24" t="str">
        <f t="shared" ca="1" si="8"/>
        <v>Vencido</v>
      </c>
      <c r="J59" s="24" t="s">
        <v>41</v>
      </c>
      <c r="K59" s="24" t="s">
        <v>41</v>
      </c>
      <c r="L59" s="24" t="s">
        <v>41</v>
      </c>
      <c r="M59" s="45">
        <v>45184</v>
      </c>
      <c r="N59" s="40">
        <f t="shared" si="12"/>
        <v>45549</v>
      </c>
      <c r="O59" s="46" t="str">
        <f t="shared" ca="1" si="13"/>
        <v>Bloqueado</v>
      </c>
      <c r="P59" s="46" t="s">
        <v>42</v>
      </c>
      <c r="Q59" s="40" t="s">
        <v>42</v>
      </c>
      <c r="R59" s="46"/>
      <c r="S59" s="40"/>
      <c r="T59" s="40" t="s">
        <v>84</v>
      </c>
      <c r="U59" s="40" t="s">
        <v>84</v>
      </c>
      <c r="V59" s="40" t="s">
        <v>84</v>
      </c>
      <c r="W59" s="40" t="s">
        <v>84</v>
      </c>
      <c r="X59" s="40" t="s">
        <v>84</v>
      </c>
      <c r="Y59" s="40" t="s">
        <v>84</v>
      </c>
      <c r="Z59" s="40" t="s">
        <v>84</v>
      </c>
      <c r="AA59" s="40" t="s">
        <v>84</v>
      </c>
      <c r="AB59" s="40" t="s">
        <v>84</v>
      </c>
      <c r="AC59" s="40" t="s">
        <v>84</v>
      </c>
      <c r="AD59" s="39" t="s">
        <v>84</v>
      </c>
      <c r="AE59" s="39" t="s">
        <v>84</v>
      </c>
      <c r="AF59" s="39" t="s">
        <v>84</v>
      </c>
      <c r="AG59" s="40" t="s">
        <v>84</v>
      </c>
      <c r="AH59" s="40" t="s">
        <v>84</v>
      </c>
      <c r="AI59" s="21">
        <v>45065</v>
      </c>
      <c r="AJ59" s="22" t="str">
        <f t="shared" ca="1" si="11"/>
        <v>Vencido</v>
      </c>
      <c r="AK59" s="33">
        <v>45065</v>
      </c>
      <c r="AL59" s="25" t="str">
        <f t="shared" ca="1" si="14"/>
        <v>Vencido</v>
      </c>
      <c r="AM59" s="40" t="s">
        <v>84</v>
      </c>
      <c r="AN59" s="40" t="s">
        <v>84</v>
      </c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</row>
    <row r="60" spans="1:161" s="10" customFormat="1" ht="12.75" customHeight="1" x14ac:dyDescent="0.25">
      <c r="A60" s="84" t="s">
        <v>264</v>
      </c>
      <c r="B60" s="30" t="s">
        <v>265</v>
      </c>
      <c r="C60" s="30" t="s">
        <v>266</v>
      </c>
      <c r="D60" s="16" t="s">
        <v>248</v>
      </c>
      <c r="E60" s="30" t="s">
        <v>267</v>
      </c>
      <c r="F60" s="17" t="s">
        <v>40</v>
      </c>
      <c r="G60" s="21">
        <v>45608</v>
      </c>
      <c r="H60" s="39">
        <f t="shared" si="9"/>
        <v>45973</v>
      </c>
      <c r="I60" s="24" t="str">
        <f t="shared" ca="1" si="8"/>
        <v>OK!</v>
      </c>
      <c r="J60" s="20" t="s">
        <v>41</v>
      </c>
      <c r="K60" s="20" t="s">
        <v>41</v>
      </c>
      <c r="L60" s="20" t="s">
        <v>41</v>
      </c>
      <c r="M60" s="77">
        <v>45628</v>
      </c>
      <c r="N60" s="40">
        <f t="shared" si="12"/>
        <v>45993</v>
      </c>
      <c r="O60" s="46" t="str">
        <f t="shared" ca="1" si="13"/>
        <v>OK!</v>
      </c>
      <c r="P60" s="46" t="s">
        <v>42</v>
      </c>
      <c r="Q60" s="40" t="s">
        <v>42</v>
      </c>
      <c r="R60" s="46"/>
      <c r="S60" s="40"/>
      <c r="T60" s="40" t="s">
        <v>84</v>
      </c>
      <c r="U60" s="40" t="s">
        <v>84</v>
      </c>
      <c r="V60" s="40" t="s">
        <v>84</v>
      </c>
      <c r="W60" s="40" t="s">
        <v>84</v>
      </c>
      <c r="X60" s="40" t="s">
        <v>84</v>
      </c>
      <c r="Y60" s="40" t="s">
        <v>84</v>
      </c>
      <c r="Z60" s="40" t="s">
        <v>84</v>
      </c>
      <c r="AA60" s="40" t="s">
        <v>84</v>
      </c>
      <c r="AB60" s="40" t="s">
        <v>84</v>
      </c>
      <c r="AC60" s="40" t="s">
        <v>84</v>
      </c>
      <c r="AD60" s="39" t="s">
        <v>84</v>
      </c>
      <c r="AE60" s="39" t="s">
        <v>84</v>
      </c>
      <c r="AF60" s="39" t="s">
        <v>84</v>
      </c>
      <c r="AG60" s="40" t="s">
        <v>84</v>
      </c>
      <c r="AH60" s="40" t="s">
        <v>84</v>
      </c>
      <c r="AI60" s="21">
        <v>45065</v>
      </c>
      <c r="AJ60" s="22" t="str">
        <f t="shared" ca="1" si="11"/>
        <v>Vencido</v>
      </c>
      <c r="AK60" s="33">
        <v>45065</v>
      </c>
      <c r="AL60" s="25" t="str">
        <f t="shared" ca="1" si="14"/>
        <v>Vencido</v>
      </c>
      <c r="AM60" s="40" t="s">
        <v>84</v>
      </c>
      <c r="AN60" s="40" t="s">
        <v>84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</row>
    <row r="61" spans="1:161" ht="12.75" customHeight="1" x14ac:dyDescent="0.25">
      <c r="A61" s="84" t="s">
        <v>268</v>
      </c>
      <c r="B61" s="30" t="s">
        <v>269</v>
      </c>
      <c r="C61" s="30" t="s">
        <v>270</v>
      </c>
      <c r="D61" s="18" t="s">
        <v>248</v>
      </c>
      <c r="E61" s="30" t="s">
        <v>271</v>
      </c>
      <c r="F61" s="17" t="s">
        <v>40</v>
      </c>
      <c r="G61" s="39">
        <v>45537</v>
      </c>
      <c r="H61" s="39">
        <f t="shared" si="9"/>
        <v>45902</v>
      </c>
      <c r="I61" s="24" t="str">
        <f t="shared" ca="1" si="8"/>
        <v>OK!</v>
      </c>
      <c r="J61" s="24" t="s">
        <v>41</v>
      </c>
      <c r="K61" s="24" t="s">
        <v>41</v>
      </c>
      <c r="L61" s="24" t="s">
        <v>41</v>
      </c>
      <c r="M61" s="40">
        <v>45194</v>
      </c>
      <c r="N61" s="40">
        <f t="shared" si="12"/>
        <v>45559</v>
      </c>
      <c r="O61" s="46" t="str">
        <f t="shared" ca="1" si="13"/>
        <v>Bloqueado</v>
      </c>
      <c r="P61" s="46" t="s">
        <v>42</v>
      </c>
      <c r="Q61" s="40" t="s">
        <v>42</v>
      </c>
      <c r="R61" s="46"/>
      <c r="S61" s="40"/>
      <c r="T61" s="40" t="s">
        <v>84</v>
      </c>
      <c r="U61" s="40" t="s">
        <v>84</v>
      </c>
      <c r="V61" s="40" t="s">
        <v>84</v>
      </c>
      <c r="W61" s="40" t="s">
        <v>84</v>
      </c>
      <c r="X61" s="40" t="s">
        <v>84</v>
      </c>
      <c r="Y61" s="40" t="s">
        <v>84</v>
      </c>
      <c r="Z61" s="40" t="s">
        <v>84</v>
      </c>
      <c r="AA61" s="40" t="s">
        <v>84</v>
      </c>
      <c r="AB61" s="40" t="s">
        <v>84</v>
      </c>
      <c r="AC61" s="40" t="s">
        <v>84</v>
      </c>
      <c r="AD61" s="39" t="s">
        <v>84</v>
      </c>
      <c r="AE61" s="39" t="s">
        <v>84</v>
      </c>
      <c r="AF61" s="39" t="s">
        <v>84</v>
      </c>
      <c r="AG61" s="40" t="s">
        <v>84</v>
      </c>
      <c r="AH61" s="40" t="s">
        <v>84</v>
      </c>
      <c r="AI61" s="21">
        <v>45065</v>
      </c>
      <c r="AJ61" s="22" t="str">
        <f t="shared" ca="1" si="11"/>
        <v>Vencido</v>
      </c>
      <c r="AK61" s="33">
        <v>45065</v>
      </c>
      <c r="AL61" s="25" t="str">
        <f t="shared" ca="1" si="14"/>
        <v>Vencido</v>
      </c>
      <c r="AM61" s="40" t="s">
        <v>84</v>
      </c>
      <c r="AN61" s="40" t="s">
        <v>84</v>
      </c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</row>
    <row r="62" spans="1:161" ht="12.75" customHeight="1" x14ac:dyDescent="0.25">
      <c r="A62" s="84" t="s">
        <v>272</v>
      </c>
      <c r="B62" s="30" t="s">
        <v>273</v>
      </c>
      <c r="C62" s="30" t="s">
        <v>274</v>
      </c>
      <c r="D62" s="18" t="s">
        <v>248</v>
      </c>
      <c r="E62" s="30" t="s">
        <v>275</v>
      </c>
      <c r="F62" s="17" t="s">
        <v>40</v>
      </c>
      <c r="G62" s="39">
        <v>45120</v>
      </c>
      <c r="H62" s="39">
        <f t="shared" si="9"/>
        <v>45485</v>
      </c>
      <c r="I62" s="24" t="str">
        <f t="shared" ca="1" si="8"/>
        <v>Vencido</v>
      </c>
      <c r="J62" s="24" t="s">
        <v>41</v>
      </c>
      <c r="K62" s="24" t="s">
        <v>41</v>
      </c>
      <c r="L62" s="24" t="s">
        <v>41</v>
      </c>
      <c r="M62" s="40">
        <v>45100</v>
      </c>
      <c r="N62" s="40">
        <f t="shared" si="12"/>
        <v>45465</v>
      </c>
      <c r="O62" s="46" t="str">
        <f t="shared" ca="1" si="13"/>
        <v>Bloqueado</v>
      </c>
      <c r="P62" s="46" t="s">
        <v>42</v>
      </c>
      <c r="Q62" s="40" t="s">
        <v>42</v>
      </c>
      <c r="R62" s="46"/>
      <c r="S62" s="40"/>
      <c r="T62" s="40" t="s">
        <v>84</v>
      </c>
      <c r="U62" s="40" t="s">
        <v>84</v>
      </c>
      <c r="V62" s="40" t="s">
        <v>84</v>
      </c>
      <c r="W62" s="40" t="s">
        <v>84</v>
      </c>
      <c r="X62" s="40" t="s">
        <v>84</v>
      </c>
      <c r="Y62" s="40" t="s">
        <v>84</v>
      </c>
      <c r="Z62" s="40" t="s">
        <v>84</v>
      </c>
      <c r="AA62" s="40" t="s">
        <v>84</v>
      </c>
      <c r="AB62" s="40" t="s">
        <v>84</v>
      </c>
      <c r="AC62" s="40" t="s">
        <v>84</v>
      </c>
      <c r="AD62" s="39" t="s">
        <v>84</v>
      </c>
      <c r="AE62" s="39" t="s">
        <v>84</v>
      </c>
      <c r="AF62" s="39" t="s">
        <v>84</v>
      </c>
      <c r="AG62" s="40" t="s">
        <v>84</v>
      </c>
      <c r="AH62" s="40" t="s">
        <v>84</v>
      </c>
      <c r="AI62" s="21">
        <v>45065</v>
      </c>
      <c r="AJ62" s="22" t="str">
        <f t="shared" ca="1" si="11"/>
        <v>Vencido</v>
      </c>
      <c r="AK62" s="33">
        <v>45065</v>
      </c>
      <c r="AL62" s="25" t="str">
        <f t="shared" ca="1" si="14"/>
        <v>Vencido</v>
      </c>
      <c r="AM62" s="40" t="s">
        <v>84</v>
      </c>
      <c r="AN62" s="40" t="s">
        <v>84</v>
      </c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</row>
    <row r="63" spans="1:161" ht="12.75" customHeight="1" x14ac:dyDescent="0.25">
      <c r="A63" s="84" t="s">
        <v>276</v>
      </c>
      <c r="B63" s="30" t="s">
        <v>277</v>
      </c>
      <c r="C63" s="30" t="s">
        <v>278</v>
      </c>
      <c r="D63" s="18" t="s">
        <v>248</v>
      </c>
      <c r="E63" s="30" t="s">
        <v>253</v>
      </c>
      <c r="F63" s="17" t="s">
        <v>40</v>
      </c>
      <c r="G63" s="39">
        <v>45608</v>
      </c>
      <c r="H63" s="39">
        <f t="shared" si="9"/>
        <v>45973</v>
      </c>
      <c r="I63" s="24" t="str">
        <f t="shared" ca="1" si="8"/>
        <v>OK!</v>
      </c>
      <c r="J63" s="24" t="s">
        <v>41</v>
      </c>
      <c r="K63" s="24" t="s">
        <v>41</v>
      </c>
      <c r="L63" s="24" t="s">
        <v>41</v>
      </c>
      <c r="M63" s="40">
        <v>45390</v>
      </c>
      <c r="N63" s="40">
        <f t="shared" si="12"/>
        <v>45755</v>
      </c>
      <c r="O63" s="46" t="str">
        <f t="shared" ca="1" si="13"/>
        <v>Bloqueado</v>
      </c>
      <c r="P63" s="46" t="s">
        <v>42</v>
      </c>
      <c r="Q63" s="40" t="s">
        <v>42</v>
      </c>
      <c r="R63" s="46"/>
      <c r="S63" s="40"/>
      <c r="T63" s="40" t="s">
        <v>84</v>
      </c>
      <c r="U63" s="40" t="s">
        <v>84</v>
      </c>
      <c r="V63" s="40" t="s">
        <v>84</v>
      </c>
      <c r="W63" s="40" t="s">
        <v>84</v>
      </c>
      <c r="X63" s="40" t="s">
        <v>84</v>
      </c>
      <c r="Y63" s="40" t="s">
        <v>84</v>
      </c>
      <c r="Z63" s="40" t="s">
        <v>84</v>
      </c>
      <c r="AA63" s="40" t="s">
        <v>84</v>
      </c>
      <c r="AB63" s="40" t="s">
        <v>84</v>
      </c>
      <c r="AC63" s="40" t="s">
        <v>84</v>
      </c>
      <c r="AD63" s="39" t="s">
        <v>84</v>
      </c>
      <c r="AE63" s="39" t="s">
        <v>84</v>
      </c>
      <c r="AF63" s="39" t="s">
        <v>84</v>
      </c>
      <c r="AG63" s="40" t="s">
        <v>84</v>
      </c>
      <c r="AH63" s="40" t="s">
        <v>84</v>
      </c>
      <c r="AI63" s="21">
        <v>45065</v>
      </c>
      <c r="AJ63" s="22" t="str">
        <f t="shared" ca="1" si="11"/>
        <v>Vencido</v>
      </c>
      <c r="AK63" s="33">
        <v>45065</v>
      </c>
      <c r="AL63" s="25" t="str">
        <f t="shared" ca="1" si="14"/>
        <v>Vencido</v>
      </c>
      <c r="AM63" s="40" t="s">
        <v>84</v>
      </c>
      <c r="AN63" s="40" t="s">
        <v>84</v>
      </c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</row>
    <row r="64" spans="1:161" ht="12.75" customHeight="1" x14ac:dyDescent="0.25">
      <c r="A64" s="84" t="s">
        <v>279</v>
      </c>
      <c r="B64" s="31" t="s">
        <v>280</v>
      </c>
      <c r="C64" s="30" t="s">
        <v>281</v>
      </c>
      <c r="D64" s="18" t="s">
        <v>248</v>
      </c>
      <c r="E64" s="30" t="s">
        <v>282</v>
      </c>
      <c r="F64" s="17" t="s">
        <v>40</v>
      </c>
      <c r="G64" s="39">
        <v>45439</v>
      </c>
      <c r="H64" s="39">
        <f t="shared" ref="H64:H95" si="15">G64+365</f>
        <v>45804</v>
      </c>
      <c r="I64" s="24" t="str">
        <f t="shared" ca="1" si="8"/>
        <v>Vencido</v>
      </c>
      <c r="J64" s="24" t="s">
        <v>41</v>
      </c>
      <c r="K64" s="24" t="s">
        <v>41</v>
      </c>
      <c r="L64" s="24" t="s">
        <v>41</v>
      </c>
      <c r="M64" s="40">
        <v>45111</v>
      </c>
      <c r="N64" s="40">
        <f t="shared" si="12"/>
        <v>45476</v>
      </c>
      <c r="O64" s="46" t="str">
        <f t="shared" ca="1" si="13"/>
        <v>Bloqueado</v>
      </c>
      <c r="P64" s="46" t="s">
        <v>42</v>
      </c>
      <c r="Q64" s="40" t="s">
        <v>42</v>
      </c>
      <c r="R64" s="46"/>
      <c r="S64" s="40"/>
      <c r="T64" s="40" t="s">
        <v>84</v>
      </c>
      <c r="U64" s="40" t="s">
        <v>84</v>
      </c>
      <c r="V64" s="40" t="s">
        <v>84</v>
      </c>
      <c r="W64" s="40" t="s">
        <v>84</v>
      </c>
      <c r="X64" s="40" t="s">
        <v>84</v>
      </c>
      <c r="Y64" s="40" t="s">
        <v>84</v>
      </c>
      <c r="Z64" s="40" t="s">
        <v>84</v>
      </c>
      <c r="AA64" s="40" t="s">
        <v>84</v>
      </c>
      <c r="AB64" s="40" t="s">
        <v>84</v>
      </c>
      <c r="AC64" s="40" t="s">
        <v>84</v>
      </c>
      <c r="AD64" s="39" t="s">
        <v>84</v>
      </c>
      <c r="AE64" s="39" t="s">
        <v>84</v>
      </c>
      <c r="AF64" s="39" t="s">
        <v>84</v>
      </c>
      <c r="AG64" s="40" t="s">
        <v>84</v>
      </c>
      <c r="AH64" s="40" t="s">
        <v>84</v>
      </c>
      <c r="AI64" s="21">
        <v>45065</v>
      </c>
      <c r="AJ64" s="22" t="str">
        <f t="shared" ca="1" si="11"/>
        <v>Vencido</v>
      </c>
      <c r="AK64" s="33">
        <v>45065</v>
      </c>
      <c r="AL64" s="25" t="str">
        <f t="shared" ca="1" si="14"/>
        <v>Vencido</v>
      </c>
      <c r="AM64" s="40" t="s">
        <v>84</v>
      </c>
      <c r="AN64" s="40" t="s">
        <v>84</v>
      </c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</row>
    <row r="65" spans="1:161" ht="12.75" customHeight="1" x14ac:dyDescent="0.25">
      <c r="A65" s="84" t="s">
        <v>283</v>
      </c>
      <c r="B65" s="30" t="s">
        <v>284</v>
      </c>
      <c r="C65" s="30" t="s">
        <v>285</v>
      </c>
      <c r="D65" s="18" t="s">
        <v>248</v>
      </c>
      <c r="E65" s="30" t="s">
        <v>286</v>
      </c>
      <c r="F65" s="17" t="s">
        <v>40</v>
      </c>
      <c r="G65" s="39">
        <v>45320</v>
      </c>
      <c r="H65" s="39">
        <f t="shared" si="15"/>
        <v>45685</v>
      </c>
      <c r="I65" s="24" t="str">
        <f t="shared" ca="1" si="8"/>
        <v>Vencido</v>
      </c>
      <c r="J65" s="24" t="s">
        <v>41</v>
      </c>
      <c r="K65" s="24" t="s">
        <v>41</v>
      </c>
      <c r="L65" s="24" t="s">
        <v>41</v>
      </c>
      <c r="M65" s="40">
        <v>45152</v>
      </c>
      <c r="N65" s="40">
        <f t="shared" si="12"/>
        <v>45517</v>
      </c>
      <c r="O65" s="46" t="str">
        <f t="shared" ca="1" si="13"/>
        <v>Bloqueado</v>
      </c>
      <c r="P65" s="46" t="s">
        <v>42</v>
      </c>
      <c r="Q65" s="40" t="s">
        <v>42</v>
      </c>
      <c r="R65" s="46"/>
      <c r="S65" s="40"/>
      <c r="T65" s="40" t="s">
        <v>84</v>
      </c>
      <c r="U65" s="40" t="s">
        <v>84</v>
      </c>
      <c r="V65" s="40" t="s">
        <v>84</v>
      </c>
      <c r="W65" s="40" t="s">
        <v>84</v>
      </c>
      <c r="X65" s="40" t="s">
        <v>84</v>
      </c>
      <c r="Y65" s="40" t="s">
        <v>84</v>
      </c>
      <c r="Z65" s="40" t="s">
        <v>84</v>
      </c>
      <c r="AA65" s="40" t="s">
        <v>84</v>
      </c>
      <c r="AB65" s="40" t="s">
        <v>84</v>
      </c>
      <c r="AC65" s="40" t="s">
        <v>84</v>
      </c>
      <c r="AD65" s="39" t="s">
        <v>84</v>
      </c>
      <c r="AE65" s="39" t="s">
        <v>84</v>
      </c>
      <c r="AF65" s="39" t="s">
        <v>84</v>
      </c>
      <c r="AG65" s="40" t="s">
        <v>84</v>
      </c>
      <c r="AH65" s="40" t="s">
        <v>84</v>
      </c>
      <c r="AI65" s="21">
        <v>45065</v>
      </c>
      <c r="AJ65" s="22" t="str">
        <f t="shared" ca="1" si="11"/>
        <v>Vencido</v>
      </c>
      <c r="AK65" s="33">
        <v>45065</v>
      </c>
      <c r="AL65" s="25" t="str">
        <f t="shared" ca="1" si="14"/>
        <v>Vencido</v>
      </c>
      <c r="AM65" s="40" t="s">
        <v>84</v>
      </c>
      <c r="AN65" s="40" t="s">
        <v>84</v>
      </c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</row>
    <row r="66" spans="1:161" ht="12.75" customHeight="1" x14ac:dyDescent="0.25">
      <c r="A66" s="88" t="s">
        <v>287</v>
      </c>
      <c r="B66" s="31" t="s">
        <v>288</v>
      </c>
      <c r="C66" s="30" t="s">
        <v>289</v>
      </c>
      <c r="D66" s="18" t="s">
        <v>248</v>
      </c>
      <c r="E66" s="30" t="s">
        <v>253</v>
      </c>
      <c r="F66" s="17" t="s">
        <v>40</v>
      </c>
      <c r="G66" s="39">
        <v>45516</v>
      </c>
      <c r="H66" s="39">
        <f t="shared" si="15"/>
        <v>45881</v>
      </c>
      <c r="I66" s="24" t="str">
        <f t="shared" ca="1" si="8"/>
        <v>OK!</v>
      </c>
      <c r="J66" s="24" t="s">
        <v>41</v>
      </c>
      <c r="K66" s="24" t="s">
        <v>41</v>
      </c>
      <c r="L66" s="24" t="s">
        <v>41</v>
      </c>
      <c r="M66" s="77">
        <v>45527</v>
      </c>
      <c r="N66" s="40">
        <f t="shared" si="12"/>
        <v>45892</v>
      </c>
      <c r="O66" s="46" t="str">
        <f t="shared" ca="1" si="13"/>
        <v>OK!</v>
      </c>
      <c r="P66" s="46" t="s">
        <v>42</v>
      </c>
      <c r="Q66" s="40" t="s">
        <v>42</v>
      </c>
      <c r="R66" s="46"/>
      <c r="S66" s="40"/>
      <c r="T66" s="40" t="s">
        <v>84</v>
      </c>
      <c r="U66" s="40" t="s">
        <v>84</v>
      </c>
      <c r="V66" s="40" t="s">
        <v>84</v>
      </c>
      <c r="W66" s="40" t="s">
        <v>84</v>
      </c>
      <c r="X66" s="40" t="s">
        <v>84</v>
      </c>
      <c r="Y66" s="40" t="s">
        <v>84</v>
      </c>
      <c r="Z66" s="40" t="s">
        <v>84</v>
      </c>
      <c r="AA66" s="40" t="s">
        <v>84</v>
      </c>
      <c r="AB66" s="40" t="s">
        <v>84</v>
      </c>
      <c r="AC66" s="40" t="s">
        <v>84</v>
      </c>
      <c r="AD66" s="39" t="s">
        <v>84</v>
      </c>
      <c r="AE66" s="39" t="s">
        <v>84</v>
      </c>
      <c r="AF66" s="39" t="s">
        <v>84</v>
      </c>
      <c r="AG66" s="40" t="s">
        <v>84</v>
      </c>
      <c r="AH66" s="40" t="s">
        <v>84</v>
      </c>
      <c r="AI66" s="21">
        <v>45065</v>
      </c>
      <c r="AJ66" s="22" t="str">
        <f t="shared" ca="1" si="11"/>
        <v>Vencido</v>
      </c>
      <c r="AK66" s="33">
        <v>45065</v>
      </c>
      <c r="AL66" s="25" t="str">
        <f t="shared" ca="1" si="14"/>
        <v>Vencido</v>
      </c>
      <c r="AM66" s="40" t="s">
        <v>84</v>
      </c>
      <c r="AN66" s="40" t="s">
        <v>84</v>
      </c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</row>
    <row r="67" spans="1:161" ht="12.75" customHeight="1" x14ac:dyDescent="0.25">
      <c r="A67" s="84" t="s">
        <v>290</v>
      </c>
      <c r="B67" s="31">
        <v>12231689</v>
      </c>
      <c r="C67" s="30" t="s">
        <v>291</v>
      </c>
      <c r="D67" s="18" t="s">
        <v>248</v>
      </c>
      <c r="E67" s="30" t="s">
        <v>292</v>
      </c>
      <c r="F67" s="17" t="s">
        <v>40</v>
      </c>
      <c r="G67" s="39">
        <v>45646</v>
      </c>
      <c r="H67" s="39">
        <f t="shared" si="15"/>
        <v>46011</v>
      </c>
      <c r="I67" s="24" t="str">
        <f t="shared" ca="1" si="8"/>
        <v>OK!</v>
      </c>
      <c r="J67" s="24" t="s">
        <v>41</v>
      </c>
      <c r="K67" s="24" t="s">
        <v>41</v>
      </c>
      <c r="L67" s="24" t="s">
        <v>41</v>
      </c>
      <c r="M67" s="40"/>
      <c r="N67" s="40">
        <f t="shared" si="12"/>
        <v>365</v>
      </c>
      <c r="O67" s="46" t="str">
        <f t="shared" ca="1" si="13"/>
        <v>?</v>
      </c>
      <c r="P67" s="46" t="s">
        <v>42</v>
      </c>
      <c r="Q67" s="40" t="s">
        <v>42</v>
      </c>
      <c r="R67" s="46"/>
      <c r="S67" s="40"/>
      <c r="T67" s="40" t="s">
        <v>84</v>
      </c>
      <c r="U67" s="40" t="s">
        <v>84</v>
      </c>
      <c r="V67" s="40" t="s">
        <v>84</v>
      </c>
      <c r="W67" s="40" t="s">
        <v>84</v>
      </c>
      <c r="X67" s="40" t="s">
        <v>84</v>
      </c>
      <c r="Y67" s="40" t="s">
        <v>84</v>
      </c>
      <c r="Z67" s="40" t="s">
        <v>84</v>
      </c>
      <c r="AA67" s="40" t="s">
        <v>84</v>
      </c>
      <c r="AB67" s="40" t="s">
        <v>84</v>
      </c>
      <c r="AC67" s="40" t="s">
        <v>84</v>
      </c>
      <c r="AD67" s="39" t="s">
        <v>84</v>
      </c>
      <c r="AE67" s="39" t="s">
        <v>84</v>
      </c>
      <c r="AF67" s="39" t="s">
        <v>84</v>
      </c>
      <c r="AG67" s="40" t="s">
        <v>84</v>
      </c>
      <c r="AH67" s="40" t="s">
        <v>84</v>
      </c>
      <c r="AI67" s="21">
        <v>45065</v>
      </c>
      <c r="AJ67" s="22" t="str">
        <f t="shared" ca="1" si="11"/>
        <v>Vencido</v>
      </c>
      <c r="AK67" s="33">
        <v>45065</v>
      </c>
      <c r="AL67" s="25" t="str">
        <f t="shared" ca="1" si="14"/>
        <v>Vencido</v>
      </c>
      <c r="AM67" s="40" t="s">
        <v>84</v>
      </c>
      <c r="AN67" s="40" t="s">
        <v>84</v>
      </c>
    </row>
    <row r="68" spans="1:161" ht="12.75" customHeight="1" x14ac:dyDescent="0.25">
      <c r="A68" s="85" t="s">
        <v>293</v>
      </c>
      <c r="B68" s="30" t="s">
        <v>294</v>
      </c>
      <c r="C68" s="30" t="s">
        <v>295</v>
      </c>
      <c r="D68" s="18" t="s">
        <v>248</v>
      </c>
      <c r="E68" s="30" t="s">
        <v>286</v>
      </c>
      <c r="F68" s="17" t="s">
        <v>40</v>
      </c>
      <c r="G68" s="21">
        <v>45279</v>
      </c>
      <c r="H68" s="39">
        <f t="shared" si="15"/>
        <v>45644</v>
      </c>
      <c r="I68" s="24" t="str">
        <f t="shared" ca="1" si="8"/>
        <v>Vencido</v>
      </c>
      <c r="J68" s="24" t="s">
        <v>41</v>
      </c>
      <c r="K68" s="24" t="s">
        <v>41</v>
      </c>
      <c r="L68" s="24" t="s">
        <v>41</v>
      </c>
      <c r="M68" s="45">
        <v>45154</v>
      </c>
      <c r="N68" s="40">
        <f t="shared" si="12"/>
        <v>45519</v>
      </c>
      <c r="O68" s="46" t="str">
        <f t="shared" ca="1" si="13"/>
        <v>Bloqueado</v>
      </c>
      <c r="P68" s="47" t="s">
        <v>42</v>
      </c>
      <c r="Q68" s="45" t="s">
        <v>42</v>
      </c>
      <c r="R68" s="47"/>
      <c r="S68" s="45"/>
      <c r="T68" s="40" t="s">
        <v>84</v>
      </c>
      <c r="U68" s="40" t="s">
        <v>84</v>
      </c>
      <c r="V68" s="40" t="s">
        <v>84</v>
      </c>
      <c r="W68" s="40" t="s">
        <v>84</v>
      </c>
      <c r="X68" s="40" t="s">
        <v>84</v>
      </c>
      <c r="Y68" s="40" t="s">
        <v>84</v>
      </c>
      <c r="Z68" s="40" t="s">
        <v>84</v>
      </c>
      <c r="AA68" s="40" t="s">
        <v>84</v>
      </c>
      <c r="AB68" s="40" t="s">
        <v>84</v>
      </c>
      <c r="AC68" s="40" t="s">
        <v>84</v>
      </c>
      <c r="AD68" s="39" t="s">
        <v>84</v>
      </c>
      <c r="AE68" s="39" t="s">
        <v>84</v>
      </c>
      <c r="AF68" s="39" t="s">
        <v>84</v>
      </c>
      <c r="AG68" s="40" t="s">
        <v>84</v>
      </c>
      <c r="AH68" s="40" t="s">
        <v>84</v>
      </c>
      <c r="AI68" s="21">
        <v>45065</v>
      </c>
      <c r="AJ68" s="22" t="str">
        <f t="shared" ca="1" si="11"/>
        <v>Vencido</v>
      </c>
      <c r="AK68" s="33">
        <v>45065</v>
      </c>
      <c r="AL68" s="25" t="str">
        <f t="shared" ca="1" si="14"/>
        <v>Vencido</v>
      </c>
      <c r="AM68" s="40" t="s">
        <v>84</v>
      </c>
      <c r="AN68" s="40" t="s">
        <v>84</v>
      </c>
    </row>
    <row r="69" spans="1:161" ht="12.75" customHeight="1" x14ac:dyDescent="0.25">
      <c r="A69" s="88" t="s">
        <v>296</v>
      </c>
      <c r="B69" s="30" t="s">
        <v>297</v>
      </c>
      <c r="C69" s="30" t="s">
        <v>298</v>
      </c>
      <c r="D69" s="18" t="s">
        <v>248</v>
      </c>
      <c r="E69" s="30" t="s">
        <v>299</v>
      </c>
      <c r="F69" s="17" t="s">
        <v>40</v>
      </c>
      <c r="G69" s="39">
        <v>45422</v>
      </c>
      <c r="H69" s="39">
        <f t="shared" si="15"/>
        <v>45787</v>
      </c>
      <c r="I69" s="24" t="str">
        <f t="shared" ca="1" si="8"/>
        <v>Vencido</v>
      </c>
      <c r="J69" s="24" t="s">
        <v>41</v>
      </c>
      <c r="K69" s="24" t="s">
        <v>41</v>
      </c>
      <c r="L69" s="24" t="s">
        <v>41</v>
      </c>
      <c r="M69" s="77">
        <v>45296</v>
      </c>
      <c r="N69" s="40">
        <f t="shared" si="12"/>
        <v>45661</v>
      </c>
      <c r="O69" s="46" t="str">
        <f t="shared" ca="1" si="13"/>
        <v>Bloqueado</v>
      </c>
      <c r="P69" s="46" t="s">
        <v>42</v>
      </c>
      <c r="Q69" s="40" t="s">
        <v>42</v>
      </c>
      <c r="R69" s="46"/>
      <c r="S69" s="40"/>
      <c r="T69" s="40" t="s">
        <v>84</v>
      </c>
      <c r="U69" s="40" t="s">
        <v>84</v>
      </c>
      <c r="V69" s="40" t="s">
        <v>84</v>
      </c>
      <c r="W69" s="40" t="s">
        <v>84</v>
      </c>
      <c r="X69" s="40" t="s">
        <v>84</v>
      </c>
      <c r="Y69" s="40" t="s">
        <v>84</v>
      </c>
      <c r="Z69" s="40" t="s">
        <v>84</v>
      </c>
      <c r="AA69" s="40" t="s">
        <v>84</v>
      </c>
      <c r="AB69" s="40" t="s">
        <v>84</v>
      </c>
      <c r="AC69" s="40" t="s">
        <v>84</v>
      </c>
      <c r="AD69" s="39" t="s">
        <v>84</v>
      </c>
      <c r="AE69" s="39" t="s">
        <v>84</v>
      </c>
      <c r="AF69" s="39" t="s">
        <v>84</v>
      </c>
      <c r="AG69" s="40" t="s">
        <v>84</v>
      </c>
      <c r="AH69" s="40" t="s">
        <v>84</v>
      </c>
      <c r="AI69" s="21">
        <v>45065</v>
      </c>
      <c r="AJ69" s="22" t="str">
        <f t="shared" ca="1" si="11"/>
        <v>Vencido</v>
      </c>
      <c r="AK69" s="33">
        <v>45065</v>
      </c>
      <c r="AL69" s="25" t="str">
        <f t="shared" ca="1" si="14"/>
        <v>Vencido</v>
      </c>
      <c r="AM69" s="40" t="s">
        <v>84</v>
      </c>
      <c r="AN69" s="40" t="s">
        <v>84</v>
      </c>
    </row>
    <row r="70" spans="1:161" ht="12.75" customHeight="1" x14ac:dyDescent="0.25">
      <c r="A70" s="84" t="s">
        <v>300</v>
      </c>
      <c r="B70" s="30" t="s">
        <v>301</v>
      </c>
      <c r="C70" s="30">
        <v>41872165885</v>
      </c>
      <c r="D70" s="18" t="s">
        <v>248</v>
      </c>
      <c r="E70" s="30" t="s">
        <v>253</v>
      </c>
      <c r="F70" s="17" t="s">
        <v>40</v>
      </c>
      <c r="G70" s="39">
        <v>45201</v>
      </c>
      <c r="H70" s="39">
        <f t="shared" si="15"/>
        <v>45566</v>
      </c>
      <c r="I70" s="24" t="str">
        <f t="shared" ca="1" si="8"/>
        <v>Vencido</v>
      </c>
      <c r="J70" s="24" t="s">
        <v>41</v>
      </c>
      <c r="K70" s="24" t="s">
        <v>41</v>
      </c>
      <c r="L70" s="24" t="s">
        <v>41</v>
      </c>
      <c r="M70" s="40">
        <v>45252</v>
      </c>
      <c r="N70" s="40">
        <f t="shared" si="12"/>
        <v>45617</v>
      </c>
      <c r="O70" s="46" t="str">
        <f t="shared" ca="1" si="13"/>
        <v>Bloqueado</v>
      </c>
      <c r="P70" s="46" t="s">
        <v>42</v>
      </c>
      <c r="Q70" s="40" t="s">
        <v>42</v>
      </c>
      <c r="R70" s="46"/>
      <c r="S70" s="40"/>
      <c r="T70" s="40" t="s">
        <v>84</v>
      </c>
      <c r="U70" s="40" t="s">
        <v>84</v>
      </c>
      <c r="V70" s="40" t="s">
        <v>84</v>
      </c>
      <c r="W70" s="40" t="s">
        <v>84</v>
      </c>
      <c r="X70" s="40" t="s">
        <v>84</v>
      </c>
      <c r="Y70" s="40" t="s">
        <v>84</v>
      </c>
      <c r="Z70" s="40" t="s">
        <v>84</v>
      </c>
      <c r="AA70" s="40" t="s">
        <v>84</v>
      </c>
      <c r="AB70" s="40" t="s">
        <v>84</v>
      </c>
      <c r="AC70" s="40" t="s">
        <v>84</v>
      </c>
      <c r="AD70" s="39" t="s">
        <v>84</v>
      </c>
      <c r="AE70" s="39" t="s">
        <v>84</v>
      </c>
      <c r="AF70" s="39" t="s">
        <v>84</v>
      </c>
      <c r="AG70" s="40" t="s">
        <v>84</v>
      </c>
      <c r="AH70" s="40" t="s">
        <v>84</v>
      </c>
      <c r="AI70" s="21">
        <v>45065</v>
      </c>
      <c r="AJ70" s="22" t="str">
        <f t="shared" ca="1" si="11"/>
        <v>Vencido</v>
      </c>
      <c r="AK70" s="33">
        <v>45065</v>
      </c>
      <c r="AL70" s="25" t="str">
        <f t="shared" ca="1" si="14"/>
        <v>Vencido</v>
      </c>
      <c r="AM70" s="40" t="s">
        <v>84</v>
      </c>
      <c r="AN70" s="40" t="s">
        <v>84</v>
      </c>
    </row>
    <row r="71" spans="1:161" ht="12.75" customHeight="1" x14ac:dyDescent="0.25">
      <c r="A71" s="84" t="s">
        <v>302</v>
      </c>
      <c r="B71" s="31">
        <v>47820503</v>
      </c>
      <c r="C71" s="30" t="s">
        <v>303</v>
      </c>
      <c r="D71" s="18" t="s">
        <v>248</v>
      </c>
      <c r="E71" s="30" t="s">
        <v>304</v>
      </c>
      <c r="F71" s="17" t="s">
        <v>40</v>
      </c>
      <c r="G71" s="39">
        <v>45124</v>
      </c>
      <c r="H71" s="39">
        <f t="shared" si="15"/>
        <v>45489</v>
      </c>
      <c r="I71" s="24" t="str">
        <f t="shared" ca="1" si="8"/>
        <v>Vencido</v>
      </c>
      <c r="J71" s="24" t="s">
        <v>41</v>
      </c>
      <c r="K71" s="24" t="s">
        <v>41</v>
      </c>
      <c r="L71" s="24" t="s">
        <v>41</v>
      </c>
      <c r="M71" s="40">
        <v>45251</v>
      </c>
      <c r="N71" s="40">
        <f t="shared" si="12"/>
        <v>45616</v>
      </c>
      <c r="O71" s="46" t="str">
        <f t="shared" ca="1" si="13"/>
        <v>Bloqueado</v>
      </c>
      <c r="P71" s="46" t="s">
        <v>42</v>
      </c>
      <c r="Q71" s="40" t="s">
        <v>42</v>
      </c>
      <c r="R71" s="46"/>
      <c r="S71" s="40"/>
      <c r="T71" s="40" t="s">
        <v>84</v>
      </c>
      <c r="U71" s="40" t="s">
        <v>84</v>
      </c>
      <c r="V71" s="40" t="s">
        <v>84</v>
      </c>
      <c r="W71" s="40" t="s">
        <v>84</v>
      </c>
      <c r="X71" s="40" t="s">
        <v>84</v>
      </c>
      <c r="Y71" s="40" t="s">
        <v>84</v>
      </c>
      <c r="Z71" s="40" t="s">
        <v>84</v>
      </c>
      <c r="AA71" s="40" t="s">
        <v>84</v>
      </c>
      <c r="AB71" s="40" t="s">
        <v>84</v>
      </c>
      <c r="AC71" s="40" t="s">
        <v>84</v>
      </c>
      <c r="AD71" s="39" t="s">
        <v>84</v>
      </c>
      <c r="AE71" s="39" t="s">
        <v>84</v>
      </c>
      <c r="AF71" s="39" t="s">
        <v>84</v>
      </c>
      <c r="AG71" s="40" t="s">
        <v>84</v>
      </c>
      <c r="AH71" s="40" t="s">
        <v>84</v>
      </c>
      <c r="AI71" s="21">
        <v>45065</v>
      </c>
      <c r="AJ71" s="22" t="str">
        <f t="shared" ca="1" si="11"/>
        <v>Vencido</v>
      </c>
      <c r="AK71" s="33">
        <v>45065</v>
      </c>
      <c r="AL71" s="25" t="str">
        <f t="shared" ca="1" si="14"/>
        <v>Vencido</v>
      </c>
      <c r="AM71" s="40" t="s">
        <v>84</v>
      </c>
      <c r="AN71" s="40" t="s">
        <v>84</v>
      </c>
    </row>
    <row r="72" spans="1:161" ht="12.75" customHeight="1" x14ac:dyDescent="0.25">
      <c r="A72" s="84" t="s">
        <v>305</v>
      </c>
      <c r="B72" s="30" t="s">
        <v>306</v>
      </c>
      <c r="C72" s="30" t="s">
        <v>307</v>
      </c>
      <c r="D72" s="18" t="s">
        <v>248</v>
      </c>
      <c r="E72" s="30" t="s">
        <v>308</v>
      </c>
      <c r="F72" s="17" t="s">
        <v>40</v>
      </c>
      <c r="G72" s="39">
        <v>45197</v>
      </c>
      <c r="H72" s="39">
        <f t="shared" si="15"/>
        <v>45562</v>
      </c>
      <c r="I72" s="24" t="str">
        <f t="shared" ca="1" si="8"/>
        <v>Vencido</v>
      </c>
      <c r="J72" s="24" t="s">
        <v>41</v>
      </c>
      <c r="K72" s="24" t="s">
        <v>41</v>
      </c>
      <c r="L72" s="24" t="s">
        <v>41</v>
      </c>
      <c r="M72" s="40">
        <v>45208</v>
      </c>
      <c r="N72" s="40">
        <f t="shared" si="12"/>
        <v>45573</v>
      </c>
      <c r="O72" s="46" t="str">
        <f t="shared" ca="1" si="13"/>
        <v>Bloqueado</v>
      </c>
      <c r="P72" s="46" t="s">
        <v>42</v>
      </c>
      <c r="Q72" s="40" t="s">
        <v>42</v>
      </c>
      <c r="R72" s="46"/>
      <c r="S72" s="40"/>
      <c r="T72" s="40" t="s">
        <v>84</v>
      </c>
      <c r="U72" s="40" t="s">
        <v>84</v>
      </c>
      <c r="V72" s="40" t="s">
        <v>84</v>
      </c>
      <c r="W72" s="40" t="s">
        <v>84</v>
      </c>
      <c r="X72" s="40" t="s">
        <v>84</v>
      </c>
      <c r="Y72" s="40" t="s">
        <v>84</v>
      </c>
      <c r="Z72" s="40" t="s">
        <v>84</v>
      </c>
      <c r="AA72" s="40" t="s">
        <v>84</v>
      </c>
      <c r="AB72" s="40" t="s">
        <v>84</v>
      </c>
      <c r="AC72" s="40" t="s">
        <v>84</v>
      </c>
      <c r="AD72" s="39" t="s">
        <v>84</v>
      </c>
      <c r="AE72" s="39" t="s">
        <v>84</v>
      </c>
      <c r="AF72" s="39" t="s">
        <v>84</v>
      </c>
      <c r="AG72" s="40" t="s">
        <v>84</v>
      </c>
      <c r="AH72" s="40" t="s">
        <v>84</v>
      </c>
      <c r="AI72" s="21">
        <v>45065</v>
      </c>
      <c r="AJ72" s="22" t="str">
        <f t="shared" ca="1" si="11"/>
        <v>Vencido</v>
      </c>
      <c r="AK72" s="33">
        <v>45065</v>
      </c>
      <c r="AL72" s="25" t="str">
        <f t="shared" ca="1" si="14"/>
        <v>Vencido</v>
      </c>
      <c r="AM72" s="40" t="s">
        <v>84</v>
      </c>
      <c r="AN72" s="40" t="s">
        <v>84</v>
      </c>
    </row>
    <row r="73" spans="1:161" ht="15" customHeight="1" x14ac:dyDescent="0.25">
      <c r="A73" s="83" t="s">
        <v>309</v>
      </c>
      <c r="B73" s="37" t="s">
        <v>310</v>
      </c>
      <c r="C73" s="37" t="s">
        <v>311</v>
      </c>
      <c r="D73" s="26" t="s">
        <v>312</v>
      </c>
      <c r="E73" s="37" t="s">
        <v>313</v>
      </c>
      <c r="F73" s="23" t="s">
        <v>40</v>
      </c>
      <c r="G73" s="21">
        <v>45313</v>
      </c>
      <c r="H73" s="39">
        <f t="shared" si="15"/>
        <v>45678</v>
      </c>
      <c r="I73" s="24" t="str">
        <f t="shared" ca="1" si="8"/>
        <v>Vencido</v>
      </c>
      <c r="J73" s="24"/>
      <c r="K73" s="24"/>
      <c r="L73" s="24"/>
      <c r="M73" s="40"/>
      <c r="N73" s="40">
        <f t="shared" si="12"/>
        <v>365</v>
      </c>
      <c r="O73" s="46" t="str">
        <f t="shared" ca="1" si="13"/>
        <v>?</v>
      </c>
      <c r="P73" s="46"/>
      <c r="Q73" s="40"/>
      <c r="R73" s="46"/>
      <c r="S73" s="40"/>
      <c r="T73" s="40"/>
      <c r="U73" s="40"/>
      <c r="V73" s="40"/>
      <c r="W73" s="40"/>
      <c r="X73" s="45"/>
      <c r="Y73" s="40"/>
      <c r="Z73" s="40"/>
      <c r="AA73" s="40"/>
      <c r="AB73" s="40"/>
      <c r="AC73" s="40"/>
      <c r="AD73" s="21">
        <v>44765</v>
      </c>
      <c r="AE73" s="39">
        <f>AD73+365+365</f>
        <v>45495</v>
      </c>
      <c r="AF73" s="22" t="str">
        <f ca="1">IFERROR(IF(AD73="","?",IF((AD73+(730))&lt;TODAY(),"Vencido",IF((AD73+(365*2))=TODAY(),"Vence Hoje",IF((AD73+(365*2)-15)&lt;=TODAY(),"Vence - 15 dias",IF((AD73+(365*2)-30)&lt;=TODAY(),"Vence - 30 dias",IF((AD73+(365*2)-60)&lt;=TODAY(),"Vence - 60 dias",IF((AD73+(365*2)-90)&lt;=TODAY(),"Vence - 90 dias","OK!"))))))),"-")</f>
        <v>Vencido</v>
      </c>
      <c r="AG73" s="40" t="s">
        <v>84</v>
      </c>
      <c r="AH73" s="40" t="s">
        <v>84</v>
      </c>
      <c r="AI73" s="21">
        <v>45296</v>
      </c>
      <c r="AJ73" s="22" t="str">
        <f ca="1">IFERROR(IF(AI73="","?",IF((AI73+(365*2))&lt;TODAY(),"Vencido",IF((AI73+(365*2))=TODAY(),"Vence Hoje",IF((AI73+(365*2)-15)&lt;=TODAY(),"Vence - 15 dias",IF((AI73+(365*2)-30)&lt;=TODAY(),"Vence - 30 dias",IF((AI73+(365*2)-60)&lt;=TODAY(),"Vence - 60 dias",IF((AI73+(365*2)-90)&lt;=TODAY(),"Vence - 90 dias","OK!"))))))),"-")</f>
        <v>OK!</v>
      </c>
      <c r="AK73" s="33">
        <v>45474</v>
      </c>
      <c r="AL73" s="25" t="str">
        <f t="shared" ca="1" si="14"/>
        <v>Vencido</v>
      </c>
      <c r="AM73" s="60"/>
      <c r="AN73" s="40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</row>
    <row r="74" spans="1:161" ht="12.75" customHeight="1" x14ac:dyDescent="0.25">
      <c r="A74" s="84" t="s">
        <v>314</v>
      </c>
      <c r="B74" s="30" t="s">
        <v>315</v>
      </c>
      <c r="C74" s="30" t="s">
        <v>316</v>
      </c>
      <c r="D74" s="18" t="s">
        <v>312</v>
      </c>
      <c r="E74" s="30" t="s">
        <v>317</v>
      </c>
      <c r="F74" s="17" t="s">
        <v>40</v>
      </c>
      <c r="G74" s="21">
        <v>45301</v>
      </c>
      <c r="H74" s="39">
        <f t="shared" si="15"/>
        <v>45666</v>
      </c>
      <c r="I74" s="24" t="str">
        <f t="shared" ca="1" si="8"/>
        <v>Vencido</v>
      </c>
      <c r="J74" s="24"/>
      <c r="K74" s="24"/>
      <c r="L74" s="24"/>
      <c r="M74" s="77">
        <v>45455</v>
      </c>
      <c r="N74" s="40">
        <f t="shared" si="12"/>
        <v>45820</v>
      </c>
      <c r="O74" s="46" t="str">
        <f t="shared" ca="1" si="13"/>
        <v>Bloqueado</v>
      </c>
      <c r="P74" s="46" t="s">
        <v>42</v>
      </c>
      <c r="Q74" s="40" t="s">
        <v>42</v>
      </c>
      <c r="R74" s="46"/>
      <c r="S74" s="40"/>
      <c r="T74" s="40"/>
      <c r="U74" s="40"/>
      <c r="V74" s="40"/>
      <c r="W74" s="40"/>
      <c r="X74" s="45"/>
      <c r="Y74" s="40"/>
      <c r="Z74" s="40"/>
      <c r="AA74" s="40"/>
      <c r="AB74" s="40"/>
      <c r="AC74" s="40"/>
      <c r="AD74" s="21">
        <v>45496</v>
      </c>
      <c r="AE74" s="39">
        <f>AD74+365+365</f>
        <v>46226</v>
      </c>
      <c r="AF74" s="22" t="str">
        <f ca="1">IFERROR(IF(AD74="","?",IF((AD74+(730))&lt;TODAY(),"Vencido",IF((AD74+(365*2))=TODAY(),"Vence Hoje",IF((AD74+(365*2)-15)&lt;=TODAY(),"Vence - 15 dias",IF((AD74+(365*2)-30)&lt;=TODAY(),"Vence - 30 dias",IF((AD74+(365*2)-60)&lt;=TODAY(),"Vence - 60 dias",IF((AD74+(365*2)-90)&lt;=TODAY(),"Vence - 90 dias","OK!"))))))),"-")</f>
        <v>OK!</v>
      </c>
      <c r="AG74" s="40" t="s">
        <v>84</v>
      </c>
      <c r="AH74" s="40" t="s">
        <v>84</v>
      </c>
      <c r="AI74" s="21">
        <v>45296</v>
      </c>
      <c r="AJ74" s="22" t="str">
        <f ca="1">IFERROR(IF(AI74="","?",IF((AI74+(365*2))&lt;TODAY(),"Vencido",IF((AI74+(365*2))=TODAY(),"Vence Hoje",IF((AI74+(365*2)-15)&lt;=TODAY(),"Vence - 15 dias",IF((AI74+(365*2)-30)&lt;=TODAY(),"Vence - 30 dias",IF((AI74+(365*2)-60)&lt;=TODAY(),"Vence - 60 dias",IF((AI74+(365*2)-90)&lt;=TODAY(),"Vence - 90 dias","OK!"))))))),"-")</f>
        <v>OK!</v>
      </c>
      <c r="AK74" s="33">
        <v>45474</v>
      </c>
      <c r="AL74" s="25" t="str">
        <f t="shared" ca="1" si="14"/>
        <v>Vencido</v>
      </c>
      <c r="AM74" s="60"/>
      <c r="AN74" s="40"/>
    </row>
    <row r="75" spans="1:161" x14ac:dyDescent="0.25">
      <c r="A75" s="84" t="s">
        <v>318</v>
      </c>
      <c r="B75" s="31">
        <v>29959773</v>
      </c>
      <c r="C75" s="30" t="s">
        <v>319</v>
      </c>
      <c r="D75" s="18" t="s">
        <v>312</v>
      </c>
      <c r="E75" s="30" t="s">
        <v>148</v>
      </c>
      <c r="F75" s="17" t="s">
        <v>40</v>
      </c>
      <c r="G75" s="21">
        <v>45670</v>
      </c>
      <c r="H75" s="39">
        <f t="shared" si="15"/>
        <v>46035</v>
      </c>
      <c r="I75" s="24" t="str">
        <f t="shared" ca="1" si="8"/>
        <v>OK!</v>
      </c>
      <c r="J75" s="24" t="s">
        <v>60</v>
      </c>
      <c r="K75" s="24" t="s">
        <v>41</v>
      </c>
      <c r="L75" s="24" t="s">
        <v>41</v>
      </c>
      <c r="M75" s="77">
        <v>45455</v>
      </c>
      <c r="N75" s="40">
        <f t="shared" si="12"/>
        <v>45820</v>
      </c>
      <c r="O75" s="46" t="str">
        <f t="shared" ca="1" si="13"/>
        <v>Bloqueado</v>
      </c>
      <c r="P75" s="47" t="s">
        <v>42</v>
      </c>
      <c r="Q75" s="40" t="s">
        <v>42</v>
      </c>
      <c r="R75" s="46"/>
      <c r="S75" s="40">
        <v>45171</v>
      </c>
      <c r="T75" s="45" t="s">
        <v>61</v>
      </c>
      <c r="U75" s="40" t="s">
        <v>61</v>
      </c>
      <c r="V75" s="45" t="s">
        <v>61</v>
      </c>
      <c r="W75" s="40" t="s">
        <v>61</v>
      </c>
      <c r="X75" s="45" t="s">
        <v>61</v>
      </c>
      <c r="Y75" s="45" t="s">
        <v>61</v>
      </c>
      <c r="Z75" s="40">
        <v>45478</v>
      </c>
      <c r="AA75" s="40">
        <f>Z75+365</f>
        <v>45843</v>
      </c>
      <c r="AB75" s="40" t="s">
        <v>84</v>
      </c>
      <c r="AC75" s="40" t="s">
        <v>84</v>
      </c>
      <c r="AD75" s="21">
        <v>45584</v>
      </c>
      <c r="AE75" s="39">
        <f>AD75+365+365</f>
        <v>46314</v>
      </c>
      <c r="AF75" s="22" t="str">
        <f ca="1">IFERROR(IF(AD75="","?",IF((AD75+(730))&lt;TODAY(),"Vencido",IF((AD75+(365*2))=TODAY(),"Vence Hoje",IF((AD75+(365*2)-15)&lt;=TODAY(),"Vence - 15 dias",IF((AD75+(365*2)-30)&lt;=TODAY(),"Vence - 30 dias",IF((AD75+(365*2)-60)&lt;=TODAY(),"Vence - 60 dias",IF((AD75+(365*2)-90)&lt;=TODAY(),"Vence - 90 dias","OK!"))))))),"-")</f>
        <v>OK!</v>
      </c>
      <c r="AG75" s="40" t="s">
        <v>84</v>
      </c>
      <c r="AH75" s="40" t="s">
        <v>84</v>
      </c>
      <c r="AI75" s="21">
        <v>45296</v>
      </c>
      <c r="AJ75" s="22" t="str">
        <f ca="1">IFERROR(IF(AI75="","?",IF((AI75+(365*2))&lt;TODAY(),"Vencido",IF((AI75+(365*2))=TODAY(),"Vence Hoje",IF((AI75+(365*2)-15)&lt;=TODAY(),"Vence - 15 dias",IF((AI75+(365*2)-30)&lt;=TODAY(),"Vence - 30 dias",IF((AI75+(365*2)-60)&lt;=TODAY(),"Vence - 60 dias",IF((AI75+(365*2)-90)&lt;=TODAY(),"Vence - 90 dias","OK!"))))))),"-")</f>
        <v>OK!</v>
      </c>
      <c r="AK75" s="33">
        <v>45474</v>
      </c>
      <c r="AL75" s="25" t="str">
        <f t="shared" ca="1" si="14"/>
        <v>Vencido</v>
      </c>
      <c r="AM75" s="60"/>
      <c r="AN75" s="40"/>
    </row>
    <row r="76" spans="1:161" x14ac:dyDescent="0.25">
      <c r="A76" s="83" t="s">
        <v>320</v>
      </c>
      <c r="B76" s="38">
        <v>4316508</v>
      </c>
      <c r="C76" s="37" t="s">
        <v>321</v>
      </c>
      <c r="D76" s="26" t="s">
        <v>312</v>
      </c>
      <c r="E76" s="37" t="s">
        <v>313</v>
      </c>
      <c r="F76" s="23" t="s">
        <v>40</v>
      </c>
      <c r="G76" s="21">
        <v>45313</v>
      </c>
      <c r="H76" s="39">
        <f t="shared" si="15"/>
        <v>45678</v>
      </c>
      <c r="I76" s="24" t="str">
        <f t="shared" ca="1" si="8"/>
        <v>Vencido</v>
      </c>
      <c r="J76" s="24"/>
      <c r="K76" s="24"/>
      <c r="L76" s="24"/>
      <c r="M76" s="40"/>
      <c r="N76" s="40">
        <f t="shared" si="12"/>
        <v>365</v>
      </c>
      <c r="O76" s="46" t="str">
        <f t="shared" ca="1" si="13"/>
        <v>?</v>
      </c>
      <c r="P76" s="46"/>
      <c r="Q76" s="40"/>
      <c r="R76" s="46"/>
      <c r="S76" s="40"/>
      <c r="T76" s="40"/>
      <c r="U76" s="40"/>
      <c r="V76" s="40"/>
      <c r="W76" s="40"/>
      <c r="X76" s="45"/>
      <c r="Y76" s="40"/>
      <c r="Z76" s="40"/>
      <c r="AA76" s="40"/>
      <c r="AB76" s="40"/>
      <c r="AC76" s="40"/>
      <c r="AD76" s="21">
        <v>44765</v>
      </c>
      <c r="AE76" s="39">
        <f>AD76+365+365</f>
        <v>45495</v>
      </c>
      <c r="AF76" s="22" t="str">
        <f ca="1">IFERROR(IF(AD76="","?",IF((AD76+(730))&lt;TODAY(),"Vencido",IF((AD76+(365*2))=TODAY(),"Vence Hoje",IF((AD76+(365*2)-15)&lt;=TODAY(),"Vence - 15 dias",IF((AD76+(365*2)-30)&lt;=TODAY(),"Vence - 30 dias",IF((AD76+(365*2)-60)&lt;=TODAY(),"Vence - 60 dias",IF((AD76+(365*2)-90)&lt;=TODAY(),"Vence - 90 dias","OK!"))))))),"-")</f>
        <v>Vencido</v>
      </c>
      <c r="AG76" s="40" t="s">
        <v>84</v>
      </c>
      <c r="AH76" s="40" t="s">
        <v>84</v>
      </c>
      <c r="AI76" s="21">
        <v>45296</v>
      </c>
      <c r="AJ76" s="22" t="str">
        <f ca="1">IFERROR(IF(AI76="","?",IF((AI76+(365*2))&lt;TODAY(),"Vencido",IF((AI76+(365*2))=TODAY(),"Vence Hoje",IF((AI76+(365*2)-15)&lt;=TODAY(),"Vence - 15 dias",IF((AI76+(365*2)-30)&lt;=TODAY(),"Vence - 30 dias",IF((AI76+(365*2)-60)&lt;=TODAY(),"Vence - 60 dias",IF((AI76+(365*2)-90)&lt;=TODAY(),"Vence - 90 dias","OK!"))))))),"-")</f>
        <v>OK!</v>
      </c>
      <c r="AK76" s="33">
        <v>45474</v>
      </c>
      <c r="AL76" s="25" t="str">
        <f t="shared" ca="1" si="14"/>
        <v>Vencido</v>
      </c>
      <c r="AM76" s="60"/>
      <c r="AN76" s="40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</row>
    <row r="77" spans="1:161" x14ac:dyDescent="0.25">
      <c r="A77" s="83" t="s">
        <v>322</v>
      </c>
      <c r="B77" s="30" t="s">
        <v>323</v>
      </c>
      <c r="C77" s="30" t="s">
        <v>324</v>
      </c>
      <c r="D77" s="18" t="s">
        <v>312</v>
      </c>
      <c r="E77" s="30" t="s">
        <v>219</v>
      </c>
      <c r="F77" s="17" t="s">
        <v>40</v>
      </c>
      <c r="G77" s="21">
        <v>45274</v>
      </c>
      <c r="H77" s="39">
        <f t="shared" si="15"/>
        <v>45639</v>
      </c>
      <c r="I77" s="24" t="str">
        <f t="shared" ca="1" si="8"/>
        <v>Vencido</v>
      </c>
      <c r="J77" s="24"/>
      <c r="K77" s="24"/>
      <c r="L77" s="24"/>
      <c r="M77" s="77">
        <v>45448</v>
      </c>
      <c r="N77" s="40">
        <f t="shared" si="12"/>
        <v>45813</v>
      </c>
      <c r="O77" s="46" t="str">
        <f t="shared" ca="1" si="13"/>
        <v>Bloqueado</v>
      </c>
      <c r="P77" s="46"/>
      <c r="Q77" s="40"/>
      <c r="R77" s="46"/>
      <c r="S77" s="40"/>
      <c r="T77" s="40"/>
      <c r="U77" s="40"/>
      <c r="V77" s="40"/>
      <c r="W77" s="40"/>
      <c r="X77" s="45"/>
      <c r="Y77" s="40"/>
      <c r="Z77" s="40"/>
      <c r="AA77" s="40"/>
      <c r="AB77" s="40"/>
      <c r="AC77" s="40"/>
      <c r="AD77" s="21">
        <v>44884</v>
      </c>
      <c r="AE77" s="39">
        <f>AD77+365+365</f>
        <v>45614</v>
      </c>
      <c r="AF77" s="22" t="str">
        <f ca="1">IFERROR(IF(AD77="","?",IF((AD77+(730))&lt;TODAY(),"Vencido",IF((AD77+(365*2))=TODAY(),"Vence Hoje",IF((AD77+(365*2)-15)&lt;=TODAY(),"Vence - 15 dias",IF((AD77+(365*2)-30)&lt;=TODAY(),"Vence - 30 dias",IF((AD77+(365*2)-60)&lt;=TODAY(),"Vence - 60 dias",IF((AD77+(365*2)-90)&lt;=TODAY(),"Vence - 90 dias","OK!"))))))),"-")</f>
        <v>Vencido</v>
      </c>
      <c r="AG77" s="40" t="s">
        <v>84</v>
      </c>
      <c r="AH77" s="40" t="s">
        <v>84</v>
      </c>
      <c r="AI77" s="21"/>
      <c r="AJ77" s="22" t="str">
        <f ca="1">IFERROR(IF(AI77="","?",IF((AI77+(365))&lt;TODAY(),"Vencido",IF((AI77+(365))=TODAY(),"Vence Hoje",IF((AI77+(365)-15)&lt;=TODAY(),"Vence - 15 dias",IF((AI77+(365)-30)&lt;=TODAY(),"Vence - 30 dias",IF((AI77+(365)-60)&lt;=TODAY(),"Vence - 60 dias",IF((AI77+(365)-90)&lt;=TODAY(),"Vence - 90 dias","OK!"))))))),"-")</f>
        <v>?</v>
      </c>
      <c r="AK77" s="33">
        <v>44937</v>
      </c>
      <c r="AL77" s="25" t="str">
        <f t="shared" ca="1" si="14"/>
        <v>Vencido</v>
      </c>
      <c r="AM77" s="60"/>
      <c r="AN77" s="40"/>
    </row>
    <row r="78" spans="1:161" x14ac:dyDescent="0.25">
      <c r="A78" s="84" t="s">
        <v>325</v>
      </c>
      <c r="B78" s="30" t="s">
        <v>326</v>
      </c>
      <c r="C78" s="30" t="s">
        <v>327</v>
      </c>
      <c r="D78" s="16" t="s">
        <v>312</v>
      </c>
      <c r="E78" s="30" t="s">
        <v>328</v>
      </c>
      <c r="F78" s="19" t="s">
        <v>40</v>
      </c>
      <c r="G78" s="21">
        <v>46010</v>
      </c>
      <c r="H78" s="21">
        <f t="shared" si="15"/>
        <v>46375</v>
      </c>
      <c r="I78" s="24" t="str">
        <f t="shared" ca="1" si="8"/>
        <v>OK!</v>
      </c>
      <c r="J78" s="21" t="s">
        <v>60</v>
      </c>
      <c r="K78" s="21" t="s">
        <v>41</v>
      </c>
      <c r="L78" s="21" t="s">
        <v>41</v>
      </c>
      <c r="M78" s="77">
        <v>45775</v>
      </c>
      <c r="N78" s="40">
        <f t="shared" si="12"/>
        <v>46140</v>
      </c>
      <c r="O78" s="46" t="str">
        <f t="shared" ca="1" si="13"/>
        <v>OK!</v>
      </c>
      <c r="P78" s="46" t="s">
        <v>42</v>
      </c>
      <c r="Q78" s="40" t="s">
        <v>42</v>
      </c>
      <c r="R78" s="46"/>
      <c r="S78" s="40">
        <v>45171</v>
      </c>
      <c r="T78" s="40" t="s">
        <v>84</v>
      </c>
      <c r="U78" s="40" t="s">
        <v>84</v>
      </c>
      <c r="V78" s="40" t="s">
        <v>84</v>
      </c>
      <c r="W78" s="40" t="s">
        <v>84</v>
      </c>
      <c r="X78" s="45" t="s">
        <v>84</v>
      </c>
      <c r="Y78" s="40" t="s">
        <v>84</v>
      </c>
      <c r="Z78" s="40">
        <v>45562</v>
      </c>
      <c r="AA78" s="40">
        <f>Z78+365</f>
        <v>45927</v>
      </c>
      <c r="AB78" s="40" t="s">
        <v>84</v>
      </c>
      <c r="AC78" s="40" t="s">
        <v>84</v>
      </c>
      <c r="AD78" s="39">
        <v>45169</v>
      </c>
      <c r="AE78" s="39">
        <f>AD78+365*2</f>
        <v>45899</v>
      </c>
      <c r="AF78" s="22" t="str">
        <f ca="1">IFERROR(IF(AE78="","?",IF((AE78+(365))&lt;TODAY(),"Vencido",IF((AE78+(365))=TODAY(),"Vence Hoje",IF((AE78+(365)-15)&lt;=TODAY(),"Vence - 15 dias",IF((AE78+(365)-30)&lt;=TODAY(),"Vence - 30 dias",IF((AE78+(365)-60)&lt;=TODAY(),"Vence - 60 dias",IF((AE78+(365)-90)&lt;=TODAY(),"Vence - 90 dias","OK!"))))))),"-")</f>
        <v>OK!</v>
      </c>
      <c r="AG78" s="40" t="s">
        <v>84</v>
      </c>
      <c r="AH78" s="40" t="s">
        <v>84</v>
      </c>
      <c r="AI78" s="21">
        <v>45296</v>
      </c>
      <c r="AJ78" s="22" t="str">
        <f ca="1">IFERROR(IF(AI78="","?",IF((AI78+(365*2))&lt;TODAY(),"Vencido",IF((AI78+(365*2))=TODAY(),"Vence Hoje",IF((AI78+(365*2)-15)&lt;=TODAY(),"Vence - 15 dias",IF((AI78+(365*2)-30)&lt;=TODAY(),"Vence - 30 dias",IF((AI78+(365*2)-60)&lt;=TODAY(),"Vence - 60 dias",IF((AI78+(365*2)-90)&lt;=TODAY(),"Vence - 90 dias","OK!"))))))),"-")</f>
        <v>OK!</v>
      </c>
      <c r="AK78" s="33">
        <v>45474</v>
      </c>
      <c r="AL78" s="25" t="str">
        <f t="shared" ca="1" si="14"/>
        <v>Vencido</v>
      </c>
      <c r="AM78" s="60"/>
      <c r="AN78" s="40"/>
    </row>
    <row r="79" spans="1:161" s="13" customFormat="1" x14ac:dyDescent="0.25">
      <c r="A79" s="83" t="s">
        <v>329</v>
      </c>
      <c r="B79" s="37" t="s">
        <v>330</v>
      </c>
      <c r="C79" s="37" t="s">
        <v>331</v>
      </c>
      <c r="D79" s="26" t="s">
        <v>312</v>
      </c>
      <c r="E79" s="37" t="s">
        <v>332</v>
      </c>
      <c r="F79" s="23" t="s">
        <v>40</v>
      </c>
      <c r="G79" s="21">
        <v>45670</v>
      </c>
      <c r="H79" s="39">
        <f t="shared" si="15"/>
        <v>46035</v>
      </c>
      <c r="I79" s="24" t="str">
        <f t="shared" ca="1" si="8"/>
        <v>OK!</v>
      </c>
      <c r="J79" s="24" t="s">
        <v>60</v>
      </c>
      <c r="K79" s="24" t="s">
        <v>41</v>
      </c>
      <c r="L79" s="24" t="s">
        <v>41</v>
      </c>
      <c r="M79" s="77">
        <v>45763</v>
      </c>
      <c r="N79" s="40">
        <f t="shared" si="12"/>
        <v>46128</v>
      </c>
      <c r="O79" s="46" t="str">
        <f t="shared" ca="1" si="13"/>
        <v>OK!</v>
      </c>
      <c r="P79" s="46" t="s">
        <v>42</v>
      </c>
      <c r="Q79" s="40" t="s">
        <v>42</v>
      </c>
      <c r="R79" s="46"/>
      <c r="S79" s="40">
        <v>45371</v>
      </c>
      <c r="T79" s="40" t="s">
        <v>165</v>
      </c>
      <c r="U79" s="40" t="s">
        <v>61</v>
      </c>
      <c r="V79" s="40" t="s">
        <v>61</v>
      </c>
      <c r="W79" s="40" t="s">
        <v>61</v>
      </c>
      <c r="X79" s="45" t="s">
        <v>61</v>
      </c>
      <c r="Y79" s="45" t="s">
        <v>61</v>
      </c>
      <c r="Z79" s="40">
        <v>45370</v>
      </c>
      <c r="AA79" s="40">
        <f>Z79+365*2</f>
        <v>46100</v>
      </c>
      <c r="AB79" s="40" t="s">
        <v>61</v>
      </c>
      <c r="AC79" s="40" t="s">
        <v>61</v>
      </c>
      <c r="AD79" s="21">
        <v>45376</v>
      </c>
      <c r="AE79" s="39">
        <f t="shared" ref="AE79:AE94" si="16">AD79+365+365</f>
        <v>46106</v>
      </c>
      <c r="AF79" s="22" t="str">
        <f t="shared" ref="AF79:AF106" ca="1" si="17">IFERROR(IF(AD79="","?",IF((AD79+(730))&lt;TODAY(),"Vencido",IF((AD79+(365*2))=TODAY(),"Vence Hoje",IF((AD79+(365*2)-15)&lt;=TODAY(),"Vence - 15 dias",IF((AD79+(365*2)-30)&lt;=TODAY(),"Vence - 30 dias",IF((AD79+(365*2)-60)&lt;=TODAY(),"Vence - 60 dias",IF((AD79+(365*2)-90)&lt;=TODAY(),"Vence - 90 dias","OK!"))))))),"-")</f>
        <v>OK!</v>
      </c>
      <c r="AG79" s="40" t="s">
        <v>84</v>
      </c>
      <c r="AH79" s="40" t="s">
        <v>84</v>
      </c>
      <c r="AI79" s="21">
        <v>45296</v>
      </c>
      <c r="AJ79" s="22" t="str">
        <f ca="1">IFERROR(IF(AI79="","?",IF((AI79+(365*2))&lt;TODAY(),"Vencido",IF((AI79+(365*2))=TODAY(),"Vence Hoje",IF((AI79+(365*2)-15)&lt;=TODAY(),"Vence - 15 dias",IF((AI79+(365*2)-30)&lt;=TODAY(),"Vence - 30 dias",IF((AI79+(365*2)-60)&lt;=TODAY(),"Vence - 60 dias",IF((AI79+(365*2)-90)&lt;=TODAY(),"Vence - 90 dias","OK!"))))))),"-")</f>
        <v>OK!</v>
      </c>
      <c r="AK79" s="33">
        <v>45474</v>
      </c>
      <c r="AL79" s="25" t="str">
        <f t="shared" ca="1" si="14"/>
        <v>Vencido</v>
      </c>
      <c r="AM79" s="60"/>
      <c r="AN79" s="40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</row>
    <row r="80" spans="1:161" s="8" customFormat="1" ht="25.5" x14ac:dyDescent="0.25">
      <c r="A80" s="84" t="s">
        <v>333</v>
      </c>
      <c r="B80" s="30" t="s">
        <v>334</v>
      </c>
      <c r="C80" s="30" t="s">
        <v>335</v>
      </c>
      <c r="D80" s="35" t="s">
        <v>336</v>
      </c>
      <c r="E80" s="30" t="s">
        <v>244</v>
      </c>
      <c r="F80" s="17" t="s">
        <v>40</v>
      </c>
      <c r="G80" s="43">
        <v>45384</v>
      </c>
      <c r="H80" s="39">
        <f t="shared" si="15"/>
        <v>45749</v>
      </c>
      <c r="I80" s="24" t="str">
        <f t="shared" ca="1" si="8"/>
        <v>Vencido</v>
      </c>
      <c r="J80" s="24"/>
      <c r="K80" s="24"/>
      <c r="L80" s="24"/>
      <c r="M80" s="40"/>
      <c r="N80" s="40">
        <f t="shared" si="12"/>
        <v>365</v>
      </c>
      <c r="O80" s="46" t="str">
        <f t="shared" ca="1" si="13"/>
        <v>?</v>
      </c>
      <c r="P80" s="46"/>
      <c r="Q80" s="40"/>
      <c r="R80" s="46"/>
      <c r="S80" s="40"/>
      <c r="T80" s="40" t="s">
        <v>61</v>
      </c>
      <c r="U80" s="40" t="s">
        <v>61</v>
      </c>
      <c r="V80" s="40" t="s">
        <v>61</v>
      </c>
      <c r="W80" s="40" t="s">
        <v>61</v>
      </c>
      <c r="X80" s="40" t="s">
        <v>61</v>
      </c>
      <c r="Y80" s="40" t="s">
        <v>61</v>
      </c>
      <c r="Z80" s="40" t="s">
        <v>61</v>
      </c>
      <c r="AA80" s="40" t="s">
        <v>61</v>
      </c>
      <c r="AB80" s="40" t="s">
        <v>61</v>
      </c>
      <c r="AC80" s="40" t="s">
        <v>61</v>
      </c>
      <c r="AD80" s="21" t="s">
        <v>42</v>
      </c>
      <c r="AE80" s="39" t="e">
        <f t="shared" si="16"/>
        <v>#VALUE!</v>
      </c>
      <c r="AF80" s="22" t="str">
        <f t="shared" ca="1" si="17"/>
        <v>-</v>
      </c>
      <c r="AG80" s="45" t="s">
        <v>61</v>
      </c>
      <c r="AH80" s="45" t="s">
        <v>61</v>
      </c>
      <c r="AI80" s="21">
        <v>45173</v>
      </c>
      <c r="AJ80" s="22" t="str">
        <f t="shared" ref="AJ80:AJ114" ca="1" si="18">IFERROR(IF(AI80="","?",IF((AI80+(365))&lt;TODAY(),"Vencido",IF((AI80+(365))=TODAY(),"Vence Hoje",IF((AI80+(365)-15)&lt;=TODAY(),"Vence - 15 dias",IF((AI80+(365)-30)&lt;=TODAY(),"Vence - 30 dias",IF((AI80+(365)-60)&lt;=TODAY(),"Vence - 60 dias",IF((AI80+(365)-90)&lt;=TODAY(),"Vence - 90 dias","OK!"))))))),"-")</f>
        <v>Vencido</v>
      </c>
      <c r="AK80" s="33">
        <v>45173</v>
      </c>
      <c r="AL80" s="25" t="str">
        <f t="shared" ca="1" si="14"/>
        <v>Vencido</v>
      </c>
      <c r="AM80" s="60"/>
      <c r="AN80" s="40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</row>
    <row r="81" spans="1:161" ht="25.5" x14ac:dyDescent="0.25">
      <c r="A81" s="88" t="s">
        <v>337</v>
      </c>
      <c r="B81" s="31" t="s">
        <v>338</v>
      </c>
      <c r="C81" s="30" t="s">
        <v>339</v>
      </c>
      <c r="D81" s="35" t="s">
        <v>336</v>
      </c>
      <c r="E81" s="30" t="s">
        <v>340</v>
      </c>
      <c r="F81" s="17" t="s">
        <v>40</v>
      </c>
      <c r="G81" s="21">
        <v>45187</v>
      </c>
      <c r="H81" s="39">
        <f t="shared" si="15"/>
        <v>45552</v>
      </c>
      <c r="I81" s="24" t="str">
        <f t="shared" ca="1" si="8"/>
        <v>Vencido</v>
      </c>
      <c r="J81" s="24" t="s">
        <v>341</v>
      </c>
      <c r="K81" s="24" t="s">
        <v>341</v>
      </c>
      <c r="L81" s="24" t="s">
        <v>341</v>
      </c>
      <c r="M81" s="77">
        <v>45538</v>
      </c>
      <c r="N81" s="40">
        <f t="shared" si="12"/>
        <v>45903</v>
      </c>
      <c r="O81" s="46" t="str">
        <f t="shared" ca="1" si="13"/>
        <v>OK!</v>
      </c>
      <c r="P81" s="46" t="s">
        <v>42</v>
      </c>
      <c r="Q81" s="40" t="s">
        <v>42</v>
      </c>
      <c r="R81" s="46"/>
      <c r="S81" s="40"/>
      <c r="T81" s="40" t="s">
        <v>61</v>
      </c>
      <c r="U81" s="40" t="s">
        <v>61</v>
      </c>
      <c r="V81" s="40" t="s">
        <v>61</v>
      </c>
      <c r="W81" s="40" t="s">
        <v>61</v>
      </c>
      <c r="X81" s="40" t="s">
        <v>61</v>
      </c>
      <c r="Y81" s="40" t="s">
        <v>61</v>
      </c>
      <c r="Z81" s="40" t="s">
        <v>61</v>
      </c>
      <c r="AA81" s="40" t="s">
        <v>61</v>
      </c>
      <c r="AB81" s="40" t="s">
        <v>61</v>
      </c>
      <c r="AC81" s="40" t="s">
        <v>61</v>
      </c>
      <c r="AD81" s="21" t="s">
        <v>42</v>
      </c>
      <c r="AE81" s="39" t="e">
        <f t="shared" si="16"/>
        <v>#VALUE!</v>
      </c>
      <c r="AF81" s="22" t="str">
        <f t="shared" ca="1" si="17"/>
        <v>-</v>
      </c>
      <c r="AG81" s="45" t="s">
        <v>61</v>
      </c>
      <c r="AH81" s="45" t="s">
        <v>61</v>
      </c>
      <c r="AI81" s="21">
        <v>45173</v>
      </c>
      <c r="AJ81" s="22" t="str">
        <f t="shared" ca="1" si="18"/>
        <v>Vencido</v>
      </c>
      <c r="AK81" s="33">
        <v>45173</v>
      </c>
      <c r="AL81" s="25" t="str">
        <f t="shared" ca="1" si="14"/>
        <v>Vencido</v>
      </c>
      <c r="AM81" s="60"/>
      <c r="AN81" s="40"/>
    </row>
    <row r="82" spans="1:161" ht="25.5" x14ac:dyDescent="0.25">
      <c r="A82" s="84" t="s">
        <v>342</v>
      </c>
      <c r="B82" s="30" t="s">
        <v>343</v>
      </c>
      <c r="C82" s="30" t="s">
        <v>344</v>
      </c>
      <c r="D82" s="35" t="s">
        <v>336</v>
      </c>
      <c r="E82" s="30" t="s">
        <v>345</v>
      </c>
      <c r="F82" s="17" t="s">
        <v>40</v>
      </c>
      <c r="G82" s="21">
        <v>45098</v>
      </c>
      <c r="H82" s="39">
        <f t="shared" si="15"/>
        <v>45463</v>
      </c>
      <c r="I82" s="24" t="str">
        <f t="shared" ca="1" si="8"/>
        <v>Vencido</v>
      </c>
      <c r="J82" s="24" t="s">
        <v>341</v>
      </c>
      <c r="K82" s="24" t="s">
        <v>41</v>
      </c>
      <c r="L82" s="24" t="s">
        <v>41</v>
      </c>
      <c r="M82" s="40"/>
      <c r="N82" s="40">
        <f t="shared" si="12"/>
        <v>365</v>
      </c>
      <c r="O82" s="46" t="str">
        <f t="shared" ca="1" si="13"/>
        <v>?</v>
      </c>
      <c r="P82" s="46" t="s">
        <v>42</v>
      </c>
      <c r="Q82" s="40" t="s">
        <v>42</v>
      </c>
      <c r="R82" s="46"/>
      <c r="S82" s="40"/>
      <c r="T82" s="40" t="s">
        <v>61</v>
      </c>
      <c r="U82" s="40" t="s">
        <v>61</v>
      </c>
      <c r="V82" s="40" t="s">
        <v>61</v>
      </c>
      <c r="W82" s="40" t="s">
        <v>61</v>
      </c>
      <c r="X82" s="40" t="s">
        <v>61</v>
      </c>
      <c r="Y82" s="40" t="s">
        <v>61</v>
      </c>
      <c r="Z82" s="40" t="s">
        <v>61</v>
      </c>
      <c r="AA82" s="40" t="s">
        <v>61</v>
      </c>
      <c r="AB82" s="40" t="s">
        <v>61</v>
      </c>
      <c r="AC82" s="40" t="s">
        <v>61</v>
      </c>
      <c r="AD82" s="21" t="s">
        <v>42</v>
      </c>
      <c r="AE82" s="39" t="e">
        <f t="shared" si="16"/>
        <v>#VALUE!</v>
      </c>
      <c r="AF82" s="22" t="str">
        <f t="shared" ca="1" si="17"/>
        <v>-</v>
      </c>
      <c r="AG82" s="45" t="s">
        <v>61</v>
      </c>
      <c r="AH82" s="45" t="s">
        <v>61</v>
      </c>
      <c r="AI82" s="21">
        <v>45173</v>
      </c>
      <c r="AJ82" s="22" t="str">
        <f t="shared" ca="1" si="18"/>
        <v>Vencido</v>
      </c>
      <c r="AK82" s="33">
        <v>45173</v>
      </c>
      <c r="AL82" s="25" t="str">
        <f t="shared" ca="1" si="14"/>
        <v>Vencido</v>
      </c>
      <c r="AM82" s="60"/>
      <c r="AN82" s="40"/>
    </row>
    <row r="83" spans="1:161" ht="25.5" x14ac:dyDescent="0.25">
      <c r="A83" s="84" t="s">
        <v>346</v>
      </c>
      <c r="B83" s="30" t="s">
        <v>347</v>
      </c>
      <c r="C83" s="30" t="s">
        <v>348</v>
      </c>
      <c r="D83" s="35" t="s">
        <v>336</v>
      </c>
      <c r="E83" s="30" t="s">
        <v>349</v>
      </c>
      <c r="F83" s="17" t="s">
        <v>40</v>
      </c>
      <c r="G83" s="21">
        <v>45453</v>
      </c>
      <c r="H83" s="39">
        <f t="shared" si="15"/>
        <v>45818</v>
      </c>
      <c r="I83" s="24" t="str">
        <f t="shared" ca="1" si="8"/>
        <v>Vencido</v>
      </c>
      <c r="J83" s="24" t="s">
        <v>341</v>
      </c>
      <c r="K83" s="24" t="s">
        <v>41</v>
      </c>
      <c r="L83" s="24" t="s">
        <v>41</v>
      </c>
      <c r="M83" s="40">
        <v>45390</v>
      </c>
      <c r="N83" s="40">
        <f t="shared" si="12"/>
        <v>45755</v>
      </c>
      <c r="O83" s="46" t="str">
        <f t="shared" ca="1" si="13"/>
        <v>Bloqueado</v>
      </c>
      <c r="P83" s="46" t="s">
        <v>42</v>
      </c>
      <c r="Q83" s="40" t="s">
        <v>42</v>
      </c>
      <c r="R83" s="46"/>
      <c r="S83" s="40"/>
      <c r="T83" s="40" t="s">
        <v>61</v>
      </c>
      <c r="U83" s="40" t="s">
        <v>61</v>
      </c>
      <c r="V83" s="40" t="s">
        <v>61</v>
      </c>
      <c r="W83" s="40" t="s">
        <v>61</v>
      </c>
      <c r="X83" s="40" t="s">
        <v>61</v>
      </c>
      <c r="Y83" s="40" t="s">
        <v>61</v>
      </c>
      <c r="Z83" s="40" t="s">
        <v>61</v>
      </c>
      <c r="AA83" s="40" t="s">
        <v>61</v>
      </c>
      <c r="AB83" s="40" t="s">
        <v>61</v>
      </c>
      <c r="AC83" s="40" t="s">
        <v>61</v>
      </c>
      <c r="AD83" s="21" t="s">
        <v>42</v>
      </c>
      <c r="AE83" s="39" t="e">
        <f t="shared" si="16"/>
        <v>#VALUE!</v>
      </c>
      <c r="AF83" s="22" t="str">
        <f t="shared" ca="1" si="17"/>
        <v>-</v>
      </c>
      <c r="AG83" s="45" t="s">
        <v>61</v>
      </c>
      <c r="AH83" s="45" t="s">
        <v>61</v>
      </c>
      <c r="AI83" s="21">
        <v>45173</v>
      </c>
      <c r="AJ83" s="22" t="str">
        <f t="shared" ca="1" si="18"/>
        <v>Vencido</v>
      </c>
      <c r="AK83" s="33">
        <v>45173</v>
      </c>
      <c r="AL83" s="25" t="str">
        <f t="shared" ca="1" si="14"/>
        <v>Vencido</v>
      </c>
      <c r="AM83" s="60"/>
      <c r="AN83" s="40"/>
    </row>
    <row r="84" spans="1:161" ht="25.5" x14ac:dyDescent="0.25">
      <c r="A84" s="84" t="s">
        <v>350</v>
      </c>
      <c r="B84" s="30" t="s">
        <v>351</v>
      </c>
      <c r="C84" s="30" t="s">
        <v>352</v>
      </c>
      <c r="D84" s="35" t="s">
        <v>336</v>
      </c>
      <c r="E84" s="30" t="s">
        <v>345</v>
      </c>
      <c r="F84" s="17" t="s">
        <v>40</v>
      </c>
      <c r="G84" s="21">
        <v>45236</v>
      </c>
      <c r="H84" s="39">
        <f t="shared" si="15"/>
        <v>45601</v>
      </c>
      <c r="I84" s="24" t="str">
        <f t="shared" ca="1" si="8"/>
        <v>Vencido</v>
      </c>
      <c r="J84" s="24" t="s">
        <v>41</v>
      </c>
      <c r="K84" s="24" t="s">
        <v>41</v>
      </c>
      <c r="L84" s="24" t="s">
        <v>41</v>
      </c>
      <c r="M84" s="40">
        <v>45390</v>
      </c>
      <c r="N84" s="40">
        <f t="shared" si="12"/>
        <v>45755</v>
      </c>
      <c r="O84" s="46" t="str">
        <f t="shared" ca="1" si="13"/>
        <v>Bloqueado</v>
      </c>
      <c r="P84" s="46"/>
      <c r="Q84" s="40"/>
      <c r="R84" s="46"/>
      <c r="S84" s="40"/>
      <c r="T84" s="40" t="s">
        <v>61</v>
      </c>
      <c r="U84" s="40" t="s">
        <v>61</v>
      </c>
      <c r="V84" s="40" t="s">
        <v>61</v>
      </c>
      <c r="W84" s="40" t="s">
        <v>61</v>
      </c>
      <c r="X84" s="40" t="s">
        <v>61</v>
      </c>
      <c r="Y84" s="40" t="s">
        <v>61</v>
      </c>
      <c r="Z84" s="40">
        <v>45449</v>
      </c>
      <c r="AA84" s="40">
        <f>Z84+365</f>
        <v>45814</v>
      </c>
      <c r="AB84" s="40" t="s">
        <v>61</v>
      </c>
      <c r="AC84" s="40" t="s">
        <v>61</v>
      </c>
      <c r="AD84" s="21" t="s">
        <v>42</v>
      </c>
      <c r="AE84" s="39" t="e">
        <f t="shared" si="16"/>
        <v>#VALUE!</v>
      </c>
      <c r="AF84" s="22" t="str">
        <f t="shared" ca="1" si="17"/>
        <v>-</v>
      </c>
      <c r="AG84" s="45" t="s">
        <v>61</v>
      </c>
      <c r="AH84" s="45" t="s">
        <v>61</v>
      </c>
      <c r="AI84" s="21">
        <v>45173</v>
      </c>
      <c r="AJ84" s="22" t="str">
        <f t="shared" ca="1" si="18"/>
        <v>Vencido</v>
      </c>
      <c r="AK84" s="33">
        <v>45173</v>
      </c>
      <c r="AL84" s="25" t="str">
        <f t="shared" ca="1" si="14"/>
        <v>Vencido</v>
      </c>
      <c r="AM84" s="60"/>
      <c r="AN84" s="40"/>
    </row>
    <row r="85" spans="1:161" s="13" customFormat="1" ht="25.5" x14ac:dyDescent="0.25">
      <c r="A85" s="88" t="s">
        <v>353</v>
      </c>
      <c r="B85" s="30" t="s">
        <v>354</v>
      </c>
      <c r="C85" s="30" t="s">
        <v>355</v>
      </c>
      <c r="D85" s="35" t="s">
        <v>336</v>
      </c>
      <c r="E85" s="30" t="s">
        <v>356</v>
      </c>
      <c r="F85" s="17" t="s">
        <v>40</v>
      </c>
      <c r="G85" s="21">
        <v>45428</v>
      </c>
      <c r="H85" s="39">
        <f t="shared" si="15"/>
        <v>45793</v>
      </c>
      <c r="I85" s="24" t="str">
        <f t="shared" ca="1" si="8"/>
        <v>Vencido</v>
      </c>
      <c r="J85" s="24" t="s">
        <v>41</v>
      </c>
      <c r="K85" s="24" t="s">
        <v>41</v>
      </c>
      <c r="L85" s="24" t="s">
        <v>41</v>
      </c>
      <c r="M85" s="77">
        <v>45538</v>
      </c>
      <c r="N85" s="40">
        <f t="shared" si="12"/>
        <v>45903</v>
      </c>
      <c r="O85" s="46" t="str">
        <f t="shared" ca="1" si="13"/>
        <v>OK!</v>
      </c>
      <c r="P85" s="46" t="s">
        <v>42</v>
      </c>
      <c r="Q85" s="40" t="s">
        <v>42</v>
      </c>
      <c r="R85" s="46"/>
      <c r="S85" s="40"/>
      <c r="T85" s="40" t="s">
        <v>61</v>
      </c>
      <c r="U85" s="40" t="s">
        <v>61</v>
      </c>
      <c r="V85" s="40" t="s">
        <v>61</v>
      </c>
      <c r="W85" s="40" t="s">
        <v>61</v>
      </c>
      <c r="X85" s="40" t="s">
        <v>61</v>
      </c>
      <c r="Y85" s="40" t="s">
        <v>61</v>
      </c>
      <c r="Z85" s="40">
        <v>45455</v>
      </c>
      <c r="AA85" s="40">
        <f>Z85+365</f>
        <v>45820</v>
      </c>
      <c r="AB85" s="40" t="s">
        <v>61</v>
      </c>
      <c r="AC85" s="40" t="s">
        <v>61</v>
      </c>
      <c r="AD85" s="21" t="s">
        <v>42</v>
      </c>
      <c r="AE85" s="39" t="e">
        <f t="shared" si="16"/>
        <v>#VALUE!</v>
      </c>
      <c r="AF85" s="22" t="str">
        <f t="shared" ca="1" si="17"/>
        <v>-</v>
      </c>
      <c r="AG85" s="45" t="s">
        <v>61</v>
      </c>
      <c r="AH85" s="45" t="s">
        <v>61</v>
      </c>
      <c r="AI85" s="21">
        <v>45173</v>
      </c>
      <c r="AJ85" s="22" t="str">
        <f t="shared" ca="1" si="18"/>
        <v>Vencido</v>
      </c>
      <c r="AK85" s="33">
        <v>45173</v>
      </c>
      <c r="AL85" s="25" t="str">
        <f t="shared" ca="1" si="14"/>
        <v>Vencido</v>
      </c>
      <c r="AM85" s="60"/>
      <c r="AN85" s="40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</row>
    <row r="86" spans="1:161" ht="25.5" x14ac:dyDescent="0.25">
      <c r="A86" s="88" t="s">
        <v>357</v>
      </c>
      <c r="B86" s="31" t="s">
        <v>358</v>
      </c>
      <c r="C86" s="30" t="s">
        <v>359</v>
      </c>
      <c r="D86" s="35" t="s">
        <v>336</v>
      </c>
      <c r="E86" s="30" t="s">
        <v>340</v>
      </c>
      <c r="F86" s="17" t="s">
        <v>40</v>
      </c>
      <c r="G86" s="21">
        <v>45327</v>
      </c>
      <c r="H86" s="39">
        <f t="shared" si="15"/>
        <v>45692</v>
      </c>
      <c r="I86" s="24" t="str">
        <f t="shared" ca="1" si="8"/>
        <v>Vencido</v>
      </c>
      <c r="J86" s="24" t="s">
        <v>41</v>
      </c>
      <c r="K86" s="24" t="s">
        <v>41</v>
      </c>
      <c r="L86" s="24" t="s">
        <v>41</v>
      </c>
      <c r="M86" s="77">
        <v>45538</v>
      </c>
      <c r="N86" s="40">
        <f t="shared" si="12"/>
        <v>45903</v>
      </c>
      <c r="O86" s="46" t="str">
        <f t="shared" ca="1" si="13"/>
        <v>OK!</v>
      </c>
      <c r="P86" s="46" t="s">
        <v>42</v>
      </c>
      <c r="Q86" s="40" t="s">
        <v>42</v>
      </c>
      <c r="R86" s="46"/>
      <c r="S86" s="40"/>
      <c r="T86" s="40" t="s">
        <v>61</v>
      </c>
      <c r="U86" s="40" t="s">
        <v>61</v>
      </c>
      <c r="V86" s="40" t="s">
        <v>61</v>
      </c>
      <c r="W86" s="40" t="s">
        <v>61</v>
      </c>
      <c r="X86" s="45" t="s">
        <v>61</v>
      </c>
      <c r="Y86" s="40" t="s">
        <v>61</v>
      </c>
      <c r="Z86" s="40" t="s">
        <v>84</v>
      </c>
      <c r="AA86" s="40" t="s">
        <v>84</v>
      </c>
      <c r="AB86" s="40" t="s">
        <v>61</v>
      </c>
      <c r="AC86" s="40" t="s">
        <v>61</v>
      </c>
      <c r="AD86" s="21" t="s">
        <v>42</v>
      </c>
      <c r="AE86" s="39" t="e">
        <f t="shared" si="16"/>
        <v>#VALUE!</v>
      </c>
      <c r="AF86" s="22" t="str">
        <f t="shared" ca="1" si="17"/>
        <v>-</v>
      </c>
      <c r="AG86" s="45" t="s">
        <v>61</v>
      </c>
      <c r="AH86" s="45" t="s">
        <v>61</v>
      </c>
      <c r="AI86" s="21">
        <v>45173</v>
      </c>
      <c r="AJ86" s="22" t="str">
        <f t="shared" ca="1" si="18"/>
        <v>Vencido</v>
      </c>
      <c r="AK86" s="33">
        <v>45173</v>
      </c>
      <c r="AL86" s="25" t="str">
        <f t="shared" ca="1" si="14"/>
        <v>Vencido</v>
      </c>
      <c r="AM86" s="60"/>
      <c r="AN86" s="40"/>
    </row>
    <row r="87" spans="1:161" ht="25.5" x14ac:dyDescent="0.25">
      <c r="A87" s="84" t="s">
        <v>360</v>
      </c>
      <c r="B87" s="30" t="s">
        <v>361</v>
      </c>
      <c r="C87" s="30" t="s">
        <v>362</v>
      </c>
      <c r="D87" s="35" t="s">
        <v>336</v>
      </c>
      <c r="E87" s="30" t="s">
        <v>363</v>
      </c>
      <c r="F87" s="17" t="s">
        <v>40</v>
      </c>
      <c r="G87" s="21">
        <v>45258</v>
      </c>
      <c r="H87" s="39">
        <f t="shared" si="15"/>
        <v>45623</v>
      </c>
      <c r="I87" s="24" t="str">
        <f t="shared" ca="1" si="8"/>
        <v>Vencido</v>
      </c>
      <c r="J87" s="24" t="s">
        <v>41</v>
      </c>
      <c r="K87" s="24" t="s">
        <v>41</v>
      </c>
      <c r="L87" s="24" t="s">
        <v>41</v>
      </c>
      <c r="M87" s="40"/>
      <c r="N87" s="40">
        <f t="shared" si="12"/>
        <v>365</v>
      </c>
      <c r="O87" s="46" t="str">
        <f t="shared" ca="1" si="13"/>
        <v>?</v>
      </c>
      <c r="P87" s="46" t="s">
        <v>42</v>
      </c>
      <c r="Q87" s="40" t="s">
        <v>42</v>
      </c>
      <c r="R87" s="46"/>
      <c r="S87" s="40"/>
      <c r="T87" s="40" t="s">
        <v>61</v>
      </c>
      <c r="U87" s="40" t="s">
        <v>61</v>
      </c>
      <c r="V87" s="40" t="s">
        <v>61</v>
      </c>
      <c r="W87" s="40" t="s">
        <v>61</v>
      </c>
      <c r="X87" s="45" t="s">
        <v>61</v>
      </c>
      <c r="Y87" s="40" t="s">
        <v>61</v>
      </c>
      <c r="Z87" s="40" t="s">
        <v>84</v>
      </c>
      <c r="AA87" s="40" t="s">
        <v>84</v>
      </c>
      <c r="AB87" s="40" t="s">
        <v>61</v>
      </c>
      <c r="AC87" s="40" t="s">
        <v>61</v>
      </c>
      <c r="AD87" s="21" t="s">
        <v>42</v>
      </c>
      <c r="AE87" s="39" t="e">
        <f t="shared" si="16"/>
        <v>#VALUE!</v>
      </c>
      <c r="AF87" s="22" t="str">
        <f t="shared" ca="1" si="17"/>
        <v>-</v>
      </c>
      <c r="AG87" s="45" t="s">
        <v>61</v>
      </c>
      <c r="AH87" s="45" t="s">
        <v>61</v>
      </c>
      <c r="AI87" s="21">
        <v>45173</v>
      </c>
      <c r="AJ87" s="22" t="str">
        <f t="shared" ca="1" si="18"/>
        <v>Vencido</v>
      </c>
      <c r="AK87" s="33">
        <v>45173</v>
      </c>
      <c r="AL87" s="25" t="str">
        <f t="shared" ca="1" si="14"/>
        <v>Vencido</v>
      </c>
      <c r="AM87" s="60"/>
      <c r="AN87" s="40"/>
    </row>
    <row r="88" spans="1:161" ht="25.5" x14ac:dyDescent="0.25">
      <c r="A88" s="84" t="s">
        <v>364</v>
      </c>
      <c r="B88" s="30" t="s">
        <v>365</v>
      </c>
      <c r="C88" s="30" t="s">
        <v>366</v>
      </c>
      <c r="D88" s="35" t="s">
        <v>336</v>
      </c>
      <c r="E88" s="30" t="s">
        <v>367</v>
      </c>
      <c r="F88" s="17" t="s">
        <v>40</v>
      </c>
      <c r="G88" s="21">
        <v>45068</v>
      </c>
      <c r="H88" s="39">
        <f t="shared" si="15"/>
        <v>45433</v>
      </c>
      <c r="I88" s="24" t="str">
        <f t="shared" ca="1" si="8"/>
        <v>Vencido</v>
      </c>
      <c r="J88" s="24" t="s">
        <v>41</v>
      </c>
      <c r="K88" s="24" t="s">
        <v>41</v>
      </c>
      <c r="L88" s="24" t="s">
        <v>41</v>
      </c>
      <c r="M88" s="40"/>
      <c r="N88" s="40">
        <f t="shared" si="12"/>
        <v>365</v>
      </c>
      <c r="O88" s="46" t="str">
        <f t="shared" ca="1" si="13"/>
        <v>?</v>
      </c>
      <c r="P88" s="46" t="s">
        <v>42</v>
      </c>
      <c r="Q88" s="40" t="s">
        <v>42</v>
      </c>
      <c r="R88" s="46"/>
      <c r="S88" s="40"/>
      <c r="T88" s="40" t="s">
        <v>61</v>
      </c>
      <c r="U88" s="40" t="s">
        <v>61</v>
      </c>
      <c r="V88" s="40" t="s">
        <v>61</v>
      </c>
      <c r="W88" s="40" t="s">
        <v>61</v>
      </c>
      <c r="X88" s="45" t="s">
        <v>61</v>
      </c>
      <c r="Y88" s="40" t="s">
        <v>61</v>
      </c>
      <c r="Z88" s="40" t="s">
        <v>84</v>
      </c>
      <c r="AA88" s="40" t="s">
        <v>84</v>
      </c>
      <c r="AB88" s="40" t="s">
        <v>61</v>
      </c>
      <c r="AC88" s="40" t="s">
        <v>61</v>
      </c>
      <c r="AD88" s="21" t="s">
        <v>42</v>
      </c>
      <c r="AE88" s="39" t="e">
        <f t="shared" si="16"/>
        <v>#VALUE!</v>
      </c>
      <c r="AF88" s="22" t="str">
        <f t="shared" ca="1" si="17"/>
        <v>-</v>
      </c>
      <c r="AG88" s="45" t="s">
        <v>61</v>
      </c>
      <c r="AH88" s="45" t="s">
        <v>61</v>
      </c>
      <c r="AI88" s="21">
        <v>45173</v>
      </c>
      <c r="AJ88" s="22" t="str">
        <f t="shared" ca="1" si="18"/>
        <v>Vencido</v>
      </c>
      <c r="AK88" s="33">
        <v>45173</v>
      </c>
      <c r="AL88" s="25" t="str">
        <f t="shared" ca="1" si="14"/>
        <v>Vencido</v>
      </c>
      <c r="AM88" s="60"/>
      <c r="AN88" s="40"/>
    </row>
    <row r="89" spans="1:161" s="8" customFormat="1" ht="25.5" x14ac:dyDescent="0.25">
      <c r="A89" s="88" t="s">
        <v>368</v>
      </c>
      <c r="B89" s="30" t="s">
        <v>369</v>
      </c>
      <c r="C89" s="30" t="s">
        <v>370</v>
      </c>
      <c r="D89" s="35" t="s">
        <v>336</v>
      </c>
      <c r="E89" s="30" t="s">
        <v>244</v>
      </c>
      <c r="F89" s="17" t="s">
        <v>40</v>
      </c>
      <c r="G89" s="21">
        <v>45254</v>
      </c>
      <c r="H89" s="39">
        <f t="shared" si="15"/>
        <v>45619</v>
      </c>
      <c r="I89" s="24" t="str">
        <f t="shared" ca="1" si="8"/>
        <v>Vencido</v>
      </c>
      <c r="J89" s="24" t="s">
        <v>41</v>
      </c>
      <c r="K89" s="24" t="s">
        <v>41</v>
      </c>
      <c r="L89" s="24" t="s">
        <v>41</v>
      </c>
      <c r="M89" s="77">
        <v>45538</v>
      </c>
      <c r="N89" s="40">
        <f t="shared" si="12"/>
        <v>45903</v>
      </c>
      <c r="O89" s="46" t="str">
        <f t="shared" ca="1" si="13"/>
        <v>OK!</v>
      </c>
      <c r="P89" s="46" t="s">
        <v>42</v>
      </c>
      <c r="Q89" s="40" t="s">
        <v>42</v>
      </c>
      <c r="R89" s="46"/>
      <c r="S89" s="40"/>
      <c r="T89" s="40" t="s">
        <v>61</v>
      </c>
      <c r="U89" s="40" t="s">
        <v>61</v>
      </c>
      <c r="V89" s="40" t="s">
        <v>61</v>
      </c>
      <c r="W89" s="40" t="s">
        <v>61</v>
      </c>
      <c r="X89" s="45">
        <v>45419</v>
      </c>
      <c r="Y89" s="40">
        <f>X89+365</f>
        <v>45784</v>
      </c>
      <c r="Z89" s="40">
        <v>45449</v>
      </c>
      <c r="AA89" s="40">
        <f>Z89+365</f>
        <v>45814</v>
      </c>
      <c r="AB89" s="40" t="s">
        <v>61</v>
      </c>
      <c r="AC89" s="40" t="s">
        <v>61</v>
      </c>
      <c r="AD89" s="21" t="s">
        <v>42</v>
      </c>
      <c r="AE89" s="39" t="e">
        <f t="shared" si="16"/>
        <v>#VALUE!</v>
      </c>
      <c r="AF89" s="22" t="str">
        <f t="shared" ca="1" si="17"/>
        <v>-</v>
      </c>
      <c r="AG89" s="45" t="s">
        <v>61</v>
      </c>
      <c r="AH89" s="45" t="s">
        <v>61</v>
      </c>
      <c r="AI89" s="21">
        <v>45173</v>
      </c>
      <c r="AJ89" s="22" t="str">
        <f t="shared" ca="1" si="18"/>
        <v>Vencido</v>
      </c>
      <c r="AK89" s="33">
        <v>45173</v>
      </c>
      <c r="AL89" s="25" t="str">
        <f t="shared" ca="1" si="14"/>
        <v>Vencido</v>
      </c>
      <c r="AM89" s="60"/>
      <c r="AN89" s="40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</row>
    <row r="90" spans="1:161" s="8" customFormat="1" ht="12.75" customHeight="1" x14ac:dyDescent="0.25">
      <c r="A90" s="84" t="s">
        <v>371</v>
      </c>
      <c r="B90" s="31">
        <v>8201753</v>
      </c>
      <c r="C90" s="30" t="s">
        <v>372</v>
      </c>
      <c r="D90" s="35" t="s">
        <v>336</v>
      </c>
      <c r="E90" s="30" t="s">
        <v>349</v>
      </c>
      <c r="F90" s="17" t="s">
        <v>40</v>
      </c>
      <c r="G90" s="21">
        <v>45453</v>
      </c>
      <c r="H90" s="39">
        <f t="shared" si="15"/>
        <v>45818</v>
      </c>
      <c r="I90" s="24" t="str">
        <f t="shared" ca="1" si="8"/>
        <v>Vencido</v>
      </c>
      <c r="J90" s="24"/>
      <c r="K90" s="24"/>
      <c r="L90" s="24"/>
      <c r="M90" s="40"/>
      <c r="N90" s="40">
        <f t="shared" si="12"/>
        <v>365</v>
      </c>
      <c r="O90" s="46" t="str">
        <f t="shared" ca="1" si="13"/>
        <v>?</v>
      </c>
      <c r="P90" s="46" t="s">
        <v>42</v>
      </c>
      <c r="Q90" s="40" t="s">
        <v>42</v>
      </c>
      <c r="R90" s="46"/>
      <c r="S90" s="40"/>
      <c r="T90" s="40" t="s">
        <v>61</v>
      </c>
      <c r="U90" s="40" t="s">
        <v>61</v>
      </c>
      <c r="V90" s="40" t="s">
        <v>61</v>
      </c>
      <c r="W90" s="40" t="s">
        <v>61</v>
      </c>
      <c r="X90" s="40" t="s">
        <v>61</v>
      </c>
      <c r="Y90" s="40" t="s">
        <v>61</v>
      </c>
      <c r="Z90" s="40" t="s">
        <v>61</v>
      </c>
      <c r="AA90" s="40" t="s">
        <v>61</v>
      </c>
      <c r="AB90" s="40" t="s">
        <v>61</v>
      </c>
      <c r="AC90" s="40" t="s">
        <v>61</v>
      </c>
      <c r="AD90" s="21" t="s">
        <v>42</v>
      </c>
      <c r="AE90" s="39" t="e">
        <f t="shared" si="16"/>
        <v>#VALUE!</v>
      </c>
      <c r="AF90" s="22" t="str">
        <f t="shared" ca="1" si="17"/>
        <v>-</v>
      </c>
      <c r="AG90" s="45" t="s">
        <v>61</v>
      </c>
      <c r="AH90" s="45" t="s">
        <v>61</v>
      </c>
      <c r="AI90" s="21">
        <v>45173</v>
      </c>
      <c r="AJ90" s="22" t="str">
        <f t="shared" ca="1" si="18"/>
        <v>Vencido</v>
      </c>
      <c r="AK90" s="33">
        <v>45173</v>
      </c>
      <c r="AL90" s="25" t="str">
        <f t="shared" ca="1" si="14"/>
        <v>Vencido</v>
      </c>
      <c r="AM90" s="60"/>
      <c r="AN90" s="40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</row>
    <row r="91" spans="1:161" ht="12.75" customHeight="1" x14ac:dyDescent="0.25">
      <c r="A91" s="88" t="s">
        <v>373</v>
      </c>
      <c r="B91" s="30" t="s">
        <v>374</v>
      </c>
      <c r="C91" s="30" t="s">
        <v>375</v>
      </c>
      <c r="D91" s="35" t="s">
        <v>336</v>
      </c>
      <c r="E91" s="30" t="s">
        <v>376</v>
      </c>
      <c r="F91" s="17" t="s">
        <v>40</v>
      </c>
      <c r="G91" s="21">
        <v>45427</v>
      </c>
      <c r="H91" s="39">
        <f t="shared" si="15"/>
        <v>45792</v>
      </c>
      <c r="I91" s="24" t="str">
        <f t="shared" ca="1" si="8"/>
        <v>Vencido</v>
      </c>
      <c r="J91" s="24" t="s">
        <v>41</v>
      </c>
      <c r="K91" s="24" t="s">
        <v>41</v>
      </c>
      <c r="L91" s="24" t="s">
        <v>41</v>
      </c>
      <c r="M91" s="77">
        <v>45538</v>
      </c>
      <c r="N91" s="40">
        <f t="shared" si="12"/>
        <v>45903</v>
      </c>
      <c r="O91" s="46" t="str">
        <f t="shared" ca="1" si="13"/>
        <v>OK!</v>
      </c>
      <c r="P91" s="46" t="s">
        <v>42</v>
      </c>
      <c r="Q91" s="40" t="s">
        <v>42</v>
      </c>
      <c r="R91" s="46"/>
      <c r="S91" s="40"/>
      <c r="T91" s="40" t="s">
        <v>61</v>
      </c>
      <c r="U91" s="40" t="s">
        <v>61</v>
      </c>
      <c r="V91" s="40" t="s">
        <v>61</v>
      </c>
      <c r="W91" s="40" t="s">
        <v>61</v>
      </c>
      <c r="X91" s="40" t="s">
        <v>61</v>
      </c>
      <c r="Y91" s="40" t="s">
        <v>61</v>
      </c>
      <c r="Z91" s="40" t="s">
        <v>61</v>
      </c>
      <c r="AA91" s="40" t="s">
        <v>61</v>
      </c>
      <c r="AB91" s="40" t="s">
        <v>61</v>
      </c>
      <c r="AC91" s="40" t="s">
        <v>61</v>
      </c>
      <c r="AD91" s="21" t="s">
        <v>42</v>
      </c>
      <c r="AE91" s="39" t="e">
        <f t="shared" si="16"/>
        <v>#VALUE!</v>
      </c>
      <c r="AF91" s="22" t="str">
        <f t="shared" ca="1" si="17"/>
        <v>-</v>
      </c>
      <c r="AG91" s="45" t="s">
        <v>61</v>
      </c>
      <c r="AH91" s="45" t="s">
        <v>61</v>
      </c>
      <c r="AI91" s="21">
        <v>45173</v>
      </c>
      <c r="AJ91" s="22" t="str">
        <f t="shared" ca="1" si="18"/>
        <v>Vencido</v>
      </c>
      <c r="AK91" s="33">
        <v>45173</v>
      </c>
      <c r="AL91" s="25" t="str">
        <f t="shared" ca="1" si="14"/>
        <v>Vencido</v>
      </c>
      <c r="AM91" s="60"/>
      <c r="AN91" s="40"/>
    </row>
    <row r="92" spans="1:161" s="8" customFormat="1" ht="12.75" customHeight="1" x14ac:dyDescent="0.25">
      <c r="A92" s="88" t="s">
        <v>377</v>
      </c>
      <c r="B92" s="30" t="s">
        <v>378</v>
      </c>
      <c r="C92" s="30" t="s">
        <v>379</v>
      </c>
      <c r="D92" s="35" t="s">
        <v>336</v>
      </c>
      <c r="E92" s="30" t="s">
        <v>376</v>
      </c>
      <c r="F92" s="17" t="s">
        <v>40</v>
      </c>
      <c r="G92" s="21">
        <v>45182</v>
      </c>
      <c r="H92" s="39">
        <f t="shared" si="15"/>
        <v>45547</v>
      </c>
      <c r="I92" s="24" t="str">
        <f t="shared" ca="1" si="8"/>
        <v>Vencido</v>
      </c>
      <c r="J92" s="24" t="s">
        <v>41</v>
      </c>
      <c r="K92" s="24" t="s">
        <v>41</v>
      </c>
      <c r="L92" s="24" t="s">
        <v>41</v>
      </c>
      <c r="M92" s="77">
        <v>45538</v>
      </c>
      <c r="N92" s="40">
        <f t="shared" si="12"/>
        <v>45903</v>
      </c>
      <c r="O92" s="46" t="str">
        <f t="shared" ca="1" si="13"/>
        <v>OK!</v>
      </c>
      <c r="P92" s="46" t="s">
        <v>42</v>
      </c>
      <c r="Q92" s="40" t="s">
        <v>42</v>
      </c>
      <c r="R92" s="46"/>
      <c r="S92" s="40"/>
      <c r="T92" s="40" t="s">
        <v>61</v>
      </c>
      <c r="U92" s="40" t="s">
        <v>61</v>
      </c>
      <c r="V92" s="40" t="s">
        <v>61</v>
      </c>
      <c r="W92" s="40" t="s">
        <v>61</v>
      </c>
      <c r="X92" s="40" t="s">
        <v>61</v>
      </c>
      <c r="Y92" s="40" t="s">
        <v>61</v>
      </c>
      <c r="Z92" s="40" t="s">
        <v>61</v>
      </c>
      <c r="AA92" s="40" t="s">
        <v>61</v>
      </c>
      <c r="AB92" s="40" t="s">
        <v>61</v>
      </c>
      <c r="AC92" s="40" t="s">
        <v>61</v>
      </c>
      <c r="AD92" s="21" t="s">
        <v>42</v>
      </c>
      <c r="AE92" s="39" t="e">
        <f t="shared" si="16"/>
        <v>#VALUE!</v>
      </c>
      <c r="AF92" s="22" t="str">
        <f t="shared" ca="1" si="17"/>
        <v>-</v>
      </c>
      <c r="AG92" s="45" t="s">
        <v>61</v>
      </c>
      <c r="AH92" s="45" t="s">
        <v>61</v>
      </c>
      <c r="AI92" s="21">
        <v>45173</v>
      </c>
      <c r="AJ92" s="22" t="str">
        <f t="shared" ca="1" si="18"/>
        <v>Vencido</v>
      </c>
      <c r="AK92" s="33">
        <v>45173</v>
      </c>
      <c r="AL92" s="25" t="str">
        <f t="shared" ca="1" si="14"/>
        <v>Vencido</v>
      </c>
      <c r="AM92" s="60"/>
      <c r="AN92" s="40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</row>
    <row r="93" spans="1:161" ht="15" customHeight="1" x14ac:dyDescent="0.25">
      <c r="A93" s="84" t="s">
        <v>380</v>
      </c>
      <c r="B93" s="30" t="s">
        <v>381</v>
      </c>
      <c r="C93" s="30" t="s">
        <v>382</v>
      </c>
      <c r="D93" s="35" t="s">
        <v>336</v>
      </c>
      <c r="E93" s="30" t="s">
        <v>363</v>
      </c>
      <c r="F93" s="17" t="s">
        <v>40</v>
      </c>
      <c r="G93" s="21">
        <v>45257</v>
      </c>
      <c r="H93" s="39">
        <f t="shared" si="15"/>
        <v>45622</v>
      </c>
      <c r="I93" s="24" t="str">
        <f t="shared" ref="I93:I156" ca="1" si="19">IFERROR(IF(G93="","?",IF((G93+(365))&lt;TODAY(),"Vencido",IF((G93+(365))=TODAY(),"Vence Hoje",IF((G93+(365)-15)&lt;=TODAY(),"Vence - 15 dias",IF((G93+(365)-30)&lt;=TODAY(),"Vence - 30 dias",IF((G93+(365*2)-60)&lt;=TODAY(),"Vence - 60 dias",IF((G93+(365*2)-90)&lt;=TODAY(),"Vence - 90 dias","OK!"))))))),"-")</f>
        <v>Vencido</v>
      </c>
      <c r="J93" s="24" t="s">
        <v>41</v>
      </c>
      <c r="K93" s="24" t="s">
        <v>41</v>
      </c>
      <c r="L93" s="24" t="s">
        <v>41</v>
      </c>
      <c r="M93" s="40"/>
      <c r="N93" s="40">
        <f t="shared" si="12"/>
        <v>365</v>
      </c>
      <c r="O93" s="46" t="str">
        <f t="shared" ca="1" si="13"/>
        <v>?</v>
      </c>
      <c r="P93" s="46" t="s">
        <v>42</v>
      </c>
      <c r="Q93" s="40" t="s">
        <v>42</v>
      </c>
      <c r="R93" s="46"/>
      <c r="S93" s="40"/>
      <c r="T93" s="40" t="s">
        <v>61</v>
      </c>
      <c r="U93" s="40" t="s">
        <v>61</v>
      </c>
      <c r="V93" s="40" t="s">
        <v>61</v>
      </c>
      <c r="W93" s="40" t="s">
        <v>61</v>
      </c>
      <c r="X93" s="40" t="s">
        <v>61</v>
      </c>
      <c r="Y93" s="40" t="s">
        <v>61</v>
      </c>
      <c r="Z93" s="40" t="s">
        <v>61</v>
      </c>
      <c r="AA93" s="40" t="s">
        <v>61</v>
      </c>
      <c r="AB93" s="40" t="s">
        <v>61</v>
      </c>
      <c r="AC93" s="40" t="s">
        <v>61</v>
      </c>
      <c r="AD93" s="21" t="s">
        <v>42</v>
      </c>
      <c r="AE93" s="39" t="e">
        <f t="shared" si="16"/>
        <v>#VALUE!</v>
      </c>
      <c r="AF93" s="22" t="str">
        <f t="shared" ca="1" si="17"/>
        <v>-</v>
      </c>
      <c r="AG93" s="45" t="s">
        <v>61</v>
      </c>
      <c r="AH93" s="45" t="s">
        <v>61</v>
      </c>
      <c r="AI93" s="21">
        <v>45173</v>
      </c>
      <c r="AJ93" s="22" t="str">
        <f t="shared" ca="1" si="18"/>
        <v>Vencido</v>
      </c>
      <c r="AK93" s="33">
        <v>45173</v>
      </c>
      <c r="AL93" s="25" t="str">
        <f t="shared" ca="1" si="14"/>
        <v>Vencido</v>
      </c>
      <c r="AM93" s="60"/>
      <c r="AN93" s="40"/>
    </row>
    <row r="94" spans="1:161" ht="12.75" customHeight="1" x14ac:dyDescent="0.25">
      <c r="A94" s="84" t="s">
        <v>383</v>
      </c>
      <c r="B94" s="30" t="s">
        <v>384</v>
      </c>
      <c r="C94" s="30" t="s">
        <v>385</v>
      </c>
      <c r="D94" s="35" t="s">
        <v>336</v>
      </c>
      <c r="E94" s="30" t="s">
        <v>356</v>
      </c>
      <c r="F94" s="17" t="s">
        <v>40</v>
      </c>
      <c r="G94" s="21">
        <v>45329</v>
      </c>
      <c r="H94" s="39">
        <f t="shared" si="15"/>
        <v>45694</v>
      </c>
      <c r="I94" s="24" t="str">
        <f t="shared" ca="1" si="19"/>
        <v>Vencido</v>
      </c>
      <c r="J94" s="24" t="s">
        <v>386</v>
      </c>
      <c r="K94" s="24" t="s">
        <v>41</v>
      </c>
      <c r="L94" s="24" t="s">
        <v>41</v>
      </c>
      <c r="M94" s="40"/>
      <c r="N94" s="40">
        <f t="shared" si="12"/>
        <v>365</v>
      </c>
      <c r="O94" s="46" t="str">
        <f t="shared" ca="1" si="13"/>
        <v>?</v>
      </c>
      <c r="P94" s="46" t="s">
        <v>42</v>
      </c>
      <c r="Q94" s="40" t="s">
        <v>42</v>
      </c>
      <c r="R94" s="46"/>
      <c r="S94" s="40"/>
      <c r="T94" s="40" t="s">
        <v>61</v>
      </c>
      <c r="U94" s="40" t="s">
        <v>61</v>
      </c>
      <c r="V94" s="40" t="s">
        <v>61</v>
      </c>
      <c r="W94" s="40" t="s">
        <v>61</v>
      </c>
      <c r="X94" s="40" t="s">
        <v>61</v>
      </c>
      <c r="Y94" s="40" t="s">
        <v>61</v>
      </c>
      <c r="Z94" s="40" t="s">
        <v>61</v>
      </c>
      <c r="AA94" s="40" t="s">
        <v>61</v>
      </c>
      <c r="AB94" s="40" t="s">
        <v>61</v>
      </c>
      <c r="AC94" s="40" t="s">
        <v>61</v>
      </c>
      <c r="AD94" s="21"/>
      <c r="AE94" s="39">
        <f t="shared" si="16"/>
        <v>730</v>
      </c>
      <c r="AF94" s="22" t="str">
        <f t="shared" ca="1" si="17"/>
        <v>?</v>
      </c>
      <c r="AG94" s="45" t="s">
        <v>61</v>
      </c>
      <c r="AH94" s="45" t="s">
        <v>61</v>
      </c>
      <c r="AI94" s="21">
        <v>45173</v>
      </c>
      <c r="AJ94" s="22" t="str">
        <f t="shared" ca="1" si="18"/>
        <v>Vencido</v>
      </c>
      <c r="AK94" s="33">
        <v>45173</v>
      </c>
      <c r="AL94" s="25" t="str">
        <f t="shared" ca="1" si="14"/>
        <v>Vencido</v>
      </c>
      <c r="AM94" s="60"/>
      <c r="AN94" s="40"/>
    </row>
    <row r="95" spans="1:161" ht="12.75" customHeight="1" x14ac:dyDescent="0.25">
      <c r="A95" s="84" t="s">
        <v>387</v>
      </c>
      <c r="B95" s="30"/>
      <c r="C95" s="30" t="s">
        <v>388</v>
      </c>
      <c r="D95" s="18" t="s">
        <v>389</v>
      </c>
      <c r="E95" s="30" t="s">
        <v>390</v>
      </c>
      <c r="F95" s="17" t="s">
        <v>40</v>
      </c>
      <c r="G95" s="21">
        <v>45302</v>
      </c>
      <c r="H95" s="39">
        <f t="shared" si="15"/>
        <v>45667</v>
      </c>
      <c r="I95" s="24" t="str">
        <f t="shared" ca="1" si="19"/>
        <v>Vencido</v>
      </c>
      <c r="J95" s="24" t="s">
        <v>41</v>
      </c>
      <c r="K95" s="24" t="s">
        <v>41</v>
      </c>
      <c r="L95" s="24" t="s">
        <v>41</v>
      </c>
      <c r="M95" s="40"/>
      <c r="N95" s="40">
        <f t="shared" si="12"/>
        <v>365</v>
      </c>
      <c r="O95" s="46" t="str">
        <f t="shared" ca="1" si="13"/>
        <v>?</v>
      </c>
      <c r="P95" s="46" t="s">
        <v>42</v>
      </c>
      <c r="Q95" s="40" t="s">
        <v>42</v>
      </c>
      <c r="R95" s="46"/>
      <c r="S95" s="40"/>
      <c r="T95" s="40" t="s">
        <v>61</v>
      </c>
      <c r="U95" s="40" t="s">
        <v>61</v>
      </c>
      <c r="V95" s="40" t="s">
        <v>61</v>
      </c>
      <c r="W95" s="40" t="s">
        <v>61</v>
      </c>
      <c r="X95" s="40" t="s">
        <v>61</v>
      </c>
      <c r="Y95" s="40" t="s">
        <v>61</v>
      </c>
      <c r="Z95" s="40" t="s">
        <v>61</v>
      </c>
      <c r="AA95" s="40" t="s">
        <v>61</v>
      </c>
      <c r="AB95" s="40" t="s">
        <v>61</v>
      </c>
      <c r="AC95" s="40" t="s">
        <v>61</v>
      </c>
      <c r="AD95" s="39" t="s">
        <v>61</v>
      </c>
      <c r="AE95" s="39" t="s">
        <v>61</v>
      </c>
      <c r="AF95" s="22" t="str">
        <f t="shared" ca="1" si="17"/>
        <v>-</v>
      </c>
      <c r="AG95" s="40" t="s">
        <v>61</v>
      </c>
      <c r="AH95" s="40" t="s">
        <v>61</v>
      </c>
      <c r="AI95" s="21"/>
      <c r="AJ95" s="22" t="str">
        <f t="shared" ca="1" si="18"/>
        <v>?</v>
      </c>
      <c r="AK95" s="33"/>
      <c r="AL95" s="25" t="str">
        <f t="shared" ca="1" si="14"/>
        <v>?</v>
      </c>
      <c r="AM95" s="60"/>
      <c r="AN95" s="40"/>
    </row>
    <row r="96" spans="1:161" ht="15" customHeight="1" x14ac:dyDescent="0.25">
      <c r="A96" s="88" t="s">
        <v>391</v>
      </c>
      <c r="B96" s="30" t="s">
        <v>392</v>
      </c>
      <c r="C96" s="30" t="s">
        <v>393</v>
      </c>
      <c r="D96" s="18" t="s">
        <v>394</v>
      </c>
      <c r="E96" s="30" t="s">
        <v>395</v>
      </c>
      <c r="F96" s="17" t="s">
        <v>40</v>
      </c>
      <c r="G96" s="21">
        <v>45748</v>
      </c>
      <c r="H96" s="39">
        <f t="shared" ref="H96:H118" si="20">G96+365</f>
        <v>46113</v>
      </c>
      <c r="I96" s="24" t="str">
        <f t="shared" ca="1" si="19"/>
        <v>OK!</v>
      </c>
      <c r="J96" s="24" t="s">
        <v>60</v>
      </c>
      <c r="K96" s="24" t="s">
        <v>60</v>
      </c>
      <c r="L96" s="24" t="s">
        <v>60</v>
      </c>
      <c r="M96" s="40"/>
      <c r="N96" s="40">
        <f t="shared" si="12"/>
        <v>365</v>
      </c>
      <c r="O96" s="46" t="str">
        <f t="shared" ca="1" si="13"/>
        <v>?</v>
      </c>
      <c r="P96" s="46" t="s">
        <v>42</v>
      </c>
      <c r="Q96" s="40" t="s">
        <v>42</v>
      </c>
      <c r="R96" s="46"/>
      <c r="S96" s="40"/>
      <c r="T96" s="40" t="s">
        <v>61</v>
      </c>
      <c r="U96" s="40" t="s">
        <v>61</v>
      </c>
      <c r="V96" s="40" t="s">
        <v>61</v>
      </c>
      <c r="W96" s="40" t="s">
        <v>61</v>
      </c>
      <c r="X96" s="40" t="s">
        <v>61</v>
      </c>
      <c r="Y96" s="40" t="s">
        <v>61</v>
      </c>
      <c r="Z96" s="40" t="s">
        <v>61</v>
      </c>
      <c r="AA96" s="40" t="s">
        <v>61</v>
      </c>
      <c r="AB96" s="40" t="s">
        <v>61</v>
      </c>
      <c r="AC96" s="40" t="s">
        <v>61</v>
      </c>
      <c r="AD96" s="39" t="s">
        <v>61</v>
      </c>
      <c r="AE96" s="39" t="e">
        <f>AD96+365+365</f>
        <v>#VALUE!</v>
      </c>
      <c r="AF96" s="22" t="str">
        <f t="shared" ca="1" si="17"/>
        <v>-</v>
      </c>
      <c r="AG96" s="40" t="s">
        <v>61</v>
      </c>
      <c r="AH96" s="40" t="s">
        <v>61</v>
      </c>
      <c r="AI96" s="21">
        <v>45664</v>
      </c>
      <c r="AJ96" s="22" t="str">
        <f t="shared" ca="1" si="18"/>
        <v>OK!</v>
      </c>
      <c r="AK96" s="33">
        <v>45666</v>
      </c>
      <c r="AL96" s="25" t="str">
        <f t="shared" ca="1" si="14"/>
        <v>OK!</v>
      </c>
      <c r="AM96" s="60" t="s">
        <v>61</v>
      </c>
      <c r="AN96" s="60" t="s">
        <v>61</v>
      </c>
    </row>
    <row r="97" spans="1:40" ht="15" customHeight="1" x14ac:dyDescent="0.25">
      <c r="A97" s="88" t="s">
        <v>396</v>
      </c>
      <c r="B97" s="31">
        <v>50195698</v>
      </c>
      <c r="C97" s="30" t="s">
        <v>397</v>
      </c>
      <c r="D97" s="16" t="s">
        <v>394</v>
      </c>
      <c r="E97" s="15" t="s">
        <v>328</v>
      </c>
      <c r="F97" s="19" t="s">
        <v>40</v>
      </c>
      <c r="G97" s="21">
        <v>45748</v>
      </c>
      <c r="H97" s="21">
        <f t="shared" si="20"/>
        <v>46113</v>
      </c>
      <c r="I97" s="24" t="str">
        <f t="shared" ca="1" si="19"/>
        <v>OK!</v>
      </c>
      <c r="J97" s="21" t="s">
        <v>60</v>
      </c>
      <c r="K97" s="21" t="s">
        <v>60</v>
      </c>
      <c r="L97" s="21" t="s">
        <v>41</v>
      </c>
      <c r="M97" s="77">
        <v>45775</v>
      </c>
      <c r="N97" s="40">
        <f t="shared" si="12"/>
        <v>46140</v>
      </c>
      <c r="O97" s="46" t="str">
        <f t="shared" ca="1" si="13"/>
        <v>OK!</v>
      </c>
      <c r="P97" s="46" t="s">
        <v>42</v>
      </c>
      <c r="Q97" s="40" t="s">
        <v>42</v>
      </c>
      <c r="R97" s="46"/>
      <c r="S97" s="40">
        <v>45748</v>
      </c>
      <c r="T97" s="40">
        <v>45744</v>
      </c>
      <c r="U97" s="40">
        <f>T97+365*2</f>
        <v>46474</v>
      </c>
      <c r="V97" s="40" t="s">
        <v>61</v>
      </c>
      <c r="W97" s="40" t="s">
        <v>61</v>
      </c>
      <c r="X97" s="45" t="s">
        <v>61</v>
      </c>
      <c r="Y97" s="40" t="s">
        <v>61</v>
      </c>
      <c r="Z97" s="40" t="s">
        <v>61</v>
      </c>
      <c r="AA97" s="40" t="s">
        <v>61</v>
      </c>
      <c r="AB97" s="40">
        <v>45749</v>
      </c>
      <c r="AC97" s="40">
        <f>AB97+365</f>
        <v>46114</v>
      </c>
      <c r="AD97" s="39">
        <v>45745</v>
      </c>
      <c r="AE97" s="39">
        <f>AD97+365*2</f>
        <v>46475</v>
      </c>
      <c r="AF97" s="22" t="str">
        <f t="shared" ca="1" si="17"/>
        <v>OK!</v>
      </c>
      <c r="AG97" s="45" t="s">
        <v>61</v>
      </c>
      <c r="AH97" s="45" t="s">
        <v>61</v>
      </c>
      <c r="AI97" s="21">
        <v>45664</v>
      </c>
      <c r="AJ97" s="22" t="str">
        <f t="shared" ca="1" si="18"/>
        <v>OK!</v>
      </c>
      <c r="AK97" s="33">
        <v>45666</v>
      </c>
      <c r="AL97" s="25" t="str">
        <f t="shared" ca="1" si="14"/>
        <v>OK!</v>
      </c>
      <c r="AM97" s="60" t="s">
        <v>61</v>
      </c>
      <c r="AN97" s="40" t="s">
        <v>61</v>
      </c>
    </row>
    <row r="98" spans="1:40" ht="15" customHeight="1" x14ac:dyDescent="0.25">
      <c r="A98" s="89" t="s">
        <v>398</v>
      </c>
      <c r="B98" s="30" t="s">
        <v>399</v>
      </c>
      <c r="C98" s="30" t="s">
        <v>400</v>
      </c>
      <c r="D98" s="18" t="s">
        <v>394</v>
      </c>
      <c r="E98" s="30" t="s">
        <v>356</v>
      </c>
      <c r="F98" s="17" t="s">
        <v>40</v>
      </c>
      <c r="G98" s="21">
        <v>45422</v>
      </c>
      <c r="H98" s="39">
        <f t="shared" si="20"/>
        <v>45787</v>
      </c>
      <c r="I98" s="24" t="str">
        <f t="shared" ca="1" si="19"/>
        <v>Vencido</v>
      </c>
      <c r="J98" s="24" t="s">
        <v>60</v>
      </c>
      <c r="K98" s="24" t="s">
        <v>60</v>
      </c>
      <c r="L98" s="24" t="s">
        <v>41</v>
      </c>
      <c r="M98" s="77">
        <v>45775</v>
      </c>
      <c r="N98" s="40">
        <f t="shared" si="12"/>
        <v>46140</v>
      </c>
      <c r="O98" s="46" t="str">
        <f t="shared" ca="1" si="13"/>
        <v>OK!</v>
      </c>
      <c r="P98" s="46" t="s">
        <v>42</v>
      </c>
      <c r="Q98" s="40" t="s">
        <v>42</v>
      </c>
      <c r="R98" s="46"/>
      <c r="S98" s="40">
        <v>45724</v>
      </c>
      <c r="T98" s="40" t="s">
        <v>61</v>
      </c>
      <c r="U98" s="40" t="s">
        <v>61</v>
      </c>
      <c r="V98" s="40" t="s">
        <v>61</v>
      </c>
      <c r="W98" s="40" t="s">
        <v>61</v>
      </c>
      <c r="X98" s="40" t="s">
        <v>61</v>
      </c>
      <c r="Y98" s="40" t="s">
        <v>61</v>
      </c>
      <c r="Z98" s="40" t="s">
        <v>61</v>
      </c>
      <c r="AA98" s="40" t="s">
        <v>61</v>
      </c>
      <c r="AB98" s="40" t="s">
        <v>61</v>
      </c>
      <c r="AC98" s="40" t="s">
        <v>61</v>
      </c>
      <c r="AD98" s="39" t="s">
        <v>61</v>
      </c>
      <c r="AE98" s="39" t="e">
        <f t="shared" ref="AE98:AE106" si="21">AD98+365+365</f>
        <v>#VALUE!</v>
      </c>
      <c r="AF98" s="22" t="str">
        <f t="shared" ca="1" si="17"/>
        <v>-</v>
      </c>
      <c r="AG98" s="40" t="s">
        <v>61</v>
      </c>
      <c r="AH98" s="40" t="s">
        <v>61</v>
      </c>
      <c r="AI98" s="21">
        <v>45664</v>
      </c>
      <c r="AJ98" s="22" t="str">
        <f t="shared" ca="1" si="18"/>
        <v>OK!</v>
      </c>
      <c r="AK98" s="33">
        <v>45666</v>
      </c>
      <c r="AL98" s="25" t="str">
        <f t="shared" ca="1" si="14"/>
        <v>OK!</v>
      </c>
      <c r="AM98" s="60" t="s">
        <v>61</v>
      </c>
      <c r="AN98" s="60" t="s">
        <v>61</v>
      </c>
    </row>
    <row r="99" spans="1:40" ht="15" customHeight="1" x14ac:dyDescent="0.25">
      <c r="A99" s="88" t="s">
        <v>401</v>
      </c>
      <c r="B99" s="30" t="s">
        <v>402</v>
      </c>
      <c r="C99" s="30" t="s">
        <v>403</v>
      </c>
      <c r="D99" s="18" t="s">
        <v>394</v>
      </c>
      <c r="E99" s="30" t="s">
        <v>404</v>
      </c>
      <c r="F99" s="17" t="s">
        <v>40</v>
      </c>
      <c r="G99" s="21">
        <v>45453</v>
      </c>
      <c r="H99" s="39">
        <f t="shared" si="20"/>
        <v>45818</v>
      </c>
      <c r="I99" s="24" t="str">
        <f t="shared" ca="1" si="19"/>
        <v>Vencido</v>
      </c>
      <c r="J99" s="24" t="s">
        <v>60</v>
      </c>
      <c r="K99" s="24" t="s">
        <v>60</v>
      </c>
      <c r="L99" s="24" t="s">
        <v>41</v>
      </c>
      <c r="M99" s="77">
        <v>45503</v>
      </c>
      <c r="N99" s="40">
        <f t="shared" si="12"/>
        <v>45868</v>
      </c>
      <c r="O99" s="46" t="str">
        <f t="shared" ca="1" si="13"/>
        <v>OK!</v>
      </c>
      <c r="P99" s="46" t="s">
        <v>42</v>
      </c>
      <c r="Q99" s="40" t="s">
        <v>42</v>
      </c>
      <c r="R99" s="46"/>
      <c r="S99" s="40">
        <v>45454</v>
      </c>
      <c r="T99" s="40">
        <v>45464</v>
      </c>
      <c r="U99" s="40">
        <f>T99+365*2</f>
        <v>46194</v>
      </c>
      <c r="V99" s="40" t="s">
        <v>61</v>
      </c>
      <c r="W99" s="40" t="s">
        <v>61</v>
      </c>
      <c r="X99" s="40" t="s">
        <v>61</v>
      </c>
      <c r="Y99" s="40" t="s">
        <v>61</v>
      </c>
      <c r="Z99" s="40" t="s">
        <v>61</v>
      </c>
      <c r="AA99" s="40" t="s">
        <v>61</v>
      </c>
      <c r="AB99" s="40">
        <v>45458</v>
      </c>
      <c r="AC99" s="40">
        <f>AB99+365</f>
        <v>45823</v>
      </c>
      <c r="AD99" s="21">
        <v>45456</v>
      </c>
      <c r="AE99" s="39">
        <f t="shared" si="21"/>
        <v>46186</v>
      </c>
      <c r="AF99" s="22" t="str">
        <f t="shared" ca="1" si="17"/>
        <v>OK!</v>
      </c>
      <c r="AG99" s="45" t="s">
        <v>61</v>
      </c>
      <c r="AH99" s="45" t="s">
        <v>61</v>
      </c>
      <c r="AI99" s="21">
        <v>45664</v>
      </c>
      <c r="AJ99" s="22" t="str">
        <f t="shared" ca="1" si="18"/>
        <v>OK!</v>
      </c>
      <c r="AK99" s="33">
        <v>45666</v>
      </c>
      <c r="AL99" s="25" t="str">
        <f t="shared" ca="1" si="14"/>
        <v>OK!</v>
      </c>
      <c r="AM99" s="60" t="s">
        <v>61</v>
      </c>
      <c r="AN99" s="60" t="s">
        <v>61</v>
      </c>
    </row>
    <row r="100" spans="1:40" ht="15" customHeight="1" x14ac:dyDescent="0.25">
      <c r="A100" s="84" t="s">
        <v>405</v>
      </c>
      <c r="B100" s="30" t="s">
        <v>406</v>
      </c>
      <c r="C100" s="30" t="s">
        <v>407</v>
      </c>
      <c r="D100" s="16" t="s">
        <v>408</v>
      </c>
      <c r="E100" s="30" t="s">
        <v>409</v>
      </c>
      <c r="F100" s="19" t="s">
        <v>40</v>
      </c>
      <c r="G100" s="21">
        <v>45622</v>
      </c>
      <c r="H100" s="21">
        <f t="shared" si="20"/>
        <v>45987</v>
      </c>
      <c r="I100" s="24" t="str">
        <f t="shared" ca="1" si="19"/>
        <v>OK!</v>
      </c>
      <c r="J100" s="21" t="s">
        <v>60</v>
      </c>
      <c r="K100" s="21" t="s">
        <v>41</v>
      </c>
      <c r="L100" s="21" t="s">
        <v>60</v>
      </c>
      <c r="M100" s="77">
        <v>45672</v>
      </c>
      <c r="N100" s="40">
        <f t="shared" si="12"/>
        <v>46037</v>
      </c>
      <c r="O100" s="46" t="str">
        <f t="shared" ca="1" si="13"/>
        <v>OK!</v>
      </c>
      <c r="P100" s="46" t="s">
        <v>42</v>
      </c>
      <c r="Q100" s="40" t="s">
        <v>42</v>
      </c>
      <c r="R100" s="46"/>
      <c r="S100" s="40">
        <v>45562</v>
      </c>
      <c r="T100" s="40">
        <v>45544</v>
      </c>
      <c r="U100" s="40">
        <f t="shared" ref="U100:U106" si="22">T100+365+365</f>
        <v>46274</v>
      </c>
      <c r="V100" s="40">
        <v>45547</v>
      </c>
      <c r="W100" s="40">
        <f t="shared" ref="W100:W106" si="23">V100+365+365</f>
        <v>46277</v>
      </c>
      <c r="X100" s="45"/>
      <c r="Y100" s="40"/>
      <c r="Z100" s="40" t="s">
        <v>61</v>
      </c>
      <c r="AA100" s="40" t="s">
        <v>61</v>
      </c>
      <c r="AB100" s="40" t="s">
        <v>61</v>
      </c>
      <c r="AC100" s="40" t="s">
        <v>61</v>
      </c>
      <c r="AD100" s="39">
        <v>45384</v>
      </c>
      <c r="AE100" s="39">
        <f t="shared" si="21"/>
        <v>46114</v>
      </c>
      <c r="AF100" s="22" t="str">
        <f t="shared" ca="1" si="17"/>
        <v>OK!</v>
      </c>
      <c r="AG100" s="45"/>
      <c r="AH100" s="45"/>
      <c r="AI100" s="21"/>
      <c r="AJ100" s="22" t="str">
        <f t="shared" ca="1" si="18"/>
        <v>?</v>
      </c>
      <c r="AK100" s="33"/>
      <c r="AL100" s="25" t="str">
        <f t="shared" ca="1" si="14"/>
        <v>?</v>
      </c>
      <c r="AM100" s="60"/>
      <c r="AN100" s="40"/>
    </row>
    <row r="101" spans="1:40" ht="15" customHeight="1" x14ac:dyDescent="0.25">
      <c r="A101" s="84" t="s">
        <v>410</v>
      </c>
      <c r="B101" s="30" t="s">
        <v>411</v>
      </c>
      <c r="C101" s="30" t="s">
        <v>412</v>
      </c>
      <c r="D101" s="16" t="s">
        <v>408</v>
      </c>
      <c r="E101" s="30" t="s">
        <v>409</v>
      </c>
      <c r="F101" s="19" t="s">
        <v>40</v>
      </c>
      <c r="G101" s="21">
        <v>45622</v>
      </c>
      <c r="H101" s="21">
        <f t="shared" si="20"/>
        <v>45987</v>
      </c>
      <c r="I101" s="24" t="str">
        <f t="shared" ca="1" si="19"/>
        <v>OK!</v>
      </c>
      <c r="J101" s="21" t="s">
        <v>60</v>
      </c>
      <c r="K101" s="21" t="s">
        <v>41</v>
      </c>
      <c r="L101" s="21" t="s">
        <v>60</v>
      </c>
      <c r="M101" s="77">
        <v>45672</v>
      </c>
      <c r="N101" s="40">
        <f t="shared" si="12"/>
        <v>46037</v>
      </c>
      <c r="O101" s="46" t="str">
        <f t="shared" ca="1" si="13"/>
        <v>OK!</v>
      </c>
      <c r="P101" s="46" t="s">
        <v>42</v>
      </c>
      <c r="Q101" s="40" t="s">
        <v>42</v>
      </c>
      <c r="R101" s="46"/>
      <c r="S101" s="40">
        <v>45562</v>
      </c>
      <c r="T101" s="40">
        <v>45544</v>
      </c>
      <c r="U101" s="40">
        <f t="shared" si="22"/>
        <v>46274</v>
      </c>
      <c r="V101" s="40">
        <v>45547</v>
      </c>
      <c r="W101" s="40">
        <f t="shared" si="23"/>
        <v>46277</v>
      </c>
      <c r="X101" s="45"/>
      <c r="Y101" s="40"/>
      <c r="Z101" s="40" t="s">
        <v>61</v>
      </c>
      <c r="AA101" s="40" t="s">
        <v>61</v>
      </c>
      <c r="AB101" s="40" t="s">
        <v>61</v>
      </c>
      <c r="AC101" s="40" t="s">
        <v>61</v>
      </c>
      <c r="AD101" s="39">
        <v>45384</v>
      </c>
      <c r="AE101" s="39">
        <f t="shared" si="21"/>
        <v>46114</v>
      </c>
      <c r="AF101" s="22" t="str">
        <f t="shared" ca="1" si="17"/>
        <v>OK!</v>
      </c>
      <c r="AG101" s="45"/>
      <c r="AH101" s="45"/>
      <c r="AI101" s="21"/>
      <c r="AJ101" s="22" t="str">
        <f t="shared" ca="1" si="18"/>
        <v>?</v>
      </c>
      <c r="AK101" s="33"/>
      <c r="AL101" s="25" t="str">
        <f t="shared" ca="1" si="14"/>
        <v>?</v>
      </c>
      <c r="AM101" s="60"/>
      <c r="AN101" s="40"/>
    </row>
    <row r="102" spans="1:40" ht="15" customHeight="1" x14ac:dyDescent="0.25">
      <c r="A102" s="84" t="s">
        <v>413</v>
      </c>
      <c r="B102" s="30" t="s">
        <v>414</v>
      </c>
      <c r="C102" s="30" t="s">
        <v>415</v>
      </c>
      <c r="D102" s="16" t="s">
        <v>408</v>
      </c>
      <c r="E102" s="30" t="s">
        <v>416</v>
      </c>
      <c r="F102" s="19" t="s">
        <v>40</v>
      </c>
      <c r="G102" s="21">
        <v>45622</v>
      </c>
      <c r="H102" s="21">
        <f t="shared" si="20"/>
        <v>45987</v>
      </c>
      <c r="I102" s="24" t="str">
        <f t="shared" ca="1" si="19"/>
        <v>OK!</v>
      </c>
      <c r="J102" s="21" t="s">
        <v>60</v>
      </c>
      <c r="K102" s="21" t="s">
        <v>41</v>
      </c>
      <c r="L102" s="21" t="s">
        <v>41</v>
      </c>
      <c r="M102" s="77">
        <v>45672</v>
      </c>
      <c r="N102" s="40">
        <f t="shared" si="12"/>
        <v>46037</v>
      </c>
      <c r="O102" s="46" t="str">
        <f t="shared" ca="1" si="13"/>
        <v>OK!</v>
      </c>
      <c r="P102" s="46" t="s">
        <v>42</v>
      </c>
      <c r="Q102" s="40" t="s">
        <v>42</v>
      </c>
      <c r="R102" s="46"/>
      <c r="S102" s="40">
        <v>45562</v>
      </c>
      <c r="T102" s="40">
        <v>45541</v>
      </c>
      <c r="U102" s="40">
        <f t="shared" si="22"/>
        <v>46271</v>
      </c>
      <c r="V102" s="40">
        <v>45547</v>
      </c>
      <c r="W102" s="40">
        <f t="shared" si="23"/>
        <v>46277</v>
      </c>
      <c r="X102" s="45"/>
      <c r="Y102" s="40"/>
      <c r="Z102" s="40" t="s">
        <v>61</v>
      </c>
      <c r="AA102" s="40" t="s">
        <v>61</v>
      </c>
      <c r="AB102" s="40" t="s">
        <v>61</v>
      </c>
      <c r="AC102" s="40" t="s">
        <v>61</v>
      </c>
      <c r="AD102" s="39">
        <v>45384</v>
      </c>
      <c r="AE102" s="39">
        <f t="shared" si="21"/>
        <v>46114</v>
      </c>
      <c r="AF102" s="22" t="str">
        <f t="shared" ca="1" si="17"/>
        <v>OK!</v>
      </c>
      <c r="AG102" s="45"/>
      <c r="AH102" s="45"/>
      <c r="AI102" s="21"/>
      <c r="AJ102" s="22" t="str">
        <f t="shared" ca="1" si="18"/>
        <v>?</v>
      </c>
      <c r="AK102" s="33"/>
      <c r="AL102" s="25" t="str">
        <f t="shared" ca="1" si="14"/>
        <v>?</v>
      </c>
      <c r="AM102" s="60"/>
      <c r="AN102" s="40"/>
    </row>
    <row r="103" spans="1:40" ht="12.75" customHeight="1" x14ac:dyDescent="0.25">
      <c r="A103" s="84" t="s">
        <v>417</v>
      </c>
      <c r="B103" s="30" t="s">
        <v>418</v>
      </c>
      <c r="C103" s="30" t="s">
        <v>419</v>
      </c>
      <c r="D103" s="16" t="s">
        <v>408</v>
      </c>
      <c r="E103" s="30" t="s">
        <v>409</v>
      </c>
      <c r="F103" s="19" t="s">
        <v>40</v>
      </c>
      <c r="G103" s="21">
        <v>45622</v>
      </c>
      <c r="H103" s="21">
        <f t="shared" si="20"/>
        <v>45987</v>
      </c>
      <c r="I103" s="24" t="str">
        <f t="shared" ca="1" si="19"/>
        <v>OK!</v>
      </c>
      <c r="J103" s="21" t="s">
        <v>60</v>
      </c>
      <c r="K103" s="21" t="s">
        <v>41</v>
      </c>
      <c r="L103" s="21" t="s">
        <v>60</v>
      </c>
      <c r="M103" s="40"/>
      <c r="N103" s="40">
        <f t="shared" si="12"/>
        <v>365</v>
      </c>
      <c r="O103" s="46" t="str">
        <f t="shared" ca="1" si="13"/>
        <v>?</v>
      </c>
      <c r="P103" s="46"/>
      <c r="Q103" s="40"/>
      <c r="R103" s="46"/>
      <c r="S103" s="40">
        <v>45562</v>
      </c>
      <c r="T103" s="40">
        <v>45544</v>
      </c>
      <c r="U103" s="40">
        <f t="shared" si="22"/>
        <v>46274</v>
      </c>
      <c r="V103" s="40">
        <v>45547</v>
      </c>
      <c r="W103" s="40">
        <f t="shared" si="23"/>
        <v>46277</v>
      </c>
      <c r="X103" s="45"/>
      <c r="Y103" s="40"/>
      <c r="Z103" s="40" t="s">
        <v>61</v>
      </c>
      <c r="AA103" s="40" t="s">
        <v>61</v>
      </c>
      <c r="AB103" s="40" t="s">
        <v>61</v>
      </c>
      <c r="AC103" s="40" t="s">
        <v>61</v>
      </c>
      <c r="AD103" s="39">
        <v>45384</v>
      </c>
      <c r="AE103" s="39">
        <f t="shared" si="21"/>
        <v>46114</v>
      </c>
      <c r="AF103" s="22" t="str">
        <f t="shared" ca="1" si="17"/>
        <v>OK!</v>
      </c>
      <c r="AG103" s="45"/>
      <c r="AH103" s="45"/>
      <c r="AI103" s="21"/>
      <c r="AJ103" s="22" t="str">
        <f t="shared" ca="1" si="18"/>
        <v>?</v>
      </c>
      <c r="AK103" s="33"/>
      <c r="AL103" s="25" t="str">
        <f t="shared" ca="1" si="14"/>
        <v>?</v>
      </c>
      <c r="AM103" s="60"/>
      <c r="AN103" s="40"/>
    </row>
    <row r="104" spans="1:40" ht="12.75" customHeight="1" x14ac:dyDescent="0.25">
      <c r="A104" s="84" t="s">
        <v>420</v>
      </c>
      <c r="B104" s="31">
        <v>501244979</v>
      </c>
      <c r="C104" s="30" t="s">
        <v>421</v>
      </c>
      <c r="D104" s="16" t="s">
        <v>408</v>
      </c>
      <c r="E104" s="30" t="s">
        <v>416</v>
      </c>
      <c r="F104" s="19" t="s">
        <v>40</v>
      </c>
      <c r="G104" s="21">
        <v>45622</v>
      </c>
      <c r="H104" s="21">
        <f t="shared" si="20"/>
        <v>45987</v>
      </c>
      <c r="I104" s="24" t="str">
        <f t="shared" ca="1" si="19"/>
        <v>OK!</v>
      </c>
      <c r="J104" s="21" t="s">
        <v>60</v>
      </c>
      <c r="K104" s="21" t="s">
        <v>41</v>
      </c>
      <c r="L104" s="21" t="s">
        <v>41</v>
      </c>
      <c r="M104" s="40"/>
      <c r="N104" s="40">
        <f t="shared" si="12"/>
        <v>365</v>
      </c>
      <c r="O104" s="46" t="str">
        <f t="shared" ca="1" si="13"/>
        <v>?</v>
      </c>
      <c r="P104" s="46"/>
      <c r="Q104" s="40"/>
      <c r="R104" s="46"/>
      <c r="S104" s="40"/>
      <c r="T104" s="40">
        <v>45544</v>
      </c>
      <c r="U104" s="40">
        <f t="shared" si="22"/>
        <v>46274</v>
      </c>
      <c r="V104" s="40">
        <v>45547</v>
      </c>
      <c r="W104" s="40">
        <f t="shared" si="23"/>
        <v>46277</v>
      </c>
      <c r="X104" s="45"/>
      <c r="Y104" s="40"/>
      <c r="Z104" s="40" t="s">
        <v>61</v>
      </c>
      <c r="AA104" s="40" t="s">
        <v>61</v>
      </c>
      <c r="AB104" s="40" t="s">
        <v>61</v>
      </c>
      <c r="AC104" s="40" t="s">
        <v>61</v>
      </c>
      <c r="AD104" s="39"/>
      <c r="AE104" s="39">
        <f t="shared" si="21"/>
        <v>730</v>
      </c>
      <c r="AF104" s="22" t="str">
        <f t="shared" ca="1" si="17"/>
        <v>?</v>
      </c>
      <c r="AG104" s="45"/>
      <c r="AH104" s="45"/>
      <c r="AI104" s="21"/>
      <c r="AJ104" s="22" t="str">
        <f t="shared" ca="1" si="18"/>
        <v>?</v>
      </c>
      <c r="AK104" s="33"/>
      <c r="AL104" s="25" t="str">
        <f t="shared" ca="1" si="14"/>
        <v>?</v>
      </c>
      <c r="AM104" s="60"/>
      <c r="AN104" s="40"/>
    </row>
    <row r="105" spans="1:40" ht="12.75" customHeight="1" x14ac:dyDescent="0.25">
      <c r="A105" s="84" t="s">
        <v>422</v>
      </c>
      <c r="B105" s="31">
        <v>351773502</v>
      </c>
      <c r="C105" s="30" t="s">
        <v>423</v>
      </c>
      <c r="D105" s="16" t="s">
        <v>408</v>
      </c>
      <c r="E105" s="30" t="s">
        <v>424</v>
      </c>
      <c r="F105" s="19" t="s">
        <v>40</v>
      </c>
      <c r="G105" s="21">
        <v>45422</v>
      </c>
      <c r="H105" s="21">
        <f t="shared" si="20"/>
        <v>45787</v>
      </c>
      <c r="I105" s="24" t="str">
        <f t="shared" ca="1" si="19"/>
        <v>Vencido</v>
      </c>
      <c r="J105" s="21" t="s">
        <v>41</v>
      </c>
      <c r="K105" s="21" t="s">
        <v>41</v>
      </c>
      <c r="L105" s="21" t="s">
        <v>60</v>
      </c>
      <c r="M105" s="77">
        <v>45672</v>
      </c>
      <c r="N105" s="40">
        <f t="shared" si="12"/>
        <v>46037</v>
      </c>
      <c r="O105" s="46" t="str">
        <f t="shared" ca="1" si="13"/>
        <v>OK!</v>
      </c>
      <c r="P105" s="46" t="s">
        <v>42</v>
      </c>
      <c r="Q105" s="40" t="s">
        <v>42</v>
      </c>
      <c r="R105" s="46"/>
      <c r="S105" s="40">
        <v>45562</v>
      </c>
      <c r="T105" s="40">
        <v>45544</v>
      </c>
      <c r="U105" s="40">
        <f t="shared" si="22"/>
        <v>46274</v>
      </c>
      <c r="V105" s="40">
        <v>45547</v>
      </c>
      <c r="W105" s="40">
        <f t="shared" si="23"/>
        <v>46277</v>
      </c>
      <c r="X105" s="45"/>
      <c r="Y105" s="40"/>
      <c r="Z105" s="40" t="s">
        <v>61</v>
      </c>
      <c r="AA105" s="40" t="s">
        <v>61</v>
      </c>
      <c r="AB105" s="40" t="s">
        <v>61</v>
      </c>
      <c r="AC105" s="40" t="s">
        <v>61</v>
      </c>
      <c r="AD105" s="39">
        <v>45233</v>
      </c>
      <c r="AE105" s="39">
        <f t="shared" si="21"/>
        <v>45963</v>
      </c>
      <c r="AF105" s="22" t="str">
        <f t="shared" ca="1" si="17"/>
        <v>OK!</v>
      </c>
      <c r="AG105" s="45"/>
      <c r="AH105" s="45"/>
      <c r="AI105" s="21"/>
      <c r="AJ105" s="22" t="str">
        <f t="shared" ca="1" si="18"/>
        <v>?</v>
      </c>
      <c r="AK105" s="33"/>
      <c r="AL105" s="25" t="str">
        <f t="shared" ca="1" si="14"/>
        <v>?</v>
      </c>
      <c r="AM105" s="60"/>
      <c r="AN105" s="40"/>
    </row>
    <row r="106" spans="1:40" ht="12.75" customHeight="1" x14ac:dyDescent="0.25">
      <c r="A106" s="84" t="s">
        <v>425</v>
      </c>
      <c r="B106" s="31">
        <v>472660706</v>
      </c>
      <c r="C106" s="30" t="s">
        <v>426</v>
      </c>
      <c r="D106" s="16" t="s">
        <v>408</v>
      </c>
      <c r="E106" s="30" t="s">
        <v>416</v>
      </c>
      <c r="F106" s="19" t="s">
        <v>40</v>
      </c>
      <c r="G106" s="21">
        <v>45622</v>
      </c>
      <c r="H106" s="21">
        <f t="shared" si="20"/>
        <v>45987</v>
      </c>
      <c r="I106" s="24" t="str">
        <f t="shared" ca="1" si="19"/>
        <v>OK!</v>
      </c>
      <c r="J106" s="21" t="s">
        <v>60</v>
      </c>
      <c r="K106" s="21" t="s">
        <v>41</v>
      </c>
      <c r="L106" s="21" t="s">
        <v>41</v>
      </c>
      <c r="M106" s="77">
        <v>45672</v>
      </c>
      <c r="N106" s="40">
        <f t="shared" si="12"/>
        <v>46037</v>
      </c>
      <c r="O106" s="46" t="str">
        <f t="shared" ca="1" si="13"/>
        <v>OK!</v>
      </c>
      <c r="P106" s="46" t="s">
        <v>42</v>
      </c>
      <c r="Q106" s="40" t="s">
        <v>42</v>
      </c>
      <c r="R106" s="46"/>
      <c r="S106" s="40">
        <v>45499</v>
      </c>
      <c r="T106" s="40">
        <v>45544</v>
      </c>
      <c r="U106" s="40">
        <f t="shared" si="22"/>
        <v>46274</v>
      </c>
      <c r="V106" s="40">
        <v>45547</v>
      </c>
      <c r="W106" s="40">
        <f t="shared" si="23"/>
        <v>46277</v>
      </c>
      <c r="X106" s="45"/>
      <c r="Y106" s="40"/>
      <c r="Z106" s="40" t="s">
        <v>61</v>
      </c>
      <c r="AA106" s="40" t="s">
        <v>61</v>
      </c>
      <c r="AB106" s="40" t="s">
        <v>84</v>
      </c>
      <c r="AC106" s="40" t="s">
        <v>84</v>
      </c>
      <c r="AD106" s="39">
        <v>45384</v>
      </c>
      <c r="AE106" s="39">
        <f t="shared" si="21"/>
        <v>46114</v>
      </c>
      <c r="AF106" s="22" t="str">
        <f t="shared" ca="1" si="17"/>
        <v>OK!</v>
      </c>
      <c r="AG106" s="45"/>
      <c r="AH106" s="45"/>
      <c r="AI106" s="21"/>
      <c r="AJ106" s="22" t="str">
        <f t="shared" ca="1" si="18"/>
        <v>?</v>
      </c>
      <c r="AK106" s="33"/>
      <c r="AL106" s="25" t="str">
        <f t="shared" ca="1" si="14"/>
        <v>?</v>
      </c>
      <c r="AM106" s="60"/>
      <c r="AN106" s="40"/>
    </row>
    <row r="107" spans="1:40" ht="12.75" customHeight="1" x14ac:dyDescent="0.25">
      <c r="A107" s="84" t="s">
        <v>427</v>
      </c>
      <c r="B107" s="30" t="s">
        <v>428</v>
      </c>
      <c r="C107" s="30" t="s">
        <v>429</v>
      </c>
      <c r="D107" s="18" t="s">
        <v>430</v>
      </c>
      <c r="E107" s="30" t="s">
        <v>169</v>
      </c>
      <c r="F107" s="17" t="s">
        <v>40</v>
      </c>
      <c r="G107" s="21">
        <v>45548</v>
      </c>
      <c r="H107" s="39">
        <f t="shared" si="20"/>
        <v>45913</v>
      </c>
      <c r="I107" s="24" t="str">
        <f t="shared" ca="1" si="19"/>
        <v>OK!</v>
      </c>
      <c r="J107" s="24" t="s">
        <v>41</v>
      </c>
      <c r="K107" s="24" t="s">
        <v>41</v>
      </c>
      <c r="L107" s="24" t="s">
        <v>41</v>
      </c>
      <c r="M107" s="40">
        <v>45549</v>
      </c>
      <c r="N107" s="40">
        <f t="shared" si="12"/>
        <v>45914</v>
      </c>
      <c r="O107" s="46" t="str">
        <f t="shared" ca="1" si="13"/>
        <v>OK!</v>
      </c>
      <c r="P107" s="46" t="s">
        <v>42</v>
      </c>
      <c r="Q107" s="40" t="s">
        <v>42</v>
      </c>
      <c r="R107" s="46"/>
      <c r="S107" s="40"/>
      <c r="T107" s="40" t="s">
        <v>84</v>
      </c>
      <c r="U107" s="40" t="s">
        <v>84</v>
      </c>
      <c r="V107" s="40" t="s">
        <v>84</v>
      </c>
      <c r="W107" s="40" t="s">
        <v>84</v>
      </c>
      <c r="X107" s="40" t="s">
        <v>84</v>
      </c>
      <c r="Y107" s="40" t="s">
        <v>84</v>
      </c>
      <c r="Z107" s="40" t="s">
        <v>84</v>
      </c>
      <c r="AA107" s="40" t="s">
        <v>84</v>
      </c>
      <c r="AB107" s="40" t="s">
        <v>84</v>
      </c>
      <c r="AC107" s="40" t="s">
        <v>84</v>
      </c>
      <c r="AD107" s="39" t="s">
        <v>84</v>
      </c>
      <c r="AE107" s="39" t="s">
        <v>84</v>
      </c>
      <c r="AF107" s="39" t="s">
        <v>84</v>
      </c>
      <c r="AG107" s="40" t="s">
        <v>84</v>
      </c>
      <c r="AH107" s="40" t="s">
        <v>84</v>
      </c>
      <c r="AI107" s="21">
        <v>45536</v>
      </c>
      <c r="AJ107" s="22" t="str">
        <f t="shared" ca="1" si="18"/>
        <v>Vence - 60 dias</v>
      </c>
      <c r="AK107" s="33">
        <v>45536</v>
      </c>
      <c r="AL107" s="25" t="str">
        <f t="shared" ca="1" si="14"/>
        <v>Vence - 60 dias</v>
      </c>
      <c r="AM107" s="60"/>
      <c r="AN107" s="40"/>
    </row>
    <row r="108" spans="1:40" ht="12.75" customHeight="1" x14ac:dyDescent="0.25">
      <c r="A108" s="84" t="s">
        <v>431</v>
      </c>
      <c r="B108" s="30" t="s">
        <v>432</v>
      </c>
      <c r="C108" s="30" t="s">
        <v>433</v>
      </c>
      <c r="D108" s="18" t="s">
        <v>430</v>
      </c>
      <c r="E108" s="30" t="s">
        <v>169</v>
      </c>
      <c r="F108" s="17" t="s">
        <v>40</v>
      </c>
      <c r="G108" s="21">
        <v>45548</v>
      </c>
      <c r="H108" s="39">
        <f t="shared" si="20"/>
        <v>45913</v>
      </c>
      <c r="I108" s="24" t="str">
        <f t="shared" ca="1" si="19"/>
        <v>OK!</v>
      </c>
      <c r="J108" s="24" t="s">
        <v>41</v>
      </c>
      <c r="K108" s="24" t="s">
        <v>41</v>
      </c>
      <c r="L108" s="24" t="s">
        <v>41</v>
      </c>
      <c r="M108" s="40">
        <v>45549</v>
      </c>
      <c r="N108" s="40">
        <f t="shared" si="12"/>
        <v>45914</v>
      </c>
      <c r="O108" s="46" t="str">
        <f t="shared" ca="1" si="13"/>
        <v>OK!</v>
      </c>
      <c r="P108" s="46" t="s">
        <v>42</v>
      </c>
      <c r="Q108" s="40" t="s">
        <v>42</v>
      </c>
      <c r="R108" s="46"/>
      <c r="S108" s="40"/>
      <c r="T108" s="40" t="s">
        <v>84</v>
      </c>
      <c r="U108" s="40" t="s">
        <v>84</v>
      </c>
      <c r="V108" s="40" t="s">
        <v>84</v>
      </c>
      <c r="W108" s="40" t="s">
        <v>84</v>
      </c>
      <c r="X108" s="40" t="s">
        <v>84</v>
      </c>
      <c r="Y108" s="40" t="s">
        <v>84</v>
      </c>
      <c r="Z108" s="40" t="s">
        <v>84</v>
      </c>
      <c r="AA108" s="40" t="s">
        <v>84</v>
      </c>
      <c r="AB108" s="40" t="s">
        <v>84</v>
      </c>
      <c r="AC108" s="40" t="s">
        <v>84</v>
      </c>
      <c r="AD108" s="39" t="s">
        <v>84</v>
      </c>
      <c r="AE108" s="39" t="s">
        <v>84</v>
      </c>
      <c r="AF108" s="39" t="s">
        <v>84</v>
      </c>
      <c r="AG108" s="40" t="s">
        <v>84</v>
      </c>
      <c r="AH108" s="40" t="s">
        <v>84</v>
      </c>
      <c r="AI108" s="21">
        <v>45536</v>
      </c>
      <c r="AJ108" s="22" t="str">
        <f t="shared" ca="1" si="18"/>
        <v>Vence - 60 dias</v>
      </c>
      <c r="AK108" s="33">
        <v>45536</v>
      </c>
      <c r="AL108" s="25" t="str">
        <f t="shared" ca="1" si="14"/>
        <v>Vence - 60 dias</v>
      </c>
      <c r="AM108" s="60"/>
      <c r="AN108" s="40"/>
    </row>
    <row r="109" spans="1:40" x14ac:dyDescent="0.25">
      <c r="A109" s="84" t="s">
        <v>434</v>
      </c>
      <c r="B109" s="30" t="s">
        <v>435</v>
      </c>
      <c r="C109" s="30" t="s">
        <v>436</v>
      </c>
      <c r="D109" s="18" t="s">
        <v>430</v>
      </c>
      <c r="E109" s="30" t="s">
        <v>437</v>
      </c>
      <c r="F109" s="17" t="s">
        <v>40</v>
      </c>
      <c r="G109" s="21">
        <v>45548</v>
      </c>
      <c r="H109" s="39">
        <f t="shared" si="20"/>
        <v>45913</v>
      </c>
      <c r="I109" s="24" t="str">
        <f t="shared" ca="1" si="19"/>
        <v>OK!</v>
      </c>
      <c r="J109" s="24" t="s">
        <v>41</v>
      </c>
      <c r="K109" s="24" t="s">
        <v>41</v>
      </c>
      <c r="L109" s="24" t="s">
        <v>41</v>
      </c>
      <c r="M109" s="40">
        <v>45549</v>
      </c>
      <c r="N109" s="40">
        <f t="shared" si="12"/>
        <v>45914</v>
      </c>
      <c r="O109" s="46" t="str">
        <f t="shared" ca="1" si="13"/>
        <v>OK!</v>
      </c>
      <c r="P109" s="46" t="s">
        <v>42</v>
      </c>
      <c r="Q109" s="40" t="s">
        <v>42</v>
      </c>
      <c r="R109" s="46"/>
      <c r="S109" s="40"/>
      <c r="T109" s="40" t="s">
        <v>84</v>
      </c>
      <c r="U109" s="40" t="s">
        <v>84</v>
      </c>
      <c r="V109" s="40" t="s">
        <v>84</v>
      </c>
      <c r="W109" s="40" t="s">
        <v>84</v>
      </c>
      <c r="X109" s="40" t="s">
        <v>84</v>
      </c>
      <c r="Y109" s="40" t="s">
        <v>84</v>
      </c>
      <c r="Z109" s="40" t="s">
        <v>84</v>
      </c>
      <c r="AA109" s="40" t="s">
        <v>84</v>
      </c>
      <c r="AB109" s="40" t="s">
        <v>84</v>
      </c>
      <c r="AC109" s="40" t="s">
        <v>84</v>
      </c>
      <c r="AD109" s="39" t="s">
        <v>84</v>
      </c>
      <c r="AE109" s="39" t="s">
        <v>84</v>
      </c>
      <c r="AF109" s="39" t="s">
        <v>84</v>
      </c>
      <c r="AG109" s="40" t="s">
        <v>84</v>
      </c>
      <c r="AH109" s="40" t="s">
        <v>84</v>
      </c>
      <c r="AI109" s="21">
        <v>45536</v>
      </c>
      <c r="AJ109" s="22" t="str">
        <f t="shared" ca="1" si="18"/>
        <v>Vence - 60 dias</v>
      </c>
      <c r="AK109" s="33">
        <v>45536</v>
      </c>
      <c r="AL109" s="25" t="str">
        <f t="shared" ca="1" si="14"/>
        <v>Vence - 60 dias</v>
      </c>
      <c r="AM109" s="60"/>
      <c r="AN109" s="40"/>
    </row>
    <row r="110" spans="1:40" x14ac:dyDescent="0.25">
      <c r="A110" s="84" t="s">
        <v>438</v>
      </c>
      <c r="B110" s="30" t="s">
        <v>439</v>
      </c>
      <c r="C110" s="30" t="s">
        <v>440</v>
      </c>
      <c r="D110" s="18" t="s">
        <v>430</v>
      </c>
      <c r="E110" s="30" t="s">
        <v>169</v>
      </c>
      <c r="F110" s="17" t="s">
        <v>40</v>
      </c>
      <c r="G110" s="21">
        <v>45548</v>
      </c>
      <c r="H110" s="39">
        <f t="shared" si="20"/>
        <v>45913</v>
      </c>
      <c r="I110" s="24" t="str">
        <f t="shared" ca="1" si="19"/>
        <v>OK!</v>
      </c>
      <c r="J110" s="24" t="s">
        <v>41</v>
      </c>
      <c r="K110" s="24" t="s">
        <v>41</v>
      </c>
      <c r="L110" s="24" t="s">
        <v>41</v>
      </c>
      <c r="M110" s="40">
        <v>45549</v>
      </c>
      <c r="N110" s="40">
        <f t="shared" si="12"/>
        <v>45914</v>
      </c>
      <c r="O110" s="46" t="str">
        <f t="shared" ca="1" si="13"/>
        <v>OK!</v>
      </c>
      <c r="P110" s="46" t="s">
        <v>42</v>
      </c>
      <c r="Q110" s="40" t="s">
        <v>42</v>
      </c>
      <c r="R110" s="46"/>
      <c r="S110" s="40"/>
      <c r="T110" s="40" t="s">
        <v>84</v>
      </c>
      <c r="U110" s="40" t="s">
        <v>84</v>
      </c>
      <c r="V110" s="40" t="s">
        <v>84</v>
      </c>
      <c r="W110" s="40" t="s">
        <v>84</v>
      </c>
      <c r="X110" s="40" t="s">
        <v>84</v>
      </c>
      <c r="Y110" s="40" t="s">
        <v>84</v>
      </c>
      <c r="Z110" s="40" t="s">
        <v>84</v>
      </c>
      <c r="AA110" s="40" t="s">
        <v>84</v>
      </c>
      <c r="AB110" s="40" t="s">
        <v>84</v>
      </c>
      <c r="AC110" s="40" t="s">
        <v>84</v>
      </c>
      <c r="AD110" s="39" t="s">
        <v>84</v>
      </c>
      <c r="AE110" s="39" t="s">
        <v>84</v>
      </c>
      <c r="AF110" s="39" t="s">
        <v>84</v>
      </c>
      <c r="AG110" s="40" t="s">
        <v>84</v>
      </c>
      <c r="AH110" s="40" t="s">
        <v>84</v>
      </c>
      <c r="AI110" s="21">
        <v>45536</v>
      </c>
      <c r="AJ110" s="22" t="str">
        <f t="shared" ca="1" si="18"/>
        <v>Vence - 60 dias</v>
      </c>
      <c r="AK110" s="33">
        <v>45536</v>
      </c>
      <c r="AL110" s="25" t="str">
        <f t="shared" ca="1" si="14"/>
        <v>Vence - 60 dias</v>
      </c>
      <c r="AM110" s="60"/>
      <c r="AN110" s="40"/>
    </row>
    <row r="111" spans="1:40" x14ac:dyDescent="0.25">
      <c r="A111" s="84" t="s">
        <v>441</v>
      </c>
      <c r="B111" s="30" t="s">
        <v>442</v>
      </c>
      <c r="C111" s="30" t="s">
        <v>443</v>
      </c>
      <c r="D111" s="18" t="s">
        <v>430</v>
      </c>
      <c r="E111" s="30" t="s">
        <v>169</v>
      </c>
      <c r="F111" s="17" t="s">
        <v>40</v>
      </c>
      <c r="G111" s="21">
        <v>45548</v>
      </c>
      <c r="H111" s="39">
        <f t="shared" si="20"/>
        <v>45913</v>
      </c>
      <c r="I111" s="24" t="str">
        <f t="shared" ca="1" si="19"/>
        <v>OK!</v>
      </c>
      <c r="J111" s="24" t="s">
        <v>41</v>
      </c>
      <c r="K111" s="24" t="s">
        <v>41</v>
      </c>
      <c r="L111" s="24" t="s">
        <v>41</v>
      </c>
      <c r="M111" s="40">
        <v>45549</v>
      </c>
      <c r="N111" s="40">
        <f t="shared" si="12"/>
        <v>45914</v>
      </c>
      <c r="O111" s="46" t="str">
        <f t="shared" ca="1" si="13"/>
        <v>OK!</v>
      </c>
      <c r="P111" s="46" t="s">
        <v>42</v>
      </c>
      <c r="Q111" s="40" t="s">
        <v>42</v>
      </c>
      <c r="R111" s="46"/>
      <c r="S111" s="40"/>
      <c r="T111" s="40" t="s">
        <v>84</v>
      </c>
      <c r="U111" s="40" t="s">
        <v>84</v>
      </c>
      <c r="V111" s="40" t="s">
        <v>84</v>
      </c>
      <c r="W111" s="40" t="s">
        <v>84</v>
      </c>
      <c r="X111" s="40" t="s">
        <v>84</v>
      </c>
      <c r="Y111" s="40" t="s">
        <v>84</v>
      </c>
      <c r="Z111" s="40" t="s">
        <v>84</v>
      </c>
      <c r="AA111" s="40" t="s">
        <v>84</v>
      </c>
      <c r="AB111" s="40" t="s">
        <v>84</v>
      </c>
      <c r="AC111" s="40" t="s">
        <v>84</v>
      </c>
      <c r="AD111" s="39" t="s">
        <v>84</v>
      </c>
      <c r="AE111" s="39" t="s">
        <v>84</v>
      </c>
      <c r="AF111" s="39" t="s">
        <v>84</v>
      </c>
      <c r="AG111" s="40" t="s">
        <v>84</v>
      </c>
      <c r="AH111" s="40" t="s">
        <v>84</v>
      </c>
      <c r="AI111" s="21">
        <v>45536</v>
      </c>
      <c r="AJ111" s="22" t="str">
        <f t="shared" ca="1" si="18"/>
        <v>Vence - 60 dias</v>
      </c>
      <c r="AK111" s="33">
        <v>45536</v>
      </c>
      <c r="AL111" s="25" t="str">
        <f t="shared" ca="1" si="14"/>
        <v>Vence - 60 dias</v>
      </c>
      <c r="AM111" s="60"/>
      <c r="AN111" s="40"/>
    </row>
    <row r="112" spans="1:40" x14ac:dyDescent="0.25">
      <c r="A112" s="84" t="s">
        <v>444</v>
      </c>
      <c r="B112" s="30" t="s">
        <v>445</v>
      </c>
      <c r="C112" s="30" t="s">
        <v>446</v>
      </c>
      <c r="D112" s="18" t="s">
        <v>430</v>
      </c>
      <c r="E112" s="30" t="s">
        <v>169</v>
      </c>
      <c r="F112" s="17" t="s">
        <v>40</v>
      </c>
      <c r="G112" s="21">
        <v>45548</v>
      </c>
      <c r="H112" s="39">
        <f t="shared" si="20"/>
        <v>45913</v>
      </c>
      <c r="I112" s="24" t="str">
        <f t="shared" ca="1" si="19"/>
        <v>OK!</v>
      </c>
      <c r="J112" s="24" t="s">
        <v>41</v>
      </c>
      <c r="K112" s="24" t="s">
        <v>41</v>
      </c>
      <c r="L112" s="24" t="s">
        <v>41</v>
      </c>
      <c r="M112" s="40">
        <v>45549</v>
      </c>
      <c r="N112" s="40">
        <f t="shared" si="12"/>
        <v>45914</v>
      </c>
      <c r="O112" s="46" t="str">
        <f t="shared" ca="1" si="13"/>
        <v>OK!</v>
      </c>
      <c r="P112" s="46" t="s">
        <v>42</v>
      </c>
      <c r="Q112" s="40" t="s">
        <v>42</v>
      </c>
      <c r="R112" s="46"/>
      <c r="S112" s="40"/>
      <c r="T112" s="40" t="s">
        <v>84</v>
      </c>
      <c r="U112" s="40" t="s">
        <v>84</v>
      </c>
      <c r="V112" s="40" t="s">
        <v>84</v>
      </c>
      <c r="W112" s="40" t="s">
        <v>84</v>
      </c>
      <c r="X112" s="40" t="s">
        <v>84</v>
      </c>
      <c r="Y112" s="40" t="s">
        <v>84</v>
      </c>
      <c r="Z112" s="40" t="s">
        <v>84</v>
      </c>
      <c r="AA112" s="40" t="s">
        <v>84</v>
      </c>
      <c r="AB112" s="40" t="s">
        <v>84</v>
      </c>
      <c r="AC112" s="40" t="s">
        <v>84</v>
      </c>
      <c r="AD112" s="39" t="s">
        <v>84</v>
      </c>
      <c r="AE112" s="39" t="s">
        <v>84</v>
      </c>
      <c r="AF112" s="39" t="s">
        <v>84</v>
      </c>
      <c r="AG112" s="40" t="s">
        <v>84</v>
      </c>
      <c r="AH112" s="40" t="s">
        <v>84</v>
      </c>
      <c r="AI112" s="21">
        <v>45536</v>
      </c>
      <c r="AJ112" s="22" t="str">
        <f t="shared" ca="1" si="18"/>
        <v>Vence - 60 dias</v>
      </c>
      <c r="AK112" s="33">
        <v>45536</v>
      </c>
      <c r="AL112" s="25" t="str">
        <f t="shared" ca="1" si="14"/>
        <v>Vence - 60 dias</v>
      </c>
      <c r="AM112" s="60"/>
      <c r="AN112" s="40"/>
    </row>
    <row r="113" spans="1:161" x14ac:dyDescent="0.25">
      <c r="A113" s="84" t="s">
        <v>447</v>
      </c>
      <c r="B113" s="31">
        <v>53794322</v>
      </c>
      <c r="C113" s="30" t="s">
        <v>448</v>
      </c>
      <c r="D113" s="18" t="s">
        <v>449</v>
      </c>
      <c r="E113" s="30" t="s">
        <v>450</v>
      </c>
      <c r="F113" s="17" t="s">
        <v>40</v>
      </c>
      <c r="G113" s="21">
        <v>45092</v>
      </c>
      <c r="H113" s="39">
        <f t="shared" si="20"/>
        <v>45457</v>
      </c>
      <c r="I113" s="24" t="str">
        <f t="shared" ca="1" si="19"/>
        <v>Vencido</v>
      </c>
      <c r="J113" s="24" t="s">
        <v>41</v>
      </c>
      <c r="K113" s="24" t="s">
        <v>41</v>
      </c>
      <c r="L113" s="24" t="s">
        <v>41</v>
      </c>
      <c r="M113" s="40"/>
      <c r="N113" s="40">
        <f t="shared" si="12"/>
        <v>365</v>
      </c>
      <c r="O113" s="46" t="str">
        <f t="shared" ca="1" si="13"/>
        <v>?</v>
      </c>
      <c r="P113" s="46" t="s">
        <v>42</v>
      </c>
      <c r="Q113" s="40" t="s">
        <v>42</v>
      </c>
      <c r="R113" s="46"/>
      <c r="S113" s="40"/>
      <c r="T113" s="40" t="s">
        <v>61</v>
      </c>
      <c r="U113" s="40" t="s">
        <v>61</v>
      </c>
      <c r="V113" s="40" t="s">
        <v>61</v>
      </c>
      <c r="W113" s="40" t="s">
        <v>61</v>
      </c>
      <c r="X113" s="40" t="s">
        <v>61</v>
      </c>
      <c r="Y113" s="40" t="s">
        <v>61</v>
      </c>
      <c r="Z113" s="40" t="s">
        <v>61</v>
      </c>
      <c r="AA113" s="40" t="s">
        <v>61</v>
      </c>
      <c r="AB113" s="40" t="s">
        <v>61</v>
      </c>
      <c r="AC113" s="40" t="s">
        <v>61</v>
      </c>
      <c r="AD113" s="39" t="s">
        <v>61</v>
      </c>
      <c r="AE113" s="39" t="s">
        <v>61</v>
      </c>
      <c r="AF113" s="39" t="s">
        <v>61</v>
      </c>
      <c r="AG113" s="40" t="s">
        <v>61</v>
      </c>
      <c r="AH113" s="40" t="s">
        <v>61</v>
      </c>
      <c r="AI113" s="21"/>
      <c r="AJ113" s="22" t="str">
        <f t="shared" ca="1" si="18"/>
        <v>?</v>
      </c>
      <c r="AK113" s="33"/>
      <c r="AL113" s="25" t="str">
        <f t="shared" ca="1" si="14"/>
        <v>?</v>
      </c>
      <c r="AM113" s="40" t="s">
        <v>61</v>
      </c>
      <c r="AN113" s="40" t="s">
        <v>61</v>
      </c>
    </row>
    <row r="114" spans="1:161" ht="15" x14ac:dyDescent="0.25">
      <c r="A114" s="81" t="s">
        <v>451</v>
      </c>
      <c r="B114" s="31">
        <v>36916329</v>
      </c>
      <c r="C114" s="30" t="s">
        <v>452</v>
      </c>
      <c r="D114" s="16" t="s">
        <v>453</v>
      </c>
      <c r="E114" s="15" t="s">
        <v>454</v>
      </c>
      <c r="F114" s="19" t="s">
        <v>40</v>
      </c>
      <c r="G114" s="21">
        <v>45478</v>
      </c>
      <c r="H114" s="21">
        <f t="shared" si="20"/>
        <v>45843</v>
      </c>
      <c r="I114" s="24" t="str">
        <f t="shared" ca="1" si="19"/>
        <v>Vencido</v>
      </c>
      <c r="J114" s="21" t="s">
        <v>41</v>
      </c>
      <c r="K114" s="21" t="s">
        <v>41</v>
      </c>
      <c r="L114" s="21" t="s">
        <v>41</v>
      </c>
      <c r="M114" s="77">
        <v>45812</v>
      </c>
      <c r="N114" s="40">
        <f t="shared" si="12"/>
        <v>46177</v>
      </c>
      <c r="O114" s="46" t="str">
        <f t="shared" ca="1" si="13"/>
        <v>OK!</v>
      </c>
      <c r="P114" s="46" t="s">
        <v>42</v>
      </c>
      <c r="Q114" s="40" t="s">
        <v>42</v>
      </c>
      <c r="R114" s="46"/>
      <c r="S114" s="40">
        <v>45474</v>
      </c>
      <c r="T114" s="40">
        <v>45741</v>
      </c>
      <c r="U114" s="40">
        <f>T114+365+365</f>
        <v>46471</v>
      </c>
      <c r="V114" s="40" t="s">
        <v>61</v>
      </c>
      <c r="W114" s="40" t="s">
        <v>61</v>
      </c>
      <c r="X114" s="45" t="s">
        <v>61</v>
      </c>
      <c r="Y114" s="40" t="s">
        <v>84</v>
      </c>
      <c r="Z114" s="40" t="s">
        <v>61</v>
      </c>
      <c r="AA114" s="40" t="s">
        <v>61</v>
      </c>
      <c r="AB114" s="40" t="s">
        <v>84</v>
      </c>
      <c r="AC114" s="40" t="s">
        <v>84</v>
      </c>
      <c r="AD114" s="39" t="s">
        <v>85</v>
      </c>
      <c r="AE114" s="39" t="s">
        <v>61</v>
      </c>
      <c r="AF114" s="22" t="s">
        <v>61</v>
      </c>
      <c r="AG114" s="45" t="s">
        <v>84</v>
      </c>
      <c r="AH114" s="45" t="s">
        <v>84</v>
      </c>
      <c r="AI114" s="21"/>
      <c r="AJ114" s="22" t="str">
        <f t="shared" ca="1" si="18"/>
        <v>?</v>
      </c>
      <c r="AK114" s="33"/>
      <c r="AL114" s="25" t="str">
        <f t="shared" ca="1" si="14"/>
        <v>?</v>
      </c>
      <c r="AM114" s="60" t="s">
        <v>61</v>
      </c>
      <c r="AN114" s="40" t="s">
        <v>61</v>
      </c>
    </row>
    <row r="115" spans="1:161" ht="15" x14ac:dyDescent="0.25">
      <c r="A115" s="81" t="s">
        <v>455</v>
      </c>
      <c r="B115" s="31">
        <v>45272458</v>
      </c>
      <c r="C115" s="30" t="s">
        <v>456</v>
      </c>
      <c r="D115" s="16" t="s">
        <v>457</v>
      </c>
      <c r="E115" s="30" t="s">
        <v>458</v>
      </c>
      <c r="F115" s="19" t="s">
        <v>40</v>
      </c>
      <c r="G115" s="21">
        <v>45468</v>
      </c>
      <c r="H115" s="21">
        <f t="shared" si="20"/>
        <v>45833</v>
      </c>
      <c r="I115" s="24" t="str">
        <f t="shared" ca="1" si="19"/>
        <v>Vencido</v>
      </c>
      <c r="J115" s="21" t="s">
        <v>41</v>
      </c>
      <c r="K115" s="21" t="s">
        <v>41</v>
      </c>
      <c r="L115" s="21" t="s">
        <v>41</v>
      </c>
      <c r="M115" s="40"/>
      <c r="N115" s="40">
        <f t="shared" si="12"/>
        <v>365</v>
      </c>
      <c r="O115" s="46" t="str">
        <f t="shared" ca="1" si="13"/>
        <v>?</v>
      </c>
      <c r="P115" s="46" t="s">
        <v>42</v>
      </c>
      <c r="Q115" s="40" t="s">
        <v>42</v>
      </c>
      <c r="R115" s="46"/>
      <c r="S115" s="40">
        <v>45408</v>
      </c>
      <c r="T115" s="40" t="s">
        <v>84</v>
      </c>
      <c r="U115" s="40" t="s">
        <v>84</v>
      </c>
      <c r="V115" s="40" t="s">
        <v>84</v>
      </c>
      <c r="W115" s="40" t="s">
        <v>84</v>
      </c>
      <c r="X115" s="40">
        <v>45330</v>
      </c>
      <c r="Y115" s="40">
        <f>X115+365*2</f>
        <v>46060</v>
      </c>
      <c r="Z115" s="40" t="s">
        <v>84</v>
      </c>
      <c r="AA115" s="40" t="s">
        <v>84</v>
      </c>
      <c r="AB115" s="40" t="s">
        <v>84</v>
      </c>
      <c r="AC115" s="40" t="s">
        <v>84</v>
      </c>
      <c r="AD115" s="39" t="s">
        <v>84</v>
      </c>
      <c r="AE115" s="39" t="s">
        <v>84</v>
      </c>
      <c r="AF115" s="39" t="s">
        <v>84</v>
      </c>
      <c r="AG115" s="40" t="s">
        <v>84</v>
      </c>
      <c r="AH115" s="40" t="s">
        <v>84</v>
      </c>
      <c r="AI115" s="21">
        <v>45532</v>
      </c>
      <c r="AJ115" s="22" t="str">
        <f t="shared" ref="AJ115:AJ120" ca="1" si="24">IFERROR(IF(AI115="","?",IF((AI115+(365*2))&lt;TODAY(),"Vencido",IF((AI115+(365*2))=TODAY(),"Vence Hoje",IF((AI115+(365*2)-15)&lt;=TODAY(),"Vence - 15 dias",IF((AI115+(365*2)-30)&lt;=TODAY(),"Vence - 30 dias",IF((AI115+(365*2)-60)&lt;=TODAY(),"Vence - 60 dias",IF((AI115+(365*2)-90)&lt;=TODAY(),"Vence - 90 dias","OK!"))))))),"-")</f>
        <v>OK!</v>
      </c>
      <c r="AK115" s="33">
        <v>45593</v>
      </c>
      <c r="AL115" s="25" t="str">
        <f t="shared" ca="1" si="14"/>
        <v>OK!</v>
      </c>
      <c r="AM115" s="40" t="s">
        <v>85</v>
      </c>
      <c r="AN115" s="40" t="s">
        <v>85</v>
      </c>
    </row>
    <row r="116" spans="1:161" s="8" customFormat="1" ht="15" x14ac:dyDescent="0.25">
      <c r="A116" s="81" t="s">
        <v>459</v>
      </c>
      <c r="B116" s="30" t="s">
        <v>460</v>
      </c>
      <c r="C116" s="30" t="s">
        <v>461</v>
      </c>
      <c r="D116" s="16" t="s">
        <v>457</v>
      </c>
      <c r="E116" s="30" t="s">
        <v>458</v>
      </c>
      <c r="F116" s="19" t="s">
        <v>40</v>
      </c>
      <c r="G116" s="21">
        <v>45503</v>
      </c>
      <c r="H116" s="21">
        <f t="shared" si="20"/>
        <v>45868</v>
      </c>
      <c r="I116" s="24" t="str">
        <f t="shared" ca="1" si="19"/>
        <v>Vence - 30 dias</v>
      </c>
      <c r="J116" s="21" t="s">
        <v>41</v>
      </c>
      <c r="K116" s="21" t="s">
        <v>41</v>
      </c>
      <c r="L116" s="21" t="s">
        <v>41</v>
      </c>
      <c r="M116" s="40"/>
      <c r="N116" s="40">
        <f t="shared" si="12"/>
        <v>365</v>
      </c>
      <c r="O116" s="46" t="str">
        <f t="shared" ca="1" si="13"/>
        <v>?</v>
      </c>
      <c r="P116" s="46" t="s">
        <v>42</v>
      </c>
      <c r="Q116" s="40" t="s">
        <v>42</v>
      </c>
      <c r="R116" s="46"/>
      <c r="S116" s="40"/>
      <c r="T116" s="40" t="s">
        <v>84</v>
      </c>
      <c r="U116" s="40" t="s">
        <v>84</v>
      </c>
      <c r="V116" s="40" t="s">
        <v>84</v>
      </c>
      <c r="W116" s="40" t="s">
        <v>84</v>
      </c>
      <c r="X116" s="40" t="s">
        <v>84</v>
      </c>
      <c r="Y116" s="40" t="s">
        <v>84</v>
      </c>
      <c r="Z116" s="40" t="s">
        <v>84</v>
      </c>
      <c r="AA116" s="40" t="s">
        <v>84</v>
      </c>
      <c r="AB116" s="40" t="s">
        <v>84</v>
      </c>
      <c r="AC116" s="40" t="s">
        <v>84</v>
      </c>
      <c r="AD116" s="39" t="s">
        <v>84</v>
      </c>
      <c r="AE116" s="39" t="s">
        <v>84</v>
      </c>
      <c r="AF116" s="39" t="s">
        <v>84</v>
      </c>
      <c r="AG116" s="40" t="s">
        <v>84</v>
      </c>
      <c r="AH116" s="40" t="s">
        <v>84</v>
      </c>
      <c r="AI116" s="21">
        <v>45532</v>
      </c>
      <c r="AJ116" s="22" t="str">
        <f t="shared" ca="1" si="24"/>
        <v>OK!</v>
      </c>
      <c r="AK116" s="33">
        <v>45593</v>
      </c>
      <c r="AL116" s="25" t="str">
        <f t="shared" ca="1" si="14"/>
        <v>OK!</v>
      </c>
      <c r="AM116" s="40" t="s">
        <v>85</v>
      </c>
      <c r="AN116" s="40" t="s">
        <v>85</v>
      </c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</row>
    <row r="117" spans="1:161" s="10" customFormat="1" ht="15" x14ac:dyDescent="0.25">
      <c r="A117" s="91" t="s">
        <v>462</v>
      </c>
      <c r="B117" s="50" t="s">
        <v>463</v>
      </c>
      <c r="C117" s="50" t="s">
        <v>464</v>
      </c>
      <c r="D117" s="16" t="s">
        <v>457</v>
      </c>
      <c r="E117" s="30" t="s">
        <v>458</v>
      </c>
      <c r="F117" s="17" t="s">
        <v>40</v>
      </c>
      <c r="G117" s="21">
        <v>45468</v>
      </c>
      <c r="H117" s="39">
        <f t="shared" si="20"/>
        <v>45833</v>
      </c>
      <c r="I117" s="24" t="str">
        <f t="shared" ca="1" si="19"/>
        <v>Vencido</v>
      </c>
      <c r="J117" s="24" t="s">
        <v>41</v>
      </c>
      <c r="K117" s="24" t="s">
        <v>41</v>
      </c>
      <c r="L117" s="24" t="s">
        <v>41</v>
      </c>
      <c r="M117" s="77">
        <v>45513</v>
      </c>
      <c r="N117" s="40">
        <f t="shared" ref="N117:N180" si="25">M117+365</f>
        <v>45878</v>
      </c>
      <c r="O117" s="46" t="str">
        <f t="shared" ref="O117:O180" ca="1" si="26">IFERROR(IF(M117="","?",IF((M117+(365))&lt;TODAY(),"Bloqueado",IF((M117+(365*2))=TODAY(),"Vence Hoje",IF((M117+(365*2)-15)&lt;=TODAY(),"Vence - 15 dias",IF((M117+(365*2)-30)&lt;=TODAY(),"Vence - 30 dias",IF((M117+(365*2)-60)&lt;=TODAY(),"Vence - 60 dias",IF((M117+(365*2)-90)&lt;=TODAY(),"Vence - 90 dias","OK!"))))))),"-")</f>
        <v>OK!</v>
      </c>
      <c r="P117" s="46" t="s">
        <v>42</v>
      </c>
      <c r="Q117" s="40" t="s">
        <v>42</v>
      </c>
      <c r="R117" s="46"/>
      <c r="S117" s="40"/>
      <c r="T117" s="40" t="s">
        <v>84</v>
      </c>
      <c r="U117" s="40" t="s">
        <v>84</v>
      </c>
      <c r="V117" s="40" t="s">
        <v>84</v>
      </c>
      <c r="W117" s="40" t="s">
        <v>84</v>
      </c>
      <c r="X117" s="40" t="s">
        <v>84</v>
      </c>
      <c r="Y117" s="40" t="s">
        <v>84</v>
      </c>
      <c r="Z117" s="40" t="s">
        <v>84</v>
      </c>
      <c r="AA117" s="40" t="s">
        <v>84</v>
      </c>
      <c r="AB117" s="40" t="s">
        <v>84</v>
      </c>
      <c r="AC117" s="40" t="s">
        <v>84</v>
      </c>
      <c r="AD117" s="39" t="s">
        <v>84</v>
      </c>
      <c r="AE117" s="39" t="s">
        <v>84</v>
      </c>
      <c r="AF117" s="39" t="s">
        <v>84</v>
      </c>
      <c r="AG117" s="40" t="s">
        <v>84</v>
      </c>
      <c r="AH117" s="40" t="s">
        <v>84</v>
      </c>
      <c r="AI117" s="21">
        <v>45532</v>
      </c>
      <c r="AJ117" s="22" t="str">
        <f t="shared" ca="1" si="24"/>
        <v>OK!</v>
      </c>
      <c r="AK117" s="33">
        <v>45593</v>
      </c>
      <c r="AL117" s="25" t="str">
        <f t="shared" ref="AL117:AL180" ca="1" si="27">IFERROR(IF(AK117="","?",IF((AK117+(365))&lt;TODAY(),"Vencido",IF((AK117+(365))=TODAY(),"Vence Hoje",IF((AK117+(365)-15)&lt;=TODAY(),"Vence - 15 dias",IF((AK117+(365)-30)&lt;=TODAY(),"Vence - 30 dias",IF((AK117+(365)-60)&lt;=TODAY(),"Vence - 60 dias",IF((AK117+(365)-90)&lt;=TODAY(),"Vence - 90 dias","OK!"))))))),"-")</f>
        <v>OK!</v>
      </c>
      <c r="AM117" s="40" t="s">
        <v>85</v>
      </c>
      <c r="AN117" s="40" t="s">
        <v>85</v>
      </c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</row>
    <row r="118" spans="1:161" ht="15" x14ac:dyDescent="0.25">
      <c r="A118" s="81" t="s">
        <v>465</v>
      </c>
      <c r="B118" s="31">
        <v>34401158</v>
      </c>
      <c r="C118" s="30" t="s">
        <v>466</v>
      </c>
      <c r="D118" s="16" t="s">
        <v>457</v>
      </c>
      <c r="E118" s="30" t="s">
        <v>458</v>
      </c>
      <c r="F118" s="17" t="s">
        <v>40</v>
      </c>
      <c r="G118" s="21">
        <v>45798</v>
      </c>
      <c r="H118" s="39">
        <f t="shared" si="20"/>
        <v>46163</v>
      </c>
      <c r="I118" s="24" t="str">
        <f t="shared" ca="1" si="19"/>
        <v>OK!</v>
      </c>
      <c r="J118" s="24" t="s">
        <v>41</v>
      </c>
      <c r="K118" s="24" t="s">
        <v>41</v>
      </c>
      <c r="L118" s="24" t="s">
        <v>41</v>
      </c>
      <c r="M118" s="40"/>
      <c r="N118" s="40">
        <f t="shared" si="25"/>
        <v>365</v>
      </c>
      <c r="O118" s="46" t="str">
        <f t="shared" ca="1" si="26"/>
        <v>?</v>
      </c>
      <c r="P118" s="46" t="s">
        <v>42</v>
      </c>
      <c r="Q118" s="40" t="s">
        <v>42</v>
      </c>
      <c r="R118" s="46"/>
      <c r="S118" s="40">
        <v>45783</v>
      </c>
      <c r="T118" s="40" t="s">
        <v>84</v>
      </c>
      <c r="U118" s="40" t="s">
        <v>84</v>
      </c>
      <c r="V118" s="40" t="s">
        <v>84</v>
      </c>
      <c r="W118" s="40" t="s">
        <v>84</v>
      </c>
      <c r="X118" s="40" t="s">
        <v>84</v>
      </c>
      <c r="Y118" s="40" t="s">
        <v>84</v>
      </c>
      <c r="Z118" s="40" t="s">
        <v>84</v>
      </c>
      <c r="AA118" s="40" t="s">
        <v>84</v>
      </c>
      <c r="AB118" s="40" t="s">
        <v>84</v>
      </c>
      <c r="AC118" s="40" t="s">
        <v>84</v>
      </c>
      <c r="AD118" s="39" t="s">
        <v>84</v>
      </c>
      <c r="AE118" s="39" t="s">
        <v>84</v>
      </c>
      <c r="AF118" s="39" t="s">
        <v>84</v>
      </c>
      <c r="AG118" s="40" t="s">
        <v>84</v>
      </c>
      <c r="AH118" s="40" t="s">
        <v>84</v>
      </c>
      <c r="AI118" s="21">
        <v>45532</v>
      </c>
      <c r="AJ118" s="22" t="str">
        <f t="shared" ca="1" si="24"/>
        <v>OK!</v>
      </c>
      <c r="AK118" s="33">
        <v>45593</v>
      </c>
      <c r="AL118" s="25" t="str">
        <f t="shared" ca="1" si="27"/>
        <v>OK!</v>
      </c>
      <c r="AM118" s="40" t="s">
        <v>85</v>
      </c>
      <c r="AN118" s="40" t="s">
        <v>85</v>
      </c>
    </row>
    <row r="119" spans="1:161" ht="15" x14ac:dyDescent="0.25">
      <c r="A119" s="81" t="s">
        <v>467</v>
      </c>
      <c r="B119" s="30" t="s">
        <v>468</v>
      </c>
      <c r="C119" s="30" t="s">
        <v>469</v>
      </c>
      <c r="D119" s="16" t="s">
        <v>457</v>
      </c>
      <c r="E119" s="15" t="s">
        <v>458</v>
      </c>
      <c r="F119" s="19" t="s">
        <v>40</v>
      </c>
      <c r="G119" s="21">
        <v>45735</v>
      </c>
      <c r="H119" s="21">
        <f>G119+395</f>
        <v>46130</v>
      </c>
      <c r="I119" s="24" t="str">
        <f t="shared" ca="1" si="19"/>
        <v>OK!</v>
      </c>
      <c r="J119" s="21" t="s">
        <v>341</v>
      </c>
      <c r="K119" s="21" t="s">
        <v>41</v>
      </c>
      <c r="L119" s="21" t="s">
        <v>41</v>
      </c>
      <c r="M119" s="77">
        <v>45779</v>
      </c>
      <c r="N119" s="40">
        <f t="shared" si="25"/>
        <v>46144</v>
      </c>
      <c r="O119" s="46" t="str">
        <f t="shared" ca="1" si="26"/>
        <v>OK!</v>
      </c>
      <c r="P119" s="46" t="s">
        <v>42</v>
      </c>
      <c r="Q119" s="40" t="s">
        <v>42</v>
      </c>
      <c r="R119" s="46"/>
      <c r="S119" s="40">
        <v>45682</v>
      </c>
      <c r="T119" s="40" t="s">
        <v>85</v>
      </c>
      <c r="U119" s="40" t="s">
        <v>85</v>
      </c>
      <c r="V119" s="40" t="s">
        <v>85</v>
      </c>
      <c r="W119" s="40" t="s">
        <v>85</v>
      </c>
      <c r="X119" s="40">
        <v>45724</v>
      </c>
      <c r="Y119" s="40">
        <f>X119+365*2</f>
        <v>46454</v>
      </c>
      <c r="Z119" s="40" t="s">
        <v>85</v>
      </c>
      <c r="AA119" s="40" t="s">
        <v>85</v>
      </c>
      <c r="AB119" s="40" t="s">
        <v>85</v>
      </c>
      <c r="AC119" s="40" t="s">
        <v>85</v>
      </c>
      <c r="AD119" s="39" t="s">
        <v>85</v>
      </c>
      <c r="AE119" s="39" t="s">
        <v>85</v>
      </c>
      <c r="AF119" s="39" t="s">
        <v>85</v>
      </c>
      <c r="AG119" s="40" t="s">
        <v>85</v>
      </c>
      <c r="AH119" s="40" t="s">
        <v>85</v>
      </c>
      <c r="AI119" s="21">
        <v>45532</v>
      </c>
      <c r="AJ119" s="22" t="str">
        <f t="shared" ca="1" si="24"/>
        <v>OK!</v>
      </c>
      <c r="AK119" s="33">
        <v>45593</v>
      </c>
      <c r="AL119" s="25" t="str">
        <f t="shared" ca="1" si="27"/>
        <v>OK!</v>
      </c>
      <c r="AM119" s="40" t="s">
        <v>85</v>
      </c>
      <c r="AN119" s="40" t="s">
        <v>85</v>
      </c>
    </row>
    <row r="120" spans="1:161" ht="15" x14ac:dyDescent="0.25">
      <c r="A120" s="81" t="s">
        <v>470</v>
      </c>
      <c r="B120" s="30" t="s">
        <v>471</v>
      </c>
      <c r="C120" s="30" t="s">
        <v>472</v>
      </c>
      <c r="D120" s="16" t="s">
        <v>457</v>
      </c>
      <c r="E120" s="15" t="s">
        <v>458</v>
      </c>
      <c r="F120" s="19" t="s">
        <v>40</v>
      </c>
      <c r="G120" s="21">
        <v>45490</v>
      </c>
      <c r="H120" s="21">
        <f t="shared" ref="H120:H151" si="28">G120+365</f>
        <v>45855</v>
      </c>
      <c r="I120" s="24" t="str">
        <f t="shared" ca="1" si="19"/>
        <v>Vence - 15 dias</v>
      </c>
      <c r="J120" s="21" t="s">
        <v>41</v>
      </c>
      <c r="K120" s="21" t="s">
        <v>41</v>
      </c>
      <c r="L120" s="21" t="s">
        <v>41</v>
      </c>
      <c r="M120" s="40"/>
      <c r="N120" s="40">
        <f t="shared" si="25"/>
        <v>365</v>
      </c>
      <c r="O120" s="46" t="str">
        <f t="shared" ca="1" si="26"/>
        <v>?</v>
      </c>
      <c r="P120" s="46" t="s">
        <v>42</v>
      </c>
      <c r="Q120" s="40" t="s">
        <v>42</v>
      </c>
      <c r="R120" s="46"/>
      <c r="S120" s="40">
        <v>45783</v>
      </c>
      <c r="T120" s="40" t="s">
        <v>61</v>
      </c>
      <c r="U120" s="40" t="s">
        <v>61</v>
      </c>
      <c r="V120" s="40" t="s">
        <v>61</v>
      </c>
      <c r="W120" s="40" t="s">
        <v>61</v>
      </c>
      <c r="X120" s="45">
        <v>45675</v>
      </c>
      <c r="Y120" s="40">
        <f>X120+365*2</f>
        <v>46405</v>
      </c>
      <c r="Z120" s="40" t="s">
        <v>61</v>
      </c>
      <c r="AA120" s="40" t="s">
        <v>61</v>
      </c>
      <c r="AB120" s="40" t="s">
        <v>84</v>
      </c>
      <c r="AC120" s="40" t="s">
        <v>84</v>
      </c>
      <c r="AD120" s="39" t="s">
        <v>85</v>
      </c>
      <c r="AE120" s="39" t="s">
        <v>61</v>
      </c>
      <c r="AF120" s="22" t="s">
        <v>61</v>
      </c>
      <c r="AG120" s="45" t="s">
        <v>84</v>
      </c>
      <c r="AH120" s="45" t="s">
        <v>84</v>
      </c>
      <c r="AI120" s="21">
        <v>45532</v>
      </c>
      <c r="AJ120" s="22" t="str">
        <f t="shared" ca="1" si="24"/>
        <v>OK!</v>
      </c>
      <c r="AK120" s="33">
        <v>45593</v>
      </c>
      <c r="AL120" s="25" t="str">
        <f t="shared" ca="1" si="27"/>
        <v>OK!</v>
      </c>
      <c r="AM120" s="60" t="s">
        <v>61</v>
      </c>
      <c r="AN120" s="40" t="s">
        <v>61</v>
      </c>
    </row>
    <row r="121" spans="1:161" x14ac:dyDescent="0.25">
      <c r="A121" s="84" t="s">
        <v>473</v>
      </c>
      <c r="B121" s="30" t="s">
        <v>474</v>
      </c>
      <c r="C121" s="30" t="s">
        <v>475</v>
      </c>
      <c r="D121" s="18" t="s">
        <v>476</v>
      </c>
      <c r="E121" s="30" t="s">
        <v>477</v>
      </c>
      <c r="F121" s="17" t="s">
        <v>40</v>
      </c>
      <c r="G121" s="21">
        <v>45117</v>
      </c>
      <c r="H121" s="39">
        <f t="shared" si="28"/>
        <v>45482</v>
      </c>
      <c r="I121" s="24" t="str">
        <f t="shared" ca="1" si="19"/>
        <v>Vencido</v>
      </c>
      <c r="J121" s="24" t="s">
        <v>41</v>
      </c>
      <c r="K121" s="24" t="s">
        <v>41</v>
      </c>
      <c r="L121" s="24" t="s">
        <v>41</v>
      </c>
      <c r="M121" s="40"/>
      <c r="N121" s="40">
        <f t="shared" si="25"/>
        <v>365</v>
      </c>
      <c r="O121" s="46" t="str">
        <f t="shared" ca="1" si="26"/>
        <v>?</v>
      </c>
      <c r="P121" s="46" t="s">
        <v>42</v>
      </c>
      <c r="Q121" s="40" t="s">
        <v>42</v>
      </c>
      <c r="R121" s="46"/>
      <c r="S121" s="40"/>
      <c r="T121" s="40" t="s">
        <v>84</v>
      </c>
      <c r="U121" s="40" t="s">
        <v>84</v>
      </c>
      <c r="V121" s="40" t="s">
        <v>84</v>
      </c>
      <c r="W121" s="40" t="s">
        <v>84</v>
      </c>
      <c r="X121" s="40" t="s">
        <v>84</v>
      </c>
      <c r="Y121" s="40" t="s">
        <v>84</v>
      </c>
      <c r="Z121" s="40" t="s">
        <v>84</v>
      </c>
      <c r="AA121" s="40" t="s">
        <v>84</v>
      </c>
      <c r="AB121" s="40" t="s">
        <v>84</v>
      </c>
      <c r="AC121" s="40" t="s">
        <v>84</v>
      </c>
      <c r="AD121" s="39" t="s">
        <v>84</v>
      </c>
      <c r="AE121" s="39" t="s">
        <v>84</v>
      </c>
      <c r="AF121" s="39" t="s">
        <v>84</v>
      </c>
      <c r="AG121" s="40" t="s">
        <v>84</v>
      </c>
      <c r="AH121" s="40" t="s">
        <v>84</v>
      </c>
      <c r="AI121" s="21"/>
      <c r="AJ121" s="22" t="str">
        <f t="shared" ref="AJ121:AJ152" ca="1" si="29">IFERROR(IF(AI121="","?",IF((AI121+(365))&lt;TODAY(),"Vencido",IF((AI121+(365))=TODAY(),"Vence Hoje",IF((AI121+(365)-15)&lt;=TODAY(),"Vence - 15 dias",IF((AI121+(365)-30)&lt;=TODAY(),"Vence - 30 dias",IF((AI121+(365)-60)&lt;=TODAY(),"Vence - 60 dias",IF((AI121+(365)-90)&lt;=TODAY(),"Vence - 90 dias","OK!"))))))),"-")</f>
        <v>?</v>
      </c>
      <c r="AK121" s="33">
        <v>44958</v>
      </c>
      <c r="AL121" s="25" t="str">
        <f t="shared" ca="1" si="27"/>
        <v>Vencido</v>
      </c>
      <c r="AM121" s="60"/>
      <c r="AN121" s="40"/>
    </row>
    <row r="122" spans="1:161" x14ac:dyDescent="0.25">
      <c r="A122" s="84" t="s">
        <v>478</v>
      </c>
      <c r="B122" s="30" t="s">
        <v>479</v>
      </c>
      <c r="C122" s="30" t="s">
        <v>480</v>
      </c>
      <c r="D122" s="18" t="s">
        <v>476</v>
      </c>
      <c r="E122" s="30" t="s">
        <v>481</v>
      </c>
      <c r="F122" s="17" t="s">
        <v>40</v>
      </c>
      <c r="G122" s="21">
        <v>45254</v>
      </c>
      <c r="H122" s="39">
        <f t="shared" si="28"/>
        <v>45619</v>
      </c>
      <c r="I122" s="24" t="str">
        <f t="shared" ca="1" si="19"/>
        <v>Vencido</v>
      </c>
      <c r="J122" s="24" t="s">
        <v>341</v>
      </c>
      <c r="K122" s="24" t="s">
        <v>41</v>
      </c>
      <c r="L122" s="24" t="s">
        <v>41</v>
      </c>
      <c r="M122" s="40"/>
      <c r="N122" s="40">
        <f t="shared" si="25"/>
        <v>365</v>
      </c>
      <c r="O122" s="46" t="str">
        <f t="shared" ca="1" si="26"/>
        <v>?</v>
      </c>
      <c r="P122" s="46" t="s">
        <v>42</v>
      </c>
      <c r="Q122" s="40" t="s">
        <v>42</v>
      </c>
      <c r="R122" s="46"/>
      <c r="S122" s="40"/>
      <c r="T122" s="40" t="s">
        <v>84</v>
      </c>
      <c r="U122" s="40" t="s">
        <v>84</v>
      </c>
      <c r="V122" s="40" t="s">
        <v>84</v>
      </c>
      <c r="W122" s="40" t="s">
        <v>84</v>
      </c>
      <c r="X122" s="40" t="s">
        <v>84</v>
      </c>
      <c r="Y122" s="40" t="s">
        <v>84</v>
      </c>
      <c r="Z122" s="40" t="s">
        <v>84</v>
      </c>
      <c r="AA122" s="40" t="s">
        <v>84</v>
      </c>
      <c r="AB122" s="40" t="s">
        <v>84</v>
      </c>
      <c r="AC122" s="40" t="s">
        <v>84</v>
      </c>
      <c r="AD122" s="39" t="s">
        <v>84</v>
      </c>
      <c r="AE122" s="39" t="s">
        <v>84</v>
      </c>
      <c r="AF122" s="39" t="s">
        <v>84</v>
      </c>
      <c r="AG122" s="40" t="s">
        <v>84</v>
      </c>
      <c r="AH122" s="40" t="s">
        <v>84</v>
      </c>
      <c r="AI122" s="21"/>
      <c r="AJ122" s="22" t="str">
        <f t="shared" ca="1" si="29"/>
        <v>?</v>
      </c>
      <c r="AK122" s="33">
        <v>44958</v>
      </c>
      <c r="AL122" s="25" t="str">
        <f t="shared" ca="1" si="27"/>
        <v>Vencido</v>
      </c>
      <c r="AM122" s="60"/>
      <c r="AN122" s="40"/>
    </row>
    <row r="123" spans="1:161" x14ac:dyDescent="0.25">
      <c r="A123" s="83" t="s">
        <v>482</v>
      </c>
      <c r="B123" s="38">
        <v>52060611</v>
      </c>
      <c r="C123" s="37" t="s">
        <v>483</v>
      </c>
      <c r="D123" s="26" t="s">
        <v>484</v>
      </c>
      <c r="E123" s="37" t="s">
        <v>485</v>
      </c>
      <c r="F123" s="23" t="s">
        <v>40</v>
      </c>
      <c r="G123" s="21">
        <v>45313</v>
      </c>
      <c r="H123" s="39">
        <f t="shared" si="28"/>
        <v>45678</v>
      </c>
      <c r="I123" s="24" t="str">
        <f t="shared" ca="1" si="19"/>
        <v>Vencido</v>
      </c>
      <c r="J123" s="24" t="s">
        <v>60</v>
      </c>
      <c r="K123" s="24" t="s">
        <v>60</v>
      </c>
      <c r="L123" s="24" t="s">
        <v>41</v>
      </c>
      <c r="M123" s="40"/>
      <c r="N123" s="40">
        <f t="shared" si="25"/>
        <v>365</v>
      </c>
      <c r="O123" s="46" t="str">
        <f t="shared" ca="1" si="26"/>
        <v>?</v>
      </c>
      <c r="P123" s="46" t="s">
        <v>42</v>
      </c>
      <c r="Q123" s="40" t="s">
        <v>42</v>
      </c>
      <c r="R123" s="46"/>
      <c r="S123" s="40"/>
      <c r="T123" s="40" t="s">
        <v>84</v>
      </c>
      <c r="U123" s="40" t="s">
        <v>84</v>
      </c>
      <c r="V123" s="40" t="s">
        <v>84</v>
      </c>
      <c r="W123" s="40" t="s">
        <v>84</v>
      </c>
      <c r="X123" s="40" t="s">
        <v>84</v>
      </c>
      <c r="Y123" s="40" t="s">
        <v>84</v>
      </c>
      <c r="Z123" s="40" t="s">
        <v>84</v>
      </c>
      <c r="AA123" s="40" t="s">
        <v>84</v>
      </c>
      <c r="AB123" s="40"/>
      <c r="AC123" s="40"/>
      <c r="AD123" s="21"/>
      <c r="AE123" s="39">
        <f>AD123+365+365</f>
        <v>730</v>
      </c>
      <c r="AF123" s="22" t="str">
        <f t="shared" ref="AF123:AF131" ca="1" si="30">IFERROR(IF(AD123="","?",IF((AD123+(730))&lt;TODAY(),"Vencido",IF((AD123+(365*2))=TODAY(),"Vence Hoje",IF((AD123+(365*2)-15)&lt;=TODAY(),"Vence - 15 dias",IF((AD123+(365*2)-30)&lt;=TODAY(),"Vence - 30 dias",IF((AD123+(365*2)-60)&lt;=TODAY(),"Vence - 60 dias",IF((AD123+(365*2)-90)&lt;=TODAY(),"Vence - 90 dias","OK!"))))))),"-")</f>
        <v>?</v>
      </c>
      <c r="AG123" s="40" t="s">
        <v>84</v>
      </c>
      <c r="AH123" s="40" t="s">
        <v>84</v>
      </c>
      <c r="AI123" s="21"/>
      <c r="AJ123" s="22" t="str">
        <f t="shared" ca="1" si="29"/>
        <v>?</v>
      </c>
      <c r="AK123" s="34">
        <v>44988</v>
      </c>
      <c r="AL123" s="25" t="str">
        <f t="shared" ca="1" si="27"/>
        <v>Vencido</v>
      </c>
      <c r="AM123" s="40" t="s">
        <v>84</v>
      </c>
      <c r="AN123" s="40" t="s">
        <v>84</v>
      </c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</row>
    <row r="124" spans="1:161" x14ac:dyDescent="0.25">
      <c r="A124" s="83" t="s">
        <v>486</v>
      </c>
      <c r="B124" s="30" t="s">
        <v>487</v>
      </c>
      <c r="C124" s="30" t="s">
        <v>488</v>
      </c>
      <c r="D124" s="18" t="s">
        <v>484</v>
      </c>
      <c r="E124" s="30" t="s">
        <v>485</v>
      </c>
      <c r="F124" s="17" t="s">
        <v>40</v>
      </c>
      <c r="G124" s="21">
        <v>45447</v>
      </c>
      <c r="H124" s="39">
        <f t="shared" si="28"/>
        <v>45812</v>
      </c>
      <c r="I124" s="24" t="str">
        <f t="shared" ca="1" si="19"/>
        <v>Vencido</v>
      </c>
      <c r="J124" s="24" t="s">
        <v>60</v>
      </c>
      <c r="K124" s="24" t="s">
        <v>60</v>
      </c>
      <c r="L124" s="24" t="s">
        <v>41</v>
      </c>
      <c r="M124" s="40"/>
      <c r="N124" s="40">
        <f t="shared" si="25"/>
        <v>365</v>
      </c>
      <c r="O124" s="46" t="str">
        <f t="shared" ca="1" si="26"/>
        <v>?</v>
      </c>
      <c r="P124" s="46" t="s">
        <v>42</v>
      </c>
      <c r="Q124" s="40" t="s">
        <v>42</v>
      </c>
      <c r="R124" s="46"/>
      <c r="S124" s="40"/>
      <c r="T124" s="40" t="s">
        <v>84</v>
      </c>
      <c r="U124" s="40" t="s">
        <v>84</v>
      </c>
      <c r="V124" s="40" t="s">
        <v>84</v>
      </c>
      <c r="W124" s="40" t="s">
        <v>84</v>
      </c>
      <c r="X124" s="40" t="s">
        <v>84</v>
      </c>
      <c r="Y124" s="40" t="s">
        <v>84</v>
      </c>
      <c r="Z124" s="40" t="s">
        <v>84</v>
      </c>
      <c r="AA124" s="40" t="s">
        <v>84</v>
      </c>
      <c r="AB124" s="40">
        <v>45438</v>
      </c>
      <c r="AC124" s="40">
        <f>AB124+365</f>
        <v>45803</v>
      </c>
      <c r="AD124" s="21">
        <v>45438</v>
      </c>
      <c r="AE124" s="39">
        <f>AD124+365</f>
        <v>45803</v>
      </c>
      <c r="AF124" s="22" t="str">
        <f t="shared" ca="1" si="30"/>
        <v>OK!</v>
      </c>
      <c r="AG124" s="40" t="s">
        <v>84</v>
      </c>
      <c r="AH124" s="40" t="s">
        <v>84</v>
      </c>
      <c r="AI124" s="21"/>
      <c r="AJ124" s="22" t="str">
        <f t="shared" ca="1" si="29"/>
        <v>?</v>
      </c>
      <c r="AK124" s="33"/>
      <c r="AL124" s="25" t="str">
        <f t="shared" ca="1" si="27"/>
        <v>?</v>
      </c>
      <c r="AM124" s="40" t="s">
        <v>84</v>
      </c>
      <c r="AN124" s="40" t="s">
        <v>84</v>
      </c>
    </row>
    <row r="125" spans="1:161" x14ac:dyDescent="0.25">
      <c r="A125" s="84" t="s">
        <v>489</v>
      </c>
      <c r="B125" s="31">
        <v>6334539</v>
      </c>
      <c r="C125" s="30" t="s">
        <v>490</v>
      </c>
      <c r="D125" s="18" t="s">
        <v>484</v>
      </c>
      <c r="E125" s="30" t="s">
        <v>154</v>
      </c>
      <c r="F125" s="17" t="s">
        <v>40</v>
      </c>
      <c r="G125" s="21">
        <v>45533</v>
      </c>
      <c r="H125" s="39">
        <f t="shared" si="28"/>
        <v>45898</v>
      </c>
      <c r="I125" s="24" t="str">
        <f t="shared" ca="1" si="19"/>
        <v>OK!</v>
      </c>
      <c r="J125" s="24" t="s">
        <v>41</v>
      </c>
      <c r="K125" s="24" t="s">
        <v>41</v>
      </c>
      <c r="L125" s="24" t="s">
        <v>41</v>
      </c>
      <c r="M125" s="77">
        <v>45679</v>
      </c>
      <c r="N125" s="40">
        <f t="shared" si="25"/>
        <v>46044</v>
      </c>
      <c r="O125" s="46" t="str">
        <f t="shared" ca="1" si="26"/>
        <v>OK!</v>
      </c>
      <c r="P125" s="46" t="s">
        <v>42</v>
      </c>
      <c r="Q125" s="40" t="s">
        <v>42</v>
      </c>
      <c r="R125" s="46"/>
      <c r="S125" s="40"/>
      <c r="T125" s="40" t="s">
        <v>84</v>
      </c>
      <c r="U125" s="40" t="s">
        <v>84</v>
      </c>
      <c r="V125" s="40" t="s">
        <v>84</v>
      </c>
      <c r="W125" s="40" t="s">
        <v>84</v>
      </c>
      <c r="X125" s="40" t="s">
        <v>84</v>
      </c>
      <c r="Y125" s="40" t="s">
        <v>84</v>
      </c>
      <c r="Z125" s="40" t="s">
        <v>84</v>
      </c>
      <c r="AA125" s="40" t="s">
        <v>84</v>
      </c>
      <c r="AB125" s="40">
        <v>45438</v>
      </c>
      <c r="AC125" s="40">
        <f>AB125+365</f>
        <v>45803</v>
      </c>
      <c r="AD125" s="21">
        <v>45072</v>
      </c>
      <c r="AE125" s="39">
        <f t="shared" ref="AE125:AE131" si="31">AD125+365+365</f>
        <v>45802</v>
      </c>
      <c r="AF125" s="22" t="str">
        <f t="shared" ca="1" si="30"/>
        <v>Vencido</v>
      </c>
      <c r="AG125" s="40" t="s">
        <v>84</v>
      </c>
      <c r="AH125" s="40" t="s">
        <v>84</v>
      </c>
      <c r="AI125" s="21"/>
      <c r="AJ125" s="22" t="str">
        <f t="shared" ca="1" si="29"/>
        <v>?</v>
      </c>
      <c r="AK125" s="33"/>
      <c r="AL125" s="25" t="str">
        <f t="shared" ca="1" si="27"/>
        <v>?</v>
      </c>
      <c r="AM125" s="40" t="s">
        <v>84</v>
      </c>
      <c r="AN125" s="40" t="s">
        <v>84</v>
      </c>
    </row>
    <row r="126" spans="1:161" x14ac:dyDescent="0.25">
      <c r="A126" s="84" t="s">
        <v>491</v>
      </c>
      <c r="B126" s="30" t="s">
        <v>492</v>
      </c>
      <c r="C126" s="30" t="s">
        <v>493</v>
      </c>
      <c r="D126" s="18" t="s">
        <v>484</v>
      </c>
      <c r="E126" s="30" t="s">
        <v>485</v>
      </c>
      <c r="F126" s="17" t="s">
        <v>40</v>
      </c>
      <c r="G126" s="21">
        <v>45604</v>
      </c>
      <c r="H126" s="39">
        <f t="shared" si="28"/>
        <v>45969</v>
      </c>
      <c r="I126" s="24" t="str">
        <f t="shared" ca="1" si="19"/>
        <v>OK!</v>
      </c>
      <c r="J126" s="24" t="s">
        <v>60</v>
      </c>
      <c r="K126" s="24" t="s">
        <v>60</v>
      </c>
      <c r="L126" s="24" t="s">
        <v>41</v>
      </c>
      <c r="M126" s="40"/>
      <c r="N126" s="40">
        <f t="shared" si="25"/>
        <v>365</v>
      </c>
      <c r="O126" s="46" t="str">
        <f t="shared" ca="1" si="26"/>
        <v>?</v>
      </c>
      <c r="P126" s="46" t="s">
        <v>42</v>
      </c>
      <c r="Q126" s="40" t="s">
        <v>42</v>
      </c>
      <c r="R126" s="46"/>
      <c r="S126" s="40"/>
      <c r="T126" s="40" t="s">
        <v>84</v>
      </c>
      <c r="U126" s="40" t="s">
        <v>84</v>
      </c>
      <c r="V126" s="40" t="s">
        <v>84</v>
      </c>
      <c r="W126" s="40" t="s">
        <v>84</v>
      </c>
      <c r="X126" s="40" t="s">
        <v>84</v>
      </c>
      <c r="Y126" s="40" t="s">
        <v>84</v>
      </c>
      <c r="Z126" s="40" t="s">
        <v>84</v>
      </c>
      <c r="AA126" s="40" t="s">
        <v>84</v>
      </c>
      <c r="AB126" s="40">
        <v>45438</v>
      </c>
      <c r="AC126" s="40">
        <f>AB126+365</f>
        <v>45803</v>
      </c>
      <c r="AD126" s="21">
        <v>45072</v>
      </c>
      <c r="AE126" s="39">
        <f t="shared" si="31"/>
        <v>45802</v>
      </c>
      <c r="AF126" s="22" t="str">
        <f t="shared" ca="1" si="30"/>
        <v>Vencido</v>
      </c>
      <c r="AG126" s="40" t="s">
        <v>84</v>
      </c>
      <c r="AH126" s="40" t="s">
        <v>84</v>
      </c>
      <c r="AI126" s="21"/>
      <c r="AJ126" s="22" t="str">
        <f t="shared" ca="1" si="29"/>
        <v>?</v>
      </c>
      <c r="AK126" s="33"/>
      <c r="AL126" s="25" t="str">
        <f t="shared" ca="1" si="27"/>
        <v>?</v>
      </c>
      <c r="AM126" s="40" t="s">
        <v>84</v>
      </c>
      <c r="AN126" s="40" t="s">
        <v>84</v>
      </c>
    </row>
    <row r="127" spans="1:161" x14ac:dyDescent="0.25">
      <c r="A127" s="83" t="s">
        <v>494</v>
      </c>
      <c r="B127" s="30" t="s">
        <v>495</v>
      </c>
      <c r="C127" s="30" t="s">
        <v>496</v>
      </c>
      <c r="D127" s="26" t="s">
        <v>484</v>
      </c>
      <c r="E127" s="37" t="s">
        <v>485</v>
      </c>
      <c r="F127" s="17" t="s">
        <v>40</v>
      </c>
      <c r="G127" s="39">
        <v>45538</v>
      </c>
      <c r="H127" s="39">
        <f t="shared" si="28"/>
        <v>45903</v>
      </c>
      <c r="I127" s="24" t="str">
        <f t="shared" ca="1" si="19"/>
        <v>OK!</v>
      </c>
      <c r="J127" s="24" t="s">
        <v>60</v>
      </c>
      <c r="K127" s="24" t="s">
        <v>60</v>
      </c>
      <c r="L127" s="24" t="s">
        <v>41</v>
      </c>
      <c r="M127" s="77">
        <v>45679</v>
      </c>
      <c r="N127" s="40">
        <f t="shared" si="25"/>
        <v>46044</v>
      </c>
      <c r="O127" s="46" t="str">
        <f t="shared" ca="1" si="26"/>
        <v>OK!</v>
      </c>
      <c r="P127" s="46" t="s">
        <v>42</v>
      </c>
      <c r="Q127" s="40" t="s">
        <v>42</v>
      </c>
      <c r="R127" s="46"/>
      <c r="S127" s="40"/>
      <c r="T127" s="40" t="s">
        <v>84</v>
      </c>
      <c r="U127" s="40" t="s">
        <v>84</v>
      </c>
      <c r="V127" s="40" t="s">
        <v>84</v>
      </c>
      <c r="W127" s="40" t="s">
        <v>84</v>
      </c>
      <c r="X127" s="40" t="s">
        <v>84</v>
      </c>
      <c r="Y127" s="40" t="s">
        <v>84</v>
      </c>
      <c r="Z127" s="40" t="s">
        <v>84</v>
      </c>
      <c r="AA127" s="40" t="s">
        <v>84</v>
      </c>
      <c r="AB127" s="40"/>
      <c r="AC127" s="40"/>
      <c r="AD127" s="21"/>
      <c r="AE127" s="39">
        <f t="shared" si="31"/>
        <v>730</v>
      </c>
      <c r="AF127" s="22" t="str">
        <f t="shared" ca="1" si="30"/>
        <v>?</v>
      </c>
      <c r="AG127" s="40" t="s">
        <v>84</v>
      </c>
      <c r="AH127" s="40" t="s">
        <v>84</v>
      </c>
      <c r="AI127" s="21"/>
      <c r="AJ127" s="22" t="str">
        <f t="shared" ca="1" si="29"/>
        <v>?</v>
      </c>
      <c r="AK127" s="33"/>
      <c r="AL127" s="25" t="str">
        <f t="shared" ca="1" si="27"/>
        <v>?</v>
      </c>
      <c r="AM127" s="40" t="s">
        <v>84</v>
      </c>
      <c r="AN127" s="40" t="s">
        <v>84</v>
      </c>
    </row>
    <row r="128" spans="1:161" x14ac:dyDescent="0.25">
      <c r="A128" s="83" t="s">
        <v>497</v>
      </c>
      <c r="B128" s="37" t="s">
        <v>498</v>
      </c>
      <c r="C128" s="37" t="s">
        <v>499</v>
      </c>
      <c r="D128" s="26" t="s">
        <v>484</v>
      </c>
      <c r="E128" s="37" t="s">
        <v>485</v>
      </c>
      <c r="F128" s="23" t="s">
        <v>40</v>
      </c>
      <c r="G128" s="21">
        <v>45629</v>
      </c>
      <c r="H128" s="39">
        <f t="shared" si="28"/>
        <v>45994</v>
      </c>
      <c r="I128" s="24" t="str">
        <f t="shared" ca="1" si="19"/>
        <v>OK!</v>
      </c>
      <c r="J128" s="24" t="s">
        <v>60</v>
      </c>
      <c r="K128" s="24" t="s">
        <v>60</v>
      </c>
      <c r="L128" s="24" t="s">
        <v>41</v>
      </c>
      <c r="M128" s="77">
        <v>45679</v>
      </c>
      <c r="N128" s="40">
        <f t="shared" si="25"/>
        <v>46044</v>
      </c>
      <c r="O128" s="46" t="str">
        <f t="shared" ca="1" si="26"/>
        <v>OK!</v>
      </c>
      <c r="P128" s="46" t="s">
        <v>42</v>
      </c>
      <c r="Q128" s="40" t="s">
        <v>42</v>
      </c>
      <c r="R128" s="46"/>
      <c r="S128" s="40"/>
      <c r="T128" s="40" t="s">
        <v>84</v>
      </c>
      <c r="U128" s="40" t="s">
        <v>84</v>
      </c>
      <c r="V128" s="40" t="s">
        <v>84</v>
      </c>
      <c r="W128" s="40" t="s">
        <v>84</v>
      </c>
      <c r="X128" s="40" t="s">
        <v>84</v>
      </c>
      <c r="Y128" s="40" t="s">
        <v>84</v>
      </c>
      <c r="Z128" s="40" t="s">
        <v>84</v>
      </c>
      <c r="AA128" s="40" t="s">
        <v>84</v>
      </c>
      <c r="AB128" s="40">
        <v>45438</v>
      </c>
      <c r="AC128" s="40">
        <f>AB128+365</f>
        <v>45803</v>
      </c>
      <c r="AD128" s="21">
        <v>45072</v>
      </c>
      <c r="AE128" s="39">
        <f t="shared" si="31"/>
        <v>45802</v>
      </c>
      <c r="AF128" s="22" t="str">
        <f t="shared" ca="1" si="30"/>
        <v>Vencido</v>
      </c>
      <c r="AG128" s="40" t="s">
        <v>84</v>
      </c>
      <c r="AH128" s="40" t="s">
        <v>84</v>
      </c>
      <c r="AI128" s="21"/>
      <c r="AJ128" s="22" t="str">
        <f t="shared" ca="1" si="29"/>
        <v>?</v>
      </c>
      <c r="AK128" s="33"/>
      <c r="AL128" s="25" t="str">
        <f t="shared" ca="1" si="27"/>
        <v>?</v>
      </c>
      <c r="AM128" s="40" t="s">
        <v>84</v>
      </c>
      <c r="AN128" s="40" t="s">
        <v>84</v>
      </c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</row>
    <row r="129" spans="1:40" x14ac:dyDescent="0.25">
      <c r="A129" s="83" t="s">
        <v>500</v>
      </c>
      <c r="B129" s="30" t="s">
        <v>501</v>
      </c>
      <c r="C129" s="30" t="s">
        <v>502</v>
      </c>
      <c r="D129" s="18" t="s">
        <v>484</v>
      </c>
      <c r="E129" s="30" t="s">
        <v>485</v>
      </c>
      <c r="F129" s="17" t="s">
        <v>40</v>
      </c>
      <c r="G129" s="21">
        <v>45446</v>
      </c>
      <c r="H129" s="39">
        <f t="shared" si="28"/>
        <v>45811</v>
      </c>
      <c r="I129" s="24" t="str">
        <f t="shared" ca="1" si="19"/>
        <v>Vencido</v>
      </c>
      <c r="J129" s="24" t="s">
        <v>60</v>
      </c>
      <c r="K129" s="24" t="s">
        <v>60</v>
      </c>
      <c r="L129" s="24" t="s">
        <v>341</v>
      </c>
      <c r="M129" s="40"/>
      <c r="N129" s="40">
        <f t="shared" si="25"/>
        <v>365</v>
      </c>
      <c r="O129" s="46" t="str">
        <f t="shared" ca="1" si="26"/>
        <v>?</v>
      </c>
      <c r="P129" s="46" t="s">
        <v>42</v>
      </c>
      <c r="Q129" s="40" t="s">
        <v>42</v>
      </c>
      <c r="R129" s="46"/>
      <c r="S129" s="40"/>
      <c r="T129" s="40" t="s">
        <v>85</v>
      </c>
      <c r="U129" s="40" t="s">
        <v>61</v>
      </c>
      <c r="V129" s="40" t="s">
        <v>61</v>
      </c>
      <c r="W129" s="40" t="s">
        <v>61</v>
      </c>
      <c r="X129" s="40" t="s">
        <v>84</v>
      </c>
      <c r="Y129" s="40" t="s">
        <v>61</v>
      </c>
      <c r="Z129" s="40" t="s">
        <v>61</v>
      </c>
      <c r="AA129" s="40" t="s">
        <v>61</v>
      </c>
      <c r="AB129" s="40">
        <v>45438</v>
      </c>
      <c r="AC129" s="40">
        <f>AB129+365</f>
        <v>45803</v>
      </c>
      <c r="AD129" s="21">
        <v>45072</v>
      </c>
      <c r="AE129" s="39">
        <f t="shared" si="31"/>
        <v>45802</v>
      </c>
      <c r="AF129" s="22" t="str">
        <f t="shared" ca="1" si="30"/>
        <v>Vencido</v>
      </c>
      <c r="AG129" s="40" t="s">
        <v>84</v>
      </c>
      <c r="AH129" s="40" t="s">
        <v>84</v>
      </c>
      <c r="AI129" s="21"/>
      <c r="AJ129" s="22" t="str">
        <f t="shared" ca="1" si="29"/>
        <v>?</v>
      </c>
      <c r="AK129" s="33"/>
      <c r="AL129" s="25" t="str">
        <f t="shared" ca="1" si="27"/>
        <v>?</v>
      </c>
      <c r="AM129" s="40" t="s">
        <v>84</v>
      </c>
      <c r="AN129" s="40" t="s">
        <v>84</v>
      </c>
    </row>
    <row r="130" spans="1:40" x14ac:dyDescent="0.25">
      <c r="A130" s="83" t="s">
        <v>503</v>
      </c>
      <c r="B130" s="30" t="s">
        <v>504</v>
      </c>
      <c r="C130" s="30" t="s">
        <v>505</v>
      </c>
      <c r="D130" s="18" t="s">
        <v>484</v>
      </c>
      <c r="E130" s="30" t="s">
        <v>485</v>
      </c>
      <c r="F130" s="17" t="s">
        <v>40</v>
      </c>
      <c r="G130" s="21">
        <v>45449</v>
      </c>
      <c r="H130" s="39">
        <f t="shared" si="28"/>
        <v>45814</v>
      </c>
      <c r="I130" s="24" t="str">
        <f t="shared" ca="1" si="19"/>
        <v>Vencido</v>
      </c>
      <c r="J130" s="24" t="s">
        <v>60</v>
      </c>
      <c r="K130" s="24" t="s">
        <v>60</v>
      </c>
      <c r="L130" s="24" t="s">
        <v>341</v>
      </c>
      <c r="M130" s="40"/>
      <c r="N130" s="40">
        <f t="shared" si="25"/>
        <v>365</v>
      </c>
      <c r="O130" s="46" t="str">
        <f t="shared" ca="1" si="26"/>
        <v>?</v>
      </c>
      <c r="P130" s="46" t="s">
        <v>42</v>
      </c>
      <c r="Q130" s="40" t="s">
        <v>42</v>
      </c>
      <c r="R130" s="46"/>
      <c r="S130" s="40"/>
      <c r="T130" s="40" t="s">
        <v>85</v>
      </c>
      <c r="U130" s="40" t="s">
        <v>61</v>
      </c>
      <c r="V130" s="40" t="s">
        <v>61</v>
      </c>
      <c r="W130" s="40" t="s">
        <v>85</v>
      </c>
      <c r="X130" s="40" t="s">
        <v>84</v>
      </c>
      <c r="Y130" s="40" t="s">
        <v>85</v>
      </c>
      <c r="Z130" s="40" t="s">
        <v>85</v>
      </c>
      <c r="AA130" s="40" t="s">
        <v>85</v>
      </c>
      <c r="AB130" s="40">
        <v>45438</v>
      </c>
      <c r="AC130" s="40">
        <f>AB130+365</f>
        <v>45803</v>
      </c>
      <c r="AD130" s="21">
        <v>45072</v>
      </c>
      <c r="AE130" s="39">
        <f t="shared" si="31"/>
        <v>45802</v>
      </c>
      <c r="AF130" s="22" t="str">
        <f t="shared" ca="1" si="30"/>
        <v>Vencido</v>
      </c>
      <c r="AG130" s="45" t="s">
        <v>85</v>
      </c>
      <c r="AH130" s="45" t="s">
        <v>85</v>
      </c>
      <c r="AI130" s="21"/>
      <c r="AJ130" s="22" t="str">
        <f t="shared" ca="1" si="29"/>
        <v>?</v>
      </c>
      <c r="AK130" s="33"/>
      <c r="AL130" s="25" t="str">
        <f t="shared" ca="1" si="27"/>
        <v>?</v>
      </c>
      <c r="AM130" s="40" t="s">
        <v>84</v>
      </c>
      <c r="AN130" s="40" t="s">
        <v>84</v>
      </c>
    </row>
    <row r="131" spans="1:40" x14ac:dyDescent="0.25">
      <c r="A131" s="83" t="s">
        <v>506</v>
      </c>
      <c r="B131" s="30"/>
      <c r="C131" s="30" t="s">
        <v>507</v>
      </c>
      <c r="D131" s="18" t="s">
        <v>484</v>
      </c>
      <c r="E131" s="30" t="s">
        <v>485</v>
      </c>
      <c r="F131" s="17" t="s">
        <v>40</v>
      </c>
      <c r="G131" s="21">
        <v>45447</v>
      </c>
      <c r="H131" s="39">
        <f t="shared" si="28"/>
        <v>45812</v>
      </c>
      <c r="I131" s="24" t="str">
        <f t="shared" ca="1" si="19"/>
        <v>Vencido</v>
      </c>
      <c r="J131" s="24" t="s">
        <v>60</v>
      </c>
      <c r="K131" s="24" t="s">
        <v>60</v>
      </c>
      <c r="L131" s="24" t="s">
        <v>41</v>
      </c>
      <c r="M131" s="40"/>
      <c r="N131" s="40">
        <f t="shared" si="25"/>
        <v>365</v>
      </c>
      <c r="O131" s="46" t="str">
        <f t="shared" ca="1" si="26"/>
        <v>?</v>
      </c>
      <c r="P131" s="46" t="s">
        <v>42</v>
      </c>
      <c r="Q131" s="40" t="s">
        <v>42</v>
      </c>
      <c r="R131" s="46"/>
      <c r="S131" s="40"/>
      <c r="T131" s="40" t="s">
        <v>85</v>
      </c>
      <c r="U131" s="40" t="s">
        <v>85</v>
      </c>
      <c r="V131" s="40" t="s">
        <v>85</v>
      </c>
      <c r="W131" s="40" t="s">
        <v>85</v>
      </c>
      <c r="X131" s="40" t="s">
        <v>84</v>
      </c>
      <c r="Y131" s="40" t="s">
        <v>85</v>
      </c>
      <c r="Z131" s="40" t="s">
        <v>61</v>
      </c>
      <c r="AA131" s="40" t="s">
        <v>85</v>
      </c>
      <c r="AB131" s="40"/>
      <c r="AC131" s="40"/>
      <c r="AD131" s="21"/>
      <c r="AE131" s="39">
        <f t="shared" si="31"/>
        <v>730</v>
      </c>
      <c r="AF131" s="22" t="str">
        <f t="shared" ca="1" si="30"/>
        <v>?</v>
      </c>
      <c r="AG131" s="45" t="s">
        <v>85</v>
      </c>
      <c r="AH131" s="45" t="s">
        <v>85</v>
      </c>
      <c r="AI131" s="21"/>
      <c r="AJ131" s="22" t="str">
        <f t="shared" ca="1" si="29"/>
        <v>?</v>
      </c>
      <c r="AK131" s="33"/>
      <c r="AL131" s="25" t="str">
        <f t="shared" ca="1" si="27"/>
        <v>?</v>
      </c>
      <c r="AM131" s="40" t="s">
        <v>84</v>
      </c>
      <c r="AN131" s="40" t="s">
        <v>84</v>
      </c>
    </row>
    <row r="132" spans="1:40" x14ac:dyDescent="0.25">
      <c r="A132" s="84" t="s">
        <v>508</v>
      </c>
      <c r="B132" s="31">
        <v>41052034</v>
      </c>
      <c r="C132" s="30" t="s">
        <v>509</v>
      </c>
      <c r="D132" s="16" t="s">
        <v>510</v>
      </c>
      <c r="E132" s="30" t="s">
        <v>511</v>
      </c>
      <c r="F132" s="19" t="s">
        <v>40</v>
      </c>
      <c r="G132" s="21">
        <v>45685</v>
      </c>
      <c r="H132" s="21">
        <f t="shared" si="28"/>
        <v>46050</v>
      </c>
      <c r="I132" s="24" t="str">
        <f t="shared" ca="1" si="19"/>
        <v>OK!</v>
      </c>
      <c r="J132" s="21" t="s">
        <v>41</v>
      </c>
      <c r="K132" s="21" t="s">
        <v>41</v>
      </c>
      <c r="L132" s="21" t="s">
        <v>41</v>
      </c>
      <c r="M132" s="40"/>
      <c r="N132" s="40">
        <f t="shared" si="25"/>
        <v>365</v>
      </c>
      <c r="O132" s="46" t="str">
        <f t="shared" ca="1" si="26"/>
        <v>?</v>
      </c>
      <c r="P132" s="46" t="s">
        <v>42</v>
      </c>
      <c r="Q132" s="40" t="s">
        <v>42</v>
      </c>
      <c r="R132" s="46"/>
      <c r="S132" s="40">
        <v>45686</v>
      </c>
      <c r="T132" s="40" t="s">
        <v>84</v>
      </c>
      <c r="U132" s="40" t="s">
        <v>84</v>
      </c>
      <c r="V132" s="40" t="s">
        <v>84</v>
      </c>
      <c r="W132" s="40" t="s">
        <v>84</v>
      </c>
      <c r="X132" s="40" t="s">
        <v>85</v>
      </c>
      <c r="Y132" s="40" t="s">
        <v>85</v>
      </c>
      <c r="Z132" s="40" t="s">
        <v>85</v>
      </c>
      <c r="AA132" s="40" t="s">
        <v>85</v>
      </c>
      <c r="AB132" s="40" t="s">
        <v>85</v>
      </c>
      <c r="AC132" s="40" t="s">
        <v>85</v>
      </c>
      <c r="AD132" s="39" t="s">
        <v>85</v>
      </c>
      <c r="AE132" s="39" t="s">
        <v>85</v>
      </c>
      <c r="AF132" s="22" t="s">
        <v>90</v>
      </c>
      <c r="AG132" s="45" t="s">
        <v>85</v>
      </c>
      <c r="AH132" s="45" t="s">
        <v>85</v>
      </c>
      <c r="AI132" s="21">
        <v>45684</v>
      </c>
      <c r="AJ132" s="22" t="str">
        <f t="shared" ca="1" si="29"/>
        <v>OK!</v>
      </c>
      <c r="AK132" s="33">
        <v>45684</v>
      </c>
      <c r="AL132" s="25" t="str">
        <f t="shared" ca="1" si="27"/>
        <v>OK!</v>
      </c>
      <c r="AM132" s="60" t="s">
        <v>85</v>
      </c>
      <c r="AN132" s="40" t="s">
        <v>85</v>
      </c>
    </row>
    <row r="133" spans="1:40" x14ac:dyDescent="0.25">
      <c r="A133" s="84" t="s">
        <v>512</v>
      </c>
      <c r="B133" s="31" t="s">
        <v>513</v>
      </c>
      <c r="C133" s="30" t="s">
        <v>514</v>
      </c>
      <c r="D133" s="16" t="s">
        <v>510</v>
      </c>
      <c r="E133" s="30" t="s">
        <v>515</v>
      </c>
      <c r="F133" s="19" t="s">
        <v>40</v>
      </c>
      <c r="G133" s="21">
        <v>45685</v>
      </c>
      <c r="H133" s="21">
        <f t="shared" si="28"/>
        <v>46050</v>
      </c>
      <c r="I133" s="24" t="str">
        <f t="shared" ca="1" si="19"/>
        <v>OK!</v>
      </c>
      <c r="J133" s="21" t="s">
        <v>41</v>
      </c>
      <c r="K133" s="21" t="s">
        <v>41</v>
      </c>
      <c r="L133" s="21" t="s">
        <v>41</v>
      </c>
      <c r="M133" s="40"/>
      <c r="N133" s="40">
        <f t="shared" si="25"/>
        <v>365</v>
      </c>
      <c r="O133" s="46" t="str">
        <f t="shared" ca="1" si="26"/>
        <v>?</v>
      </c>
      <c r="P133" s="46" t="s">
        <v>42</v>
      </c>
      <c r="Q133" s="40" t="s">
        <v>42</v>
      </c>
      <c r="R133" s="46"/>
      <c r="S133" s="40">
        <v>45686</v>
      </c>
      <c r="T133" s="40" t="s">
        <v>84</v>
      </c>
      <c r="U133" s="40" t="s">
        <v>84</v>
      </c>
      <c r="V133" s="40" t="s">
        <v>84</v>
      </c>
      <c r="W133" s="40" t="s">
        <v>84</v>
      </c>
      <c r="X133" s="40" t="s">
        <v>85</v>
      </c>
      <c r="Y133" s="40" t="s">
        <v>85</v>
      </c>
      <c r="Z133" s="40" t="s">
        <v>90</v>
      </c>
      <c r="AA133" s="40" t="s">
        <v>90</v>
      </c>
      <c r="AB133" s="40" t="s">
        <v>85</v>
      </c>
      <c r="AC133" s="40" t="s">
        <v>85</v>
      </c>
      <c r="AD133" s="39" t="s">
        <v>85</v>
      </c>
      <c r="AE133" s="39" t="s">
        <v>85</v>
      </c>
      <c r="AF133" s="22" t="s">
        <v>90</v>
      </c>
      <c r="AG133" s="45" t="s">
        <v>85</v>
      </c>
      <c r="AH133" s="45" t="s">
        <v>85</v>
      </c>
      <c r="AI133" s="21">
        <v>45684</v>
      </c>
      <c r="AJ133" s="22" t="str">
        <f t="shared" ca="1" si="29"/>
        <v>OK!</v>
      </c>
      <c r="AK133" s="33">
        <v>45684</v>
      </c>
      <c r="AL133" s="25" t="str">
        <f t="shared" ca="1" si="27"/>
        <v>OK!</v>
      </c>
      <c r="AM133" s="60" t="s">
        <v>85</v>
      </c>
      <c r="AN133" s="40" t="s">
        <v>85</v>
      </c>
    </row>
    <row r="134" spans="1:40" x14ac:dyDescent="0.25">
      <c r="A134" s="84" t="s">
        <v>516</v>
      </c>
      <c r="B134" s="30" t="s">
        <v>517</v>
      </c>
      <c r="C134" s="30" t="s">
        <v>518</v>
      </c>
      <c r="D134" s="18" t="s">
        <v>519</v>
      </c>
      <c r="E134" s="30" t="s">
        <v>520</v>
      </c>
      <c r="F134" s="17" t="s">
        <v>40</v>
      </c>
      <c r="G134" s="21">
        <v>45450</v>
      </c>
      <c r="H134" s="39">
        <f t="shared" si="28"/>
        <v>45815</v>
      </c>
      <c r="I134" s="24" t="str">
        <f t="shared" ca="1" si="19"/>
        <v>Vencido</v>
      </c>
      <c r="J134" s="24"/>
      <c r="K134" s="24"/>
      <c r="L134" s="24"/>
      <c r="M134" s="40"/>
      <c r="N134" s="40">
        <f t="shared" si="25"/>
        <v>365</v>
      </c>
      <c r="O134" s="46" t="str">
        <f t="shared" ca="1" si="26"/>
        <v>?</v>
      </c>
      <c r="P134" s="46" t="s">
        <v>42</v>
      </c>
      <c r="Q134" s="40" t="s">
        <v>42</v>
      </c>
      <c r="R134" s="46"/>
      <c r="S134" s="40"/>
      <c r="T134" s="40">
        <v>45429</v>
      </c>
      <c r="U134" s="40">
        <f t="shared" ref="U134:U146" si="32">T134+365*2</f>
        <v>46159</v>
      </c>
      <c r="V134" s="40" t="s">
        <v>85</v>
      </c>
      <c r="W134" s="40" t="s">
        <v>61</v>
      </c>
      <c r="X134" s="45" t="s">
        <v>85</v>
      </c>
      <c r="Y134" s="40" t="s">
        <v>85</v>
      </c>
      <c r="Z134" s="40" t="s">
        <v>90</v>
      </c>
      <c r="AA134" s="40" t="s">
        <v>90</v>
      </c>
      <c r="AB134" s="40" t="s">
        <v>85</v>
      </c>
      <c r="AC134" s="40" t="s">
        <v>85</v>
      </c>
      <c r="AD134" s="21">
        <v>45432</v>
      </c>
      <c r="AE134" s="39">
        <f t="shared" ref="AE134:AE146" si="33">AD134+365+365</f>
        <v>46162</v>
      </c>
      <c r="AF134" s="22" t="str">
        <f t="shared" ref="AF134:AF146" ca="1" si="34">IFERROR(IF(AD134="","?",IF((AD134+(730))&lt;TODAY(),"Vencido",IF((AD134+(365*2))=TODAY(),"Vence Hoje",IF((AD134+(365*2)-15)&lt;=TODAY(),"Vence - 15 dias",IF((AD134+(365*2)-30)&lt;=TODAY(),"Vence - 30 dias",IF((AD134+(365*2)-60)&lt;=TODAY(),"Vence - 60 dias",IF((AD134+(365*2)-90)&lt;=TODAY(),"Vence - 90 dias","OK!"))))))),"-")</f>
        <v>OK!</v>
      </c>
      <c r="AG134" s="45" t="s">
        <v>85</v>
      </c>
      <c r="AH134" s="45" t="s">
        <v>85</v>
      </c>
      <c r="AI134" s="21">
        <v>45231</v>
      </c>
      <c r="AJ134" s="22" t="str">
        <f t="shared" ca="1" si="29"/>
        <v>Vencido</v>
      </c>
      <c r="AK134" s="33">
        <v>45231</v>
      </c>
      <c r="AL134" s="25" t="str">
        <f t="shared" ca="1" si="27"/>
        <v>Vencido</v>
      </c>
      <c r="AM134" s="60" t="s">
        <v>85</v>
      </c>
      <c r="AN134" s="40" t="s">
        <v>85</v>
      </c>
    </row>
    <row r="135" spans="1:40" x14ac:dyDescent="0.25">
      <c r="A135" s="84" t="s">
        <v>521</v>
      </c>
      <c r="B135" s="30" t="s">
        <v>522</v>
      </c>
      <c r="C135" s="30" t="s">
        <v>523</v>
      </c>
      <c r="D135" s="18" t="s">
        <v>519</v>
      </c>
      <c r="E135" s="30" t="s">
        <v>524</v>
      </c>
      <c r="F135" s="17" t="s">
        <v>40</v>
      </c>
      <c r="G135" s="21">
        <v>45583</v>
      </c>
      <c r="H135" s="39">
        <f t="shared" si="28"/>
        <v>45948</v>
      </c>
      <c r="I135" s="24" t="str">
        <f t="shared" ca="1" si="19"/>
        <v>OK!</v>
      </c>
      <c r="J135" s="24" t="s">
        <v>60</v>
      </c>
      <c r="K135" s="24" t="s">
        <v>60</v>
      </c>
      <c r="L135" s="24" t="s">
        <v>41</v>
      </c>
      <c r="M135" s="77">
        <v>45427</v>
      </c>
      <c r="N135" s="40">
        <f t="shared" si="25"/>
        <v>45792</v>
      </c>
      <c r="O135" s="46" t="str">
        <f t="shared" ca="1" si="26"/>
        <v>Bloqueado</v>
      </c>
      <c r="P135" s="46" t="s">
        <v>42</v>
      </c>
      <c r="Q135" s="40" t="s">
        <v>42</v>
      </c>
      <c r="R135" s="46"/>
      <c r="S135" s="40"/>
      <c r="T135" s="40">
        <v>45001</v>
      </c>
      <c r="U135" s="40">
        <f t="shared" si="32"/>
        <v>45731</v>
      </c>
      <c r="V135" s="40" t="s">
        <v>61</v>
      </c>
      <c r="W135" s="40" t="s">
        <v>61</v>
      </c>
      <c r="X135" s="45" t="s">
        <v>85</v>
      </c>
      <c r="Y135" s="40" t="s">
        <v>85</v>
      </c>
      <c r="Z135" s="40" t="s">
        <v>84</v>
      </c>
      <c r="AA135" s="40" t="s">
        <v>90</v>
      </c>
      <c r="AB135" s="40" t="s">
        <v>85</v>
      </c>
      <c r="AC135" s="40" t="s">
        <v>85</v>
      </c>
      <c r="AD135" s="21">
        <v>44995</v>
      </c>
      <c r="AE135" s="39">
        <f t="shared" si="33"/>
        <v>45725</v>
      </c>
      <c r="AF135" s="22" t="str">
        <f t="shared" ca="1" si="34"/>
        <v>Vencido</v>
      </c>
      <c r="AG135" s="45" t="s">
        <v>61</v>
      </c>
      <c r="AH135" s="45" t="s">
        <v>61</v>
      </c>
      <c r="AI135" s="21">
        <v>45231</v>
      </c>
      <c r="AJ135" s="22" t="str">
        <f t="shared" ca="1" si="29"/>
        <v>Vencido</v>
      </c>
      <c r="AK135" s="33">
        <v>45231</v>
      </c>
      <c r="AL135" s="25" t="str">
        <f t="shared" ca="1" si="27"/>
        <v>Vencido</v>
      </c>
      <c r="AM135" s="60" t="s">
        <v>61</v>
      </c>
      <c r="AN135" s="40" t="s">
        <v>85</v>
      </c>
    </row>
    <row r="136" spans="1:40" x14ac:dyDescent="0.25">
      <c r="A136" s="88" t="s">
        <v>525</v>
      </c>
      <c r="B136" s="30" t="s">
        <v>526</v>
      </c>
      <c r="C136" s="30" t="s">
        <v>527</v>
      </c>
      <c r="D136" s="18" t="s">
        <v>519</v>
      </c>
      <c r="E136" s="30" t="s">
        <v>528</v>
      </c>
      <c r="F136" s="17" t="s">
        <v>40</v>
      </c>
      <c r="G136" s="21">
        <v>45519</v>
      </c>
      <c r="H136" s="39">
        <f t="shared" si="28"/>
        <v>45884</v>
      </c>
      <c r="I136" s="24" t="str">
        <f t="shared" ca="1" si="19"/>
        <v>OK!</v>
      </c>
      <c r="J136" s="24" t="s">
        <v>60</v>
      </c>
      <c r="K136" s="24" t="s">
        <v>60</v>
      </c>
      <c r="L136" s="24" t="s">
        <v>41</v>
      </c>
      <c r="M136" s="77">
        <v>45525</v>
      </c>
      <c r="N136" s="40">
        <f t="shared" si="25"/>
        <v>45890</v>
      </c>
      <c r="O136" s="46" t="str">
        <f t="shared" ca="1" si="26"/>
        <v>OK!</v>
      </c>
      <c r="P136" s="46" t="s">
        <v>42</v>
      </c>
      <c r="Q136" s="40" t="s">
        <v>42</v>
      </c>
      <c r="R136" s="46"/>
      <c r="S136" s="40"/>
      <c r="T136" s="40">
        <v>45429</v>
      </c>
      <c r="U136" s="40">
        <f t="shared" si="32"/>
        <v>46159</v>
      </c>
      <c r="V136" s="40" t="s">
        <v>85</v>
      </c>
      <c r="W136" s="40" t="s">
        <v>85</v>
      </c>
      <c r="X136" s="45" t="s">
        <v>85</v>
      </c>
      <c r="Y136" s="40" t="s">
        <v>85</v>
      </c>
      <c r="Z136" s="40" t="s">
        <v>90</v>
      </c>
      <c r="AA136" s="40" t="s">
        <v>90</v>
      </c>
      <c r="AB136" s="40" t="s">
        <v>85</v>
      </c>
      <c r="AC136" s="40" t="s">
        <v>61</v>
      </c>
      <c r="AD136" s="21">
        <v>45432</v>
      </c>
      <c r="AE136" s="39">
        <f t="shared" si="33"/>
        <v>46162</v>
      </c>
      <c r="AF136" s="22" t="str">
        <f t="shared" ca="1" si="34"/>
        <v>OK!</v>
      </c>
      <c r="AG136" s="45" t="s">
        <v>61</v>
      </c>
      <c r="AH136" s="45" t="s">
        <v>61</v>
      </c>
      <c r="AI136" s="21">
        <v>45231</v>
      </c>
      <c r="AJ136" s="22" t="str">
        <f t="shared" ca="1" si="29"/>
        <v>Vencido</v>
      </c>
      <c r="AK136" s="33">
        <v>45231</v>
      </c>
      <c r="AL136" s="25" t="str">
        <f t="shared" ca="1" si="27"/>
        <v>Vencido</v>
      </c>
      <c r="AM136" s="60" t="s">
        <v>61</v>
      </c>
      <c r="AN136" s="40" t="s">
        <v>85</v>
      </c>
    </row>
    <row r="137" spans="1:40" x14ac:dyDescent="0.25">
      <c r="A137" s="84" t="s">
        <v>529</v>
      </c>
      <c r="B137" s="30" t="s">
        <v>530</v>
      </c>
      <c r="C137" s="30" t="s">
        <v>531</v>
      </c>
      <c r="D137" s="18" t="s">
        <v>519</v>
      </c>
      <c r="E137" s="30" t="s">
        <v>532</v>
      </c>
      <c r="F137" s="17" t="s">
        <v>40</v>
      </c>
      <c r="G137" s="21">
        <v>45555</v>
      </c>
      <c r="H137" s="39">
        <f t="shared" si="28"/>
        <v>45920</v>
      </c>
      <c r="I137" s="24" t="str">
        <f t="shared" ca="1" si="19"/>
        <v>OK!</v>
      </c>
      <c r="J137" s="24" t="s">
        <v>41</v>
      </c>
      <c r="K137" s="24" t="s">
        <v>41</v>
      </c>
      <c r="L137" s="24" t="s">
        <v>60</v>
      </c>
      <c r="M137" s="77">
        <v>45453</v>
      </c>
      <c r="N137" s="40">
        <f t="shared" si="25"/>
        <v>45818</v>
      </c>
      <c r="O137" s="46" t="str">
        <f t="shared" ca="1" si="26"/>
        <v>Bloqueado</v>
      </c>
      <c r="P137" s="46" t="s">
        <v>42</v>
      </c>
      <c r="Q137" s="40" t="s">
        <v>42</v>
      </c>
      <c r="R137" s="46"/>
      <c r="S137" s="40"/>
      <c r="T137" s="40">
        <v>45429</v>
      </c>
      <c r="U137" s="40">
        <f t="shared" si="32"/>
        <v>46159</v>
      </c>
      <c r="V137" s="40" t="s">
        <v>85</v>
      </c>
      <c r="W137" s="40" t="s">
        <v>61</v>
      </c>
      <c r="X137" s="45" t="s">
        <v>85</v>
      </c>
      <c r="Y137" s="40" t="s">
        <v>85</v>
      </c>
      <c r="Z137" s="40" t="s">
        <v>90</v>
      </c>
      <c r="AA137" s="40" t="s">
        <v>84</v>
      </c>
      <c r="AB137" s="40" t="s">
        <v>61</v>
      </c>
      <c r="AC137" s="40" t="s">
        <v>61</v>
      </c>
      <c r="AD137" s="21">
        <v>45432</v>
      </c>
      <c r="AE137" s="39">
        <f t="shared" si="33"/>
        <v>46162</v>
      </c>
      <c r="AF137" s="22" t="str">
        <f t="shared" ca="1" si="34"/>
        <v>OK!</v>
      </c>
      <c r="AG137" s="45" t="s">
        <v>85</v>
      </c>
      <c r="AH137" s="45" t="s">
        <v>85</v>
      </c>
      <c r="AI137" s="21">
        <v>45231</v>
      </c>
      <c r="AJ137" s="22" t="str">
        <f t="shared" ca="1" si="29"/>
        <v>Vencido</v>
      </c>
      <c r="AK137" s="33">
        <v>45231</v>
      </c>
      <c r="AL137" s="25" t="str">
        <f t="shared" ca="1" si="27"/>
        <v>Vencido</v>
      </c>
      <c r="AM137" s="60" t="s">
        <v>61</v>
      </c>
      <c r="AN137" s="40" t="s">
        <v>61</v>
      </c>
    </row>
    <row r="138" spans="1:40" x14ac:dyDescent="0.25">
      <c r="A138" s="84" t="s">
        <v>533</v>
      </c>
      <c r="B138" s="30" t="s">
        <v>534</v>
      </c>
      <c r="C138" s="30" t="s">
        <v>535</v>
      </c>
      <c r="D138" s="18" t="s">
        <v>519</v>
      </c>
      <c r="E138" s="30" t="s">
        <v>536</v>
      </c>
      <c r="F138" s="17" t="s">
        <v>40</v>
      </c>
      <c r="G138" s="21">
        <v>45583</v>
      </c>
      <c r="H138" s="39">
        <f t="shared" si="28"/>
        <v>45948</v>
      </c>
      <c r="I138" s="24" t="str">
        <f t="shared" ca="1" si="19"/>
        <v>OK!</v>
      </c>
      <c r="J138" s="24" t="s">
        <v>60</v>
      </c>
      <c r="K138" s="24" t="s">
        <v>60</v>
      </c>
      <c r="L138" s="24" t="s">
        <v>41</v>
      </c>
      <c r="M138" s="77">
        <v>45426</v>
      </c>
      <c r="N138" s="40">
        <f t="shared" si="25"/>
        <v>45791</v>
      </c>
      <c r="O138" s="46" t="str">
        <f t="shared" ca="1" si="26"/>
        <v>Bloqueado</v>
      </c>
      <c r="P138" s="46" t="s">
        <v>42</v>
      </c>
      <c r="Q138" s="40" t="s">
        <v>42</v>
      </c>
      <c r="R138" s="46"/>
      <c r="S138" s="40"/>
      <c r="T138" s="40">
        <v>45387</v>
      </c>
      <c r="U138" s="40">
        <f t="shared" si="32"/>
        <v>46117</v>
      </c>
      <c r="V138" s="40" t="s">
        <v>61</v>
      </c>
      <c r="W138" s="40" t="s">
        <v>85</v>
      </c>
      <c r="X138" s="45" t="s">
        <v>85</v>
      </c>
      <c r="Y138" s="40" t="s">
        <v>61</v>
      </c>
      <c r="Z138" s="40" t="s">
        <v>61</v>
      </c>
      <c r="AA138" s="40" t="s">
        <v>85</v>
      </c>
      <c r="AB138" s="40" t="s">
        <v>61</v>
      </c>
      <c r="AC138" s="40" t="s">
        <v>85</v>
      </c>
      <c r="AD138" s="21">
        <v>45384</v>
      </c>
      <c r="AE138" s="39">
        <f t="shared" si="33"/>
        <v>46114</v>
      </c>
      <c r="AF138" s="22" t="str">
        <f t="shared" ca="1" si="34"/>
        <v>OK!</v>
      </c>
      <c r="AG138" s="45" t="s">
        <v>61</v>
      </c>
      <c r="AH138" s="45" t="s">
        <v>85</v>
      </c>
      <c r="AI138" s="21">
        <v>45231</v>
      </c>
      <c r="AJ138" s="22" t="str">
        <f t="shared" ca="1" si="29"/>
        <v>Vencido</v>
      </c>
      <c r="AK138" s="33">
        <v>45231</v>
      </c>
      <c r="AL138" s="25" t="str">
        <f t="shared" ca="1" si="27"/>
        <v>Vencido</v>
      </c>
      <c r="AM138" s="60" t="s">
        <v>61</v>
      </c>
      <c r="AN138" s="40" t="s">
        <v>85</v>
      </c>
    </row>
    <row r="139" spans="1:40" x14ac:dyDescent="0.25">
      <c r="A139" s="84" t="s">
        <v>537</v>
      </c>
      <c r="B139" s="30" t="s">
        <v>538</v>
      </c>
      <c r="C139" s="30" t="s">
        <v>539</v>
      </c>
      <c r="D139" s="18" t="s">
        <v>519</v>
      </c>
      <c r="E139" s="30" t="s">
        <v>540</v>
      </c>
      <c r="F139" s="17" t="s">
        <v>40</v>
      </c>
      <c r="G139" s="21">
        <v>45365</v>
      </c>
      <c r="H139" s="39">
        <f t="shared" si="28"/>
        <v>45730</v>
      </c>
      <c r="I139" s="24" t="str">
        <f t="shared" ca="1" si="19"/>
        <v>Vencido</v>
      </c>
      <c r="J139" s="24" t="s">
        <v>41</v>
      </c>
      <c r="K139" s="24" t="s">
        <v>41</v>
      </c>
      <c r="L139" s="24" t="s">
        <v>41</v>
      </c>
      <c r="M139" s="40"/>
      <c r="N139" s="40">
        <f t="shared" si="25"/>
        <v>365</v>
      </c>
      <c r="O139" s="46" t="str">
        <f t="shared" ca="1" si="26"/>
        <v>?</v>
      </c>
      <c r="P139" s="46" t="s">
        <v>42</v>
      </c>
      <c r="Q139" s="40" t="s">
        <v>42</v>
      </c>
      <c r="R139" s="46"/>
      <c r="S139" s="40"/>
      <c r="T139" s="40">
        <v>45329</v>
      </c>
      <c r="U139" s="40">
        <f t="shared" si="32"/>
        <v>46059</v>
      </c>
      <c r="V139" s="40" t="s">
        <v>61</v>
      </c>
      <c r="W139" s="40" t="s">
        <v>85</v>
      </c>
      <c r="X139" s="40" t="s">
        <v>85</v>
      </c>
      <c r="Y139" s="40" t="s">
        <v>61</v>
      </c>
      <c r="Z139" s="40" t="s">
        <v>85</v>
      </c>
      <c r="AA139" s="40" t="s">
        <v>85</v>
      </c>
      <c r="AB139" s="40" t="s">
        <v>85</v>
      </c>
      <c r="AC139" s="40" t="s">
        <v>85</v>
      </c>
      <c r="AD139" s="21">
        <v>45324</v>
      </c>
      <c r="AE139" s="39">
        <f t="shared" si="33"/>
        <v>46054</v>
      </c>
      <c r="AF139" s="22" t="str">
        <f t="shared" ca="1" si="34"/>
        <v>OK!</v>
      </c>
      <c r="AG139" s="45" t="s">
        <v>85</v>
      </c>
      <c r="AH139" s="45" t="s">
        <v>85</v>
      </c>
      <c r="AI139" s="21">
        <v>45231</v>
      </c>
      <c r="AJ139" s="22" t="str">
        <f t="shared" ca="1" si="29"/>
        <v>Vencido</v>
      </c>
      <c r="AK139" s="33">
        <v>45231</v>
      </c>
      <c r="AL139" s="25" t="str">
        <f t="shared" ca="1" si="27"/>
        <v>Vencido</v>
      </c>
      <c r="AM139" s="60" t="s">
        <v>85</v>
      </c>
      <c r="AN139" s="40" t="s">
        <v>85</v>
      </c>
    </row>
    <row r="140" spans="1:40" x14ac:dyDescent="0.25">
      <c r="A140" s="84" t="s">
        <v>541</v>
      </c>
      <c r="B140" s="30" t="s">
        <v>542</v>
      </c>
      <c r="C140" s="30" t="s">
        <v>543</v>
      </c>
      <c r="D140" s="18" t="s">
        <v>519</v>
      </c>
      <c r="E140" s="30" t="s">
        <v>544</v>
      </c>
      <c r="F140" s="17" t="s">
        <v>40</v>
      </c>
      <c r="G140" s="21">
        <v>45520</v>
      </c>
      <c r="H140" s="39">
        <f t="shared" si="28"/>
        <v>45885</v>
      </c>
      <c r="I140" s="24" t="str">
        <f t="shared" ca="1" si="19"/>
        <v>OK!</v>
      </c>
      <c r="J140" s="24" t="s">
        <v>60</v>
      </c>
      <c r="K140" s="24" t="s">
        <v>41</v>
      </c>
      <c r="L140" s="24" t="s">
        <v>60</v>
      </c>
      <c r="M140" s="40">
        <v>45553</v>
      </c>
      <c r="N140" s="40">
        <f t="shared" si="25"/>
        <v>45918</v>
      </c>
      <c r="O140" s="46" t="str">
        <f t="shared" ca="1" si="26"/>
        <v>OK!</v>
      </c>
      <c r="P140" s="46" t="s">
        <v>42</v>
      </c>
      <c r="Q140" s="40" t="s">
        <v>42</v>
      </c>
      <c r="R140" s="46"/>
      <c r="S140" s="40"/>
      <c r="T140" s="40">
        <v>44993</v>
      </c>
      <c r="U140" s="40">
        <f t="shared" si="32"/>
        <v>45723</v>
      </c>
      <c r="V140" s="40" t="s">
        <v>61</v>
      </c>
      <c r="W140" s="40" t="s">
        <v>85</v>
      </c>
      <c r="X140" s="45" t="s">
        <v>85</v>
      </c>
      <c r="Y140" s="40" t="s">
        <v>85</v>
      </c>
      <c r="Z140" s="40" t="s">
        <v>61</v>
      </c>
      <c r="AA140" s="40" t="s">
        <v>85</v>
      </c>
      <c r="AB140" s="40" t="s">
        <v>85</v>
      </c>
      <c r="AC140" s="40" t="s">
        <v>85</v>
      </c>
      <c r="AD140" s="21">
        <v>45271</v>
      </c>
      <c r="AE140" s="39">
        <f t="shared" si="33"/>
        <v>46001</v>
      </c>
      <c r="AF140" s="22" t="str">
        <f t="shared" ca="1" si="34"/>
        <v>OK!</v>
      </c>
      <c r="AG140" s="45" t="s">
        <v>61</v>
      </c>
      <c r="AH140" s="45" t="s">
        <v>85</v>
      </c>
      <c r="AI140" s="21">
        <v>45231</v>
      </c>
      <c r="AJ140" s="22" t="str">
        <f t="shared" ca="1" si="29"/>
        <v>Vencido</v>
      </c>
      <c r="AK140" s="33">
        <v>45231</v>
      </c>
      <c r="AL140" s="25" t="str">
        <f t="shared" ca="1" si="27"/>
        <v>Vencido</v>
      </c>
      <c r="AM140" s="60" t="s">
        <v>61</v>
      </c>
      <c r="AN140" s="40" t="s">
        <v>85</v>
      </c>
    </row>
    <row r="141" spans="1:40" x14ac:dyDescent="0.25">
      <c r="A141" s="84" t="s">
        <v>545</v>
      </c>
      <c r="B141" s="31">
        <v>12778016</v>
      </c>
      <c r="C141" s="30" t="s">
        <v>546</v>
      </c>
      <c r="D141" s="18" t="s">
        <v>519</v>
      </c>
      <c r="E141" s="30" t="s">
        <v>547</v>
      </c>
      <c r="F141" s="17" t="s">
        <v>40</v>
      </c>
      <c r="G141" s="21">
        <v>45488</v>
      </c>
      <c r="H141" s="39">
        <f t="shared" si="28"/>
        <v>45853</v>
      </c>
      <c r="I141" s="24" t="str">
        <f t="shared" ca="1" si="19"/>
        <v>Vence - 15 dias</v>
      </c>
      <c r="J141" s="24" t="s">
        <v>41</v>
      </c>
      <c r="K141" s="24" t="s">
        <v>41</v>
      </c>
      <c r="L141" s="24" t="s">
        <v>41</v>
      </c>
      <c r="M141" s="77">
        <v>45426</v>
      </c>
      <c r="N141" s="40">
        <f t="shared" si="25"/>
        <v>45791</v>
      </c>
      <c r="O141" s="46" t="str">
        <f t="shared" ca="1" si="26"/>
        <v>Bloqueado</v>
      </c>
      <c r="P141" s="46" t="s">
        <v>42</v>
      </c>
      <c r="Q141" s="40" t="s">
        <v>42</v>
      </c>
      <c r="R141" s="46"/>
      <c r="S141" s="40"/>
      <c r="T141" s="40">
        <v>45329</v>
      </c>
      <c r="U141" s="40">
        <f t="shared" si="32"/>
        <v>46059</v>
      </c>
      <c r="V141" s="40" t="s">
        <v>61</v>
      </c>
      <c r="W141" s="40" t="s">
        <v>85</v>
      </c>
      <c r="X141" s="45" t="s">
        <v>85</v>
      </c>
      <c r="Y141" s="40" t="s">
        <v>85</v>
      </c>
      <c r="Z141" s="40" t="s">
        <v>61</v>
      </c>
      <c r="AA141" s="40" t="s">
        <v>85</v>
      </c>
      <c r="AB141" s="40" t="s">
        <v>85</v>
      </c>
      <c r="AC141" s="40" t="s">
        <v>61</v>
      </c>
      <c r="AD141" s="21">
        <v>45324</v>
      </c>
      <c r="AE141" s="39">
        <f t="shared" si="33"/>
        <v>46054</v>
      </c>
      <c r="AF141" s="22" t="str">
        <f t="shared" ca="1" si="34"/>
        <v>OK!</v>
      </c>
      <c r="AG141" s="45" t="s">
        <v>61</v>
      </c>
      <c r="AH141" s="45" t="s">
        <v>85</v>
      </c>
      <c r="AI141" s="21">
        <v>45231</v>
      </c>
      <c r="AJ141" s="22" t="str">
        <f t="shared" ca="1" si="29"/>
        <v>Vencido</v>
      </c>
      <c r="AK141" s="33">
        <v>45231</v>
      </c>
      <c r="AL141" s="25" t="str">
        <f t="shared" ca="1" si="27"/>
        <v>Vencido</v>
      </c>
      <c r="AM141" s="60" t="s">
        <v>61</v>
      </c>
      <c r="AN141" s="40" t="s">
        <v>85</v>
      </c>
    </row>
    <row r="142" spans="1:40" x14ac:dyDescent="0.25">
      <c r="A142" s="84" t="s">
        <v>548</v>
      </c>
      <c r="B142" s="30" t="s">
        <v>549</v>
      </c>
      <c r="C142" s="30" t="s">
        <v>550</v>
      </c>
      <c r="D142" s="18" t="s">
        <v>519</v>
      </c>
      <c r="E142" s="30" t="s">
        <v>551</v>
      </c>
      <c r="F142" s="17" t="s">
        <v>40</v>
      </c>
      <c r="G142" s="21">
        <v>45554</v>
      </c>
      <c r="H142" s="39">
        <f t="shared" si="28"/>
        <v>45919</v>
      </c>
      <c r="I142" s="24" t="str">
        <f t="shared" ca="1" si="19"/>
        <v>OK!</v>
      </c>
      <c r="J142" s="24" t="s">
        <v>60</v>
      </c>
      <c r="K142" s="24" t="s">
        <v>41</v>
      </c>
      <c r="L142" s="24" t="s">
        <v>41</v>
      </c>
      <c r="M142" s="77">
        <v>45428</v>
      </c>
      <c r="N142" s="40">
        <f t="shared" si="25"/>
        <v>45793</v>
      </c>
      <c r="O142" s="46" t="str">
        <f t="shared" ca="1" si="26"/>
        <v>Bloqueado</v>
      </c>
      <c r="P142" s="46" t="s">
        <v>42</v>
      </c>
      <c r="Q142" s="40" t="s">
        <v>42</v>
      </c>
      <c r="R142" s="46"/>
      <c r="S142" s="40"/>
      <c r="T142" s="40">
        <v>45177</v>
      </c>
      <c r="U142" s="40">
        <f t="shared" si="32"/>
        <v>45907</v>
      </c>
      <c r="V142" s="40" t="s">
        <v>61</v>
      </c>
      <c r="W142" s="40" t="s">
        <v>85</v>
      </c>
      <c r="X142" s="45" t="s">
        <v>85</v>
      </c>
      <c r="Y142" s="40" t="s">
        <v>61</v>
      </c>
      <c r="Z142" s="40" t="s">
        <v>61</v>
      </c>
      <c r="AA142" s="40" t="s">
        <v>85</v>
      </c>
      <c r="AB142" s="40" t="s">
        <v>85</v>
      </c>
      <c r="AC142" s="40" t="s">
        <v>85</v>
      </c>
      <c r="AD142" s="21">
        <v>45180</v>
      </c>
      <c r="AE142" s="39">
        <f t="shared" si="33"/>
        <v>45910</v>
      </c>
      <c r="AF142" s="22" t="str">
        <f t="shared" ca="1" si="34"/>
        <v>Vence - 90 dias</v>
      </c>
      <c r="AG142" s="45" t="s">
        <v>85</v>
      </c>
      <c r="AH142" s="45" t="s">
        <v>85</v>
      </c>
      <c r="AI142" s="21">
        <v>45231</v>
      </c>
      <c r="AJ142" s="22" t="str">
        <f t="shared" ca="1" si="29"/>
        <v>Vencido</v>
      </c>
      <c r="AK142" s="33">
        <v>45231</v>
      </c>
      <c r="AL142" s="25" t="str">
        <f t="shared" ca="1" si="27"/>
        <v>Vencido</v>
      </c>
      <c r="AM142" s="60" t="s">
        <v>61</v>
      </c>
      <c r="AN142" s="40" t="s">
        <v>85</v>
      </c>
    </row>
    <row r="143" spans="1:40" x14ac:dyDescent="0.25">
      <c r="A143" s="84" t="s">
        <v>552</v>
      </c>
      <c r="B143" s="30" t="s">
        <v>553</v>
      </c>
      <c r="C143" s="30" t="s">
        <v>554</v>
      </c>
      <c r="D143" s="16" t="s">
        <v>519</v>
      </c>
      <c r="E143" s="30" t="s">
        <v>555</v>
      </c>
      <c r="F143" s="32" t="s">
        <v>40</v>
      </c>
      <c r="G143" s="21">
        <v>45624</v>
      </c>
      <c r="H143" s="21">
        <f t="shared" si="28"/>
        <v>45989</v>
      </c>
      <c r="I143" s="24" t="str">
        <f t="shared" ca="1" si="19"/>
        <v>OK!</v>
      </c>
      <c r="J143" s="21" t="s">
        <v>60</v>
      </c>
      <c r="K143" s="21" t="s">
        <v>60</v>
      </c>
      <c r="L143" s="21" t="s">
        <v>41</v>
      </c>
      <c r="M143" s="40"/>
      <c r="N143" s="40">
        <f t="shared" si="25"/>
        <v>365</v>
      </c>
      <c r="O143" s="46" t="str">
        <f t="shared" ca="1" si="26"/>
        <v>?</v>
      </c>
      <c r="P143" s="46" t="s">
        <v>42</v>
      </c>
      <c r="Q143" s="40" t="s">
        <v>42</v>
      </c>
      <c r="R143" s="46"/>
      <c r="S143" s="40"/>
      <c r="T143" s="40">
        <v>45625</v>
      </c>
      <c r="U143" s="40">
        <f t="shared" si="32"/>
        <v>46355</v>
      </c>
      <c r="V143" s="40" t="s">
        <v>61</v>
      </c>
      <c r="W143" s="40" t="s">
        <v>61</v>
      </c>
      <c r="X143" s="45" t="s">
        <v>85</v>
      </c>
      <c r="Y143" s="40" t="s">
        <v>85</v>
      </c>
      <c r="Z143" s="40" t="s">
        <v>85</v>
      </c>
      <c r="AA143" s="40" t="s">
        <v>61</v>
      </c>
      <c r="AB143" s="40" t="s">
        <v>85</v>
      </c>
      <c r="AC143" s="40" t="s">
        <v>61</v>
      </c>
      <c r="AD143" s="39">
        <v>45626</v>
      </c>
      <c r="AE143" s="39">
        <f t="shared" si="33"/>
        <v>46356</v>
      </c>
      <c r="AF143" s="22" t="str">
        <f t="shared" ca="1" si="34"/>
        <v>OK!</v>
      </c>
      <c r="AG143" s="45" t="s">
        <v>85</v>
      </c>
      <c r="AH143" s="45" t="s">
        <v>61</v>
      </c>
      <c r="AI143" s="21">
        <v>45231</v>
      </c>
      <c r="AJ143" s="22" t="str">
        <f t="shared" ca="1" si="29"/>
        <v>Vencido</v>
      </c>
      <c r="AK143" s="33">
        <v>45231</v>
      </c>
      <c r="AL143" s="25" t="str">
        <f t="shared" ca="1" si="27"/>
        <v>Vencido</v>
      </c>
      <c r="AM143" s="60" t="s">
        <v>85</v>
      </c>
      <c r="AN143" s="40" t="s">
        <v>61</v>
      </c>
    </row>
    <row r="144" spans="1:40" x14ac:dyDescent="0.25">
      <c r="A144" s="84" t="s">
        <v>556</v>
      </c>
      <c r="B144" s="30" t="s">
        <v>557</v>
      </c>
      <c r="C144" s="30" t="s">
        <v>558</v>
      </c>
      <c r="D144" s="18" t="s">
        <v>519</v>
      </c>
      <c r="E144" s="30" t="s">
        <v>532</v>
      </c>
      <c r="F144" s="17" t="s">
        <v>40</v>
      </c>
      <c r="G144" s="21">
        <v>45421</v>
      </c>
      <c r="H144" s="39">
        <f t="shared" si="28"/>
        <v>45786</v>
      </c>
      <c r="I144" s="24" t="str">
        <f t="shared" ca="1" si="19"/>
        <v>Vencido</v>
      </c>
      <c r="J144" s="24"/>
      <c r="K144" s="24"/>
      <c r="L144" s="24"/>
      <c r="M144" s="40"/>
      <c r="N144" s="40">
        <f t="shared" si="25"/>
        <v>365</v>
      </c>
      <c r="O144" s="46" t="str">
        <f t="shared" ca="1" si="26"/>
        <v>?</v>
      </c>
      <c r="P144" s="46" t="s">
        <v>42</v>
      </c>
      <c r="Q144" s="40" t="s">
        <v>42</v>
      </c>
      <c r="R144" s="46"/>
      <c r="S144" s="40"/>
      <c r="T144" s="40">
        <v>45429</v>
      </c>
      <c r="U144" s="40">
        <f t="shared" si="32"/>
        <v>46159</v>
      </c>
      <c r="V144" s="40" t="s">
        <v>61</v>
      </c>
      <c r="W144" s="40" t="s">
        <v>85</v>
      </c>
      <c r="X144" s="45" t="s">
        <v>85</v>
      </c>
      <c r="Y144" s="40" t="s">
        <v>61</v>
      </c>
      <c r="Z144" s="40" t="s">
        <v>85</v>
      </c>
      <c r="AA144" s="40" t="s">
        <v>85</v>
      </c>
      <c r="AB144" s="40" t="s">
        <v>85</v>
      </c>
      <c r="AC144" s="40" t="s">
        <v>85</v>
      </c>
      <c r="AD144" s="21">
        <v>45432</v>
      </c>
      <c r="AE144" s="39">
        <f t="shared" si="33"/>
        <v>46162</v>
      </c>
      <c r="AF144" s="22" t="str">
        <f t="shared" ca="1" si="34"/>
        <v>OK!</v>
      </c>
      <c r="AG144" s="45" t="s">
        <v>85</v>
      </c>
      <c r="AH144" s="45" t="s">
        <v>85</v>
      </c>
      <c r="AI144" s="21">
        <v>45231</v>
      </c>
      <c r="AJ144" s="22" t="str">
        <f t="shared" ca="1" si="29"/>
        <v>Vencido</v>
      </c>
      <c r="AK144" s="33">
        <v>45231</v>
      </c>
      <c r="AL144" s="25" t="str">
        <f t="shared" ca="1" si="27"/>
        <v>Vencido</v>
      </c>
      <c r="AM144" s="60" t="s">
        <v>61</v>
      </c>
      <c r="AN144" s="40" t="s">
        <v>85</v>
      </c>
    </row>
    <row r="145" spans="1:40" x14ac:dyDescent="0.25">
      <c r="A145" s="84" t="s">
        <v>559</v>
      </c>
      <c r="B145" s="30" t="s">
        <v>560</v>
      </c>
      <c r="C145" s="30" t="s">
        <v>561</v>
      </c>
      <c r="D145" s="18" t="s">
        <v>519</v>
      </c>
      <c r="E145" s="30" t="s">
        <v>562</v>
      </c>
      <c r="F145" s="17" t="s">
        <v>40</v>
      </c>
      <c r="G145" s="21">
        <v>45555</v>
      </c>
      <c r="H145" s="39">
        <f t="shared" si="28"/>
        <v>45920</v>
      </c>
      <c r="I145" s="24" t="str">
        <f t="shared" ca="1" si="19"/>
        <v>OK!</v>
      </c>
      <c r="J145" s="24" t="s">
        <v>60</v>
      </c>
      <c r="K145" s="24" t="s">
        <v>60</v>
      </c>
      <c r="L145" s="24" t="s">
        <v>41</v>
      </c>
      <c r="M145" s="77">
        <v>45428</v>
      </c>
      <c r="N145" s="40">
        <f t="shared" si="25"/>
        <v>45793</v>
      </c>
      <c r="O145" s="46" t="str">
        <f t="shared" ca="1" si="26"/>
        <v>Bloqueado</v>
      </c>
      <c r="P145" s="46" t="s">
        <v>42</v>
      </c>
      <c r="Q145" s="40" t="s">
        <v>42</v>
      </c>
      <c r="R145" s="46"/>
      <c r="S145" s="40"/>
      <c r="T145" s="40">
        <v>45177</v>
      </c>
      <c r="U145" s="40">
        <f t="shared" si="32"/>
        <v>45907</v>
      </c>
      <c r="V145" s="40" t="s">
        <v>61</v>
      </c>
      <c r="W145" s="40" t="s">
        <v>61</v>
      </c>
      <c r="X145" s="45" t="s">
        <v>85</v>
      </c>
      <c r="Y145" s="40" t="s">
        <v>61</v>
      </c>
      <c r="Z145" s="40" t="s">
        <v>61</v>
      </c>
      <c r="AA145" s="40" t="s">
        <v>61</v>
      </c>
      <c r="AB145" s="40" t="s">
        <v>61</v>
      </c>
      <c r="AC145" s="40" t="s">
        <v>61</v>
      </c>
      <c r="AD145" s="21">
        <v>45180</v>
      </c>
      <c r="AE145" s="39">
        <f t="shared" si="33"/>
        <v>45910</v>
      </c>
      <c r="AF145" s="22" t="str">
        <f t="shared" ca="1" si="34"/>
        <v>Vence - 90 dias</v>
      </c>
      <c r="AG145" s="45" t="s">
        <v>61</v>
      </c>
      <c r="AH145" s="45" t="s">
        <v>85</v>
      </c>
      <c r="AI145" s="21">
        <v>45231</v>
      </c>
      <c r="AJ145" s="22" t="str">
        <f t="shared" ca="1" si="29"/>
        <v>Vencido</v>
      </c>
      <c r="AK145" s="33">
        <v>45231</v>
      </c>
      <c r="AL145" s="25" t="str">
        <f t="shared" ca="1" si="27"/>
        <v>Vencido</v>
      </c>
      <c r="AM145" s="60" t="s">
        <v>61</v>
      </c>
      <c r="AN145" s="40" t="s">
        <v>85</v>
      </c>
    </row>
    <row r="146" spans="1:40" x14ac:dyDescent="0.25">
      <c r="A146" s="84" t="s">
        <v>563</v>
      </c>
      <c r="B146" s="30" t="s">
        <v>564</v>
      </c>
      <c r="C146" s="30" t="s">
        <v>565</v>
      </c>
      <c r="D146" s="18" t="s">
        <v>519</v>
      </c>
      <c r="E146" s="30" t="s">
        <v>524</v>
      </c>
      <c r="F146" s="17" t="s">
        <v>40</v>
      </c>
      <c r="G146" s="21">
        <v>45421</v>
      </c>
      <c r="H146" s="39">
        <f t="shared" si="28"/>
        <v>45786</v>
      </c>
      <c r="I146" s="24" t="str">
        <f t="shared" ca="1" si="19"/>
        <v>Vencido</v>
      </c>
      <c r="J146" s="24" t="s">
        <v>60</v>
      </c>
      <c r="K146" s="24" t="s">
        <v>41</v>
      </c>
      <c r="L146" s="24" t="s">
        <v>41</v>
      </c>
      <c r="M146" s="77">
        <v>45427</v>
      </c>
      <c r="N146" s="40">
        <f t="shared" si="25"/>
        <v>45792</v>
      </c>
      <c r="O146" s="46" t="str">
        <f t="shared" ca="1" si="26"/>
        <v>Bloqueado</v>
      </c>
      <c r="P146" s="46" t="s">
        <v>42</v>
      </c>
      <c r="Q146" s="40" t="s">
        <v>42</v>
      </c>
      <c r="R146" s="46"/>
      <c r="S146" s="40"/>
      <c r="T146" s="40">
        <v>45058</v>
      </c>
      <c r="U146" s="40">
        <f t="shared" si="32"/>
        <v>45788</v>
      </c>
      <c r="V146" s="40" t="s">
        <v>61</v>
      </c>
      <c r="W146" s="40" t="s">
        <v>61</v>
      </c>
      <c r="X146" s="45" t="s">
        <v>85</v>
      </c>
      <c r="Y146" s="40" t="s">
        <v>61</v>
      </c>
      <c r="Z146" s="40" t="s">
        <v>61</v>
      </c>
      <c r="AA146" s="40" t="s">
        <v>85</v>
      </c>
      <c r="AB146" s="40" t="s">
        <v>61</v>
      </c>
      <c r="AC146" s="40" t="s">
        <v>85</v>
      </c>
      <c r="AD146" s="21">
        <v>45051</v>
      </c>
      <c r="AE146" s="39">
        <f t="shared" si="33"/>
        <v>45781</v>
      </c>
      <c r="AF146" s="22" t="str">
        <f t="shared" ca="1" si="34"/>
        <v>Vencido</v>
      </c>
      <c r="AG146" s="45" t="s">
        <v>61</v>
      </c>
      <c r="AH146" s="45" t="s">
        <v>61</v>
      </c>
      <c r="AI146" s="21">
        <v>45231</v>
      </c>
      <c r="AJ146" s="22" t="str">
        <f t="shared" ca="1" si="29"/>
        <v>Vencido</v>
      </c>
      <c r="AK146" s="33">
        <v>45231</v>
      </c>
      <c r="AL146" s="25" t="str">
        <f t="shared" ca="1" si="27"/>
        <v>Vencido</v>
      </c>
      <c r="AM146" s="60" t="s">
        <v>61</v>
      </c>
      <c r="AN146" s="40" t="s">
        <v>85</v>
      </c>
    </row>
    <row r="147" spans="1:40" x14ac:dyDescent="0.25">
      <c r="A147" s="84" t="s">
        <v>566</v>
      </c>
      <c r="B147" s="30" t="s">
        <v>567</v>
      </c>
      <c r="C147" s="30" t="s">
        <v>568</v>
      </c>
      <c r="D147" s="18" t="s">
        <v>569</v>
      </c>
      <c r="E147" s="30" t="s">
        <v>570</v>
      </c>
      <c r="F147" s="17" t="s">
        <v>40</v>
      </c>
      <c r="G147" s="21">
        <v>45522</v>
      </c>
      <c r="H147" s="39">
        <f t="shared" si="28"/>
        <v>45887</v>
      </c>
      <c r="I147" s="24" t="str">
        <f t="shared" ca="1" si="19"/>
        <v>OK!</v>
      </c>
      <c r="J147" s="20" t="s">
        <v>41</v>
      </c>
      <c r="K147" s="20" t="s">
        <v>41</v>
      </c>
      <c r="L147" s="20" t="s">
        <v>41</v>
      </c>
      <c r="M147" s="77">
        <v>45621</v>
      </c>
      <c r="N147" s="40">
        <f t="shared" si="25"/>
        <v>45986</v>
      </c>
      <c r="O147" s="46" t="str">
        <f t="shared" ca="1" si="26"/>
        <v>OK!</v>
      </c>
      <c r="P147" s="46" t="s">
        <v>42</v>
      </c>
      <c r="Q147" s="40" t="s">
        <v>42</v>
      </c>
      <c r="R147" s="46"/>
      <c r="S147" s="40"/>
      <c r="T147" s="40" t="s">
        <v>85</v>
      </c>
      <c r="U147" s="40" t="s">
        <v>61</v>
      </c>
      <c r="V147" s="40" t="s">
        <v>61</v>
      </c>
      <c r="W147" s="40" t="s">
        <v>61</v>
      </c>
      <c r="X147" s="45" t="s">
        <v>61</v>
      </c>
      <c r="Y147" s="40" t="s">
        <v>61</v>
      </c>
      <c r="Z147" s="48" t="s">
        <v>61</v>
      </c>
      <c r="AA147" s="48" t="s">
        <v>61</v>
      </c>
      <c r="AB147" s="48" t="s">
        <v>61</v>
      </c>
      <c r="AC147" s="48" t="s">
        <v>61</v>
      </c>
      <c r="AD147" s="21" t="s">
        <v>85</v>
      </c>
      <c r="AE147" s="39" t="s">
        <v>84</v>
      </c>
      <c r="AF147" s="22" t="s">
        <v>84</v>
      </c>
      <c r="AG147" s="45" t="s">
        <v>61</v>
      </c>
      <c r="AH147" s="45" t="s">
        <v>85</v>
      </c>
      <c r="AI147" s="21">
        <v>44958</v>
      </c>
      <c r="AJ147" s="22" t="str">
        <f t="shared" ca="1" si="29"/>
        <v>Vencido</v>
      </c>
      <c r="AK147" s="33">
        <v>45484</v>
      </c>
      <c r="AL147" s="25" t="str">
        <f t="shared" ca="1" si="27"/>
        <v>Vence - 15 dias</v>
      </c>
      <c r="AM147" s="60" t="s">
        <v>61</v>
      </c>
      <c r="AN147" s="40" t="s">
        <v>61</v>
      </c>
    </row>
    <row r="148" spans="1:40" x14ac:dyDescent="0.25">
      <c r="A148" s="84" t="s">
        <v>571</v>
      </c>
      <c r="B148" s="31">
        <v>4992776</v>
      </c>
      <c r="C148" s="30" t="s">
        <v>572</v>
      </c>
      <c r="D148" s="18" t="s">
        <v>569</v>
      </c>
      <c r="E148" s="30" t="s">
        <v>573</v>
      </c>
      <c r="F148" s="17" t="s">
        <v>40</v>
      </c>
      <c r="G148" s="21">
        <v>45484</v>
      </c>
      <c r="H148" s="39">
        <f t="shared" si="28"/>
        <v>45849</v>
      </c>
      <c r="I148" s="24" t="str">
        <f t="shared" ca="1" si="19"/>
        <v>Vence - 15 dias</v>
      </c>
      <c r="J148" s="24" t="s">
        <v>41</v>
      </c>
      <c r="K148" s="24" t="s">
        <v>41</v>
      </c>
      <c r="L148" s="24" t="s">
        <v>41</v>
      </c>
      <c r="M148" s="40">
        <v>45512</v>
      </c>
      <c r="N148" s="40">
        <f t="shared" si="25"/>
        <v>45877</v>
      </c>
      <c r="O148" s="46" t="str">
        <f t="shared" ca="1" si="26"/>
        <v>OK!</v>
      </c>
      <c r="P148" s="46" t="s">
        <v>42</v>
      </c>
      <c r="Q148" s="40" t="s">
        <v>42</v>
      </c>
      <c r="R148" s="46"/>
      <c r="S148" s="40"/>
      <c r="T148" s="40" t="s">
        <v>85</v>
      </c>
      <c r="U148" s="40" t="s">
        <v>61</v>
      </c>
      <c r="V148" s="40" t="s">
        <v>61</v>
      </c>
      <c r="W148" s="40" t="s">
        <v>61</v>
      </c>
      <c r="X148" s="45" t="s">
        <v>85</v>
      </c>
      <c r="Y148" s="40" t="s">
        <v>61</v>
      </c>
      <c r="Z148" s="40" t="s">
        <v>85</v>
      </c>
      <c r="AA148" s="40" t="s">
        <v>85</v>
      </c>
      <c r="AB148" s="40" t="s">
        <v>85</v>
      </c>
      <c r="AC148" s="40" t="s">
        <v>85</v>
      </c>
      <c r="AD148" s="21" t="s">
        <v>85</v>
      </c>
      <c r="AE148" s="39" t="s">
        <v>84</v>
      </c>
      <c r="AF148" s="22" t="s">
        <v>84</v>
      </c>
      <c r="AG148" s="45" t="s">
        <v>61</v>
      </c>
      <c r="AH148" s="45" t="s">
        <v>61</v>
      </c>
      <c r="AI148" s="21">
        <v>44958</v>
      </c>
      <c r="AJ148" s="22" t="str">
        <f t="shared" ca="1" si="29"/>
        <v>Vencido</v>
      </c>
      <c r="AK148" s="33">
        <v>45484</v>
      </c>
      <c r="AL148" s="25" t="str">
        <f t="shared" ca="1" si="27"/>
        <v>Vence - 15 dias</v>
      </c>
      <c r="AM148" s="60" t="s">
        <v>61</v>
      </c>
      <c r="AN148" s="40" t="s">
        <v>85</v>
      </c>
    </row>
    <row r="149" spans="1:40" x14ac:dyDescent="0.25">
      <c r="A149" s="84" t="s">
        <v>574</v>
      </c>
      <c r="B149" s="30" t="s">
        <v>575</v>
      </c>
      <c r="C149" s="30" t="s">
        <v>576</v>
      </c>
      <c r="D149" s="18" t="s">
        <v>577</v>
      </c>
      <c r="E149" s="30" t="s">
        <v>578</v>
      </c>
      <c r="F149" s="17" t="s">
        <v>40</v>
      </c>
      <c r="G149" s="21">
        <v>45364</v>
      </c>
      <c r="H149" s="39">
        <f t="shared" si="28"/>
        <v>45729</v>
      </c>
      <c r="I149" s="24" t="str">
        <f t="shared" ca="1" si="19"/>
        <v>Vencido</v>
      </c>
      <c r="J149" s="24" t="s">
        <v>41</v>
      </c>
      <c r="K149" s="24" t="s">
        <v>41</v>
      </c>
      <c r="L149" s="24" t="s">
        <v>41</v>
      </c>
      <c r="M149" s="40"/>
      <c r="N149" s="40">
        <f t="shared" si="25"/>
        <v>365</v>
      </c>
      <c r="O149" s="46" t="str">
        <f t="shared" ca="1" si="26"/>
        <v>?</v>
      </c>
      <c r="P149" s="46" t="s">
        <v>42</v>
      </c>
      <c r="Q149" s="40" t="s">
        <v>42</v>
      </c>
      <c r="R149" s="46"/>
      <c r="S149" s="40"/>
      <c r="T149" s="40" t="s">
        <v>90</v>
      </c>
      <c r="U149" s="40" t="s">
        <v>84</v>
      </c>
      <c r="V149" s="40" t="s">
        <v>61</v>
      </c>
      <c r="W149" s="40" t="s">
        <v>61</v>
      </c>
      <c r="X149" s="45" t="s">
        <v>85</v>
      </c>
      <c r="Y149" s="40" t="s">
        <v>85</v>
      </c>
      <c r="Z149" s="40" t="s">
        <v>85</v>
      </c>
      <c r="AA149" s="40" t="s">
        <v>85</v>
      </c>
      <c r="AB149" s="40" t="s">
        <v>61</v>
      </c>
      <c r="AC149" s="40" t="s">
        <v>85</v>
      </c>
      <c r="AD149" s="21" t="s">
        <v>84</v>
      </c>
      <c r="AE149" s="39" t="s">
        <v>84</v>
      </c>
      <c r="AF149" s="22" t="s">
        <v>90</v>
      </c>
      <c r="AG149" s="45" t="s">
        <v>85</v>
      </c>
      <c r="AH149" s="45" t="s">
        <v>61</v>
      </c>
      <c r="AI149" s="21">
        <v>45297</v>
      </c>
      <c r="AJ149" s="22" t="str">
        <f t="shared" ca="1" si="29"/>
        <v>Vencido</v>
      </c>
      <c r="AK149" s="33">
        <v>45297</v>
      </c>
      <c r="AL149" s="25" t="str">
        <f t="shared" ca="1" si="27"/>
        <v>Vencido</v>
      </c>
      <c r="AM149" s="60" t="s">
        <v>61</v>
      </c>
      <c r="AN149" s="40" t="s">
        <v>85</v>
      </c>
    </row>
    <row r="150" spans="1:40" x14ac:dyDescent="0.25">
      <c r="A150" s="84" t="s">
        <v>579</v>
      </c>
      <c r="B150" s="31">
        <v>30804168</v>
      </c>
      <c r="C150" s="30" t="s">
        <v>580</v>
      </c>
      <c r="D150" s="18" t="s">
        <v>577</v>
      </c>
      <c r="E150" s="30" t="s">
        <v>581</v>
      </c>
      <c r="F150" s="17" t="s">
        <v>40</v>
      </c>
      <c r="G150" s="21">
        <v>45344</v>
      </c>
      <c r="H150" s="39">
        <f t="shared" si="28"/>
        <v>45709</v>
      </c>
      <c r="I150" s="24" t="str">
        <f t="shared" ca="1" si="19"/>
        <v>Vencido</v>
      </c>
      <c r="J150" s="24" t="s">
        <v>41</v>
      </c>
      <c r="K150" s="24" t="s">
        <v>41</v>
      </c>
      <c r="L150" s="24" t="s">
        <v>41</v>
      </c>
      <c r="M150" s="40"/>
      <c r="N150" s="40">
        <f t="shared" si="25"/>
        <v>365</v>
      </c>
      <c r="O150" s="46" t="str">
        <f t="shared" ca="1" si="26"/>
        <v>?</v>
      </c>
      <c r="P150" s="46" t="s">
        <v>42</v>
      </c>
      <c r="Q150" s="40" t="s">
        <v>42</v>
      </c>
      <c r="R150" s="46"/>
      <c r="S150" s="40"/>
      <c r="T150" s="40" t="s">
        <v>84</v>
      </c>
      <c r="U150" s="40" t="s">
        <v>84</v>
      </c>
      <c r="V150" s="40" t="s">
        <v>84</v>
      </c>
      <c r="W150" s="40" t="s">
        <v>84</v>
      </c>
      <c r="X150" s="45" t="s">
        <v>84</v>
      </c>
      <c r="Y150" s="40" t="s">
        <v>84</v>
      </c>
      <c r="Z150" s="40" t="s">
        <v>61</v>
      </c>
      <c r="AA150" s="40" t="s">
        <v>85</v>
      </c>
      <c r="AB150" s="40" t="s">
        <v>61</v>
      </c>
      <c r="AC150" s="40" t="s">
        <v>61</v>
      </c>
      <c r="AD150" s="21" t="s">
        <v>84</v>
      </c>
      <c r="AE150" s="39" t="s">
        <v>84</v>
      </c>
      <c r="AF150" s="22" t="s">
        <v>84</v>
      </c>
      <c r="AG150" s="45" t="s">
        <v>84</v>
      </c>
      <c r="AH150" s="45" t="s">
        <v>84</v>
      </c>
      <c r="AI150" s="21">
        <v>45297</v>
      </c>
      <c r="AJ150" s="22" t="str">
        <f t="shared" ca="1" si="29"/>
        <v>Vencido</v>
      </c>
      <c r="AK150" s="33">
        <v>45297</v>
      </c>
      <c r="AL150" s="25" t="str">
        <f t="shared" ca="1" si="27"/>
        <v>Vencido</v>
      </c>
      <c r="AM150" s="60" t="s">
        <v>61</v>
      </c>
      <c r="AN150" s="40" t="s">
        <v>85</v>
      </c>
    </row>
    <row r="151" spans="1:40" x14ac:dyDescent="0.25">
      <c r="A151" s="84" t="s">
        <v>582</v>
      </c>
      <c r="B151" s="30" t="s">
        <v>583</v>
      </c>
      <c r="C151" s="30" t="s">
        <v>584</v>
      </c>
      <c r="D151" s="18" t="s">
        <v>577</v>
      </c>
      <c r="E151" s="30" t="s">
        <v>585</v>
      </c>
      <c r="F151" s="17" t="s">
        <v>40</v>
      </c>
      <c r="G151" s="21">
        <v>45411</v>
      </c>
      <c r="H151" s="39">
        <f t="shared" si="28"/>
        <v>45776</v>
      </c>
      <c r="I151" s="24" t="str">
        <f t="shared" ca="1" si="19"/>
        <v>Vencido</v>
      </c>
      <c r="J151" s="24" t="s">
        <v>41</v>
      </c>
      <c r="K151" s="24" t="s">
        <v>41</v>
      </c>
      <c r="L151" s="24" t="s">
        <v>41</v>
      </c>
      <c r="M151" s="40"/>
      <c r="N151" s="40">
        <f t="shared" si="25"/>
        <v>365</v>
      </c>
      <c r="O151" s="46" t="str">
        <f t="shared" ca="1" si="26"/>
        <v>?</v>
      </c>
      <c r="P151" s="46" t="s">
        <v>42</v>
      </c>
      <c r="Q151" s="40" t="s">
        <v>42</v>
      </c>
      <c r="R151" s="46"/>
      <c r="S151" s="40"/>
      <c r="T151" s="40" t="s">
        <v>84</v>
      </c>
      <c r="U151" s="40" t="s">
        <v>90</v>
      </c>
      <c r="V151" s="40" t="s">
        <v>90</v>
      </c>
      <c r="W151" s="40" t="s">
        <v>84</v>
      </c>
      <c r="X151" s="45" t="s">
        <v>90</v>
      </c>
      <c r="Y151" s="40" t="s">
        <v>84</v>
      </c>
      <c r="Z151" s="40" t="s">
        <v>85</v>
      </c>
      <c r="AA151" s="40" t="s">
        <v>61</v>
      </c>
      <c r="AB151" s="40" t="s">
        <v>85</v>
      </c>
      <c r="AC151" s="40" t="s">
        <v>85</v>
      </c>
      <c r="AD151" s="21" t="s">
        <v>84</v>
      </c>
      <c r="AE151" s="39" t="s">
        <v>84</v>
      </c>
      <c r="AF151" s="22" t="s">
        <v>84</v>
      </c>
      <c r="AG151" s="45" t="s">
        <v>90</v>
      </c>
      <c r="AH151" s="45" t="s">
        <v>84</v>
      </c>
      <c r="AI151" s="21">
        <v>45297</v>
      </c>
      <c r="AJ151" s="22" t="str">
        <f t="shared" ca="1" si="29"/>
        <v>Vencido</v>
      </c>
      <c r="AK151" s="33">
        <v>45297</v>
      </c>
      <c r="AL151" s="25" t="str">
        <f t="shared" ca="1" si="27"/>
        <v>Vencido</v>
      </c>
      <c r="AM151" s="60" t="s">
        <v>61</v>
      </c>
      <c r="AN151" s="40" t="s">
        <v>61</v>
      </c>
    </row>
    <row r="152" spans="1:40" x14ac:dyDescent="0.25">
      <c r="A152" s="84" t="s">
        <v>586</v>
      </c>
      <c r="B152" s="30" t="s">
        <v>587</v>
      </c>
      <c r="C152" s="30" t="s">
        <v>588</v>
      </c>
      <c r="D152" s="18" t="s">
        <v>577</v>
      </c>
      <c r="E152" s="30" t="s">
        <v>589</v>
      </c>
      <c r="F152" s="17" t="s">
        <v>40</v>
      </c>
      <c r="G152" s="21">
        <v>45348</v>
      </c>
      <c r="H152" s="39">
        <f t="shared" ref="H152:H176" si="35">G152+365</f>
        <v>45713</v>
      </c>
      <c r="I152" s="24" t="str">
        <f t="shared" ca="1" si="19"/>
        <v>Vencido</v>
      </c>
      <c r="J152" s="24" t="s">
        <v>41</v>
      </c>
      <c r="K152" s="24" t="s">
        <v>41</v>
      </c>
      <c r="L152" s="24" t="s">
        <v>41</v>
      </c>
      <c r="M152" s="77">
        <v>45485</v>
      </c>
      <c r="N152" s="40">
        <f t="shared" si="25"/>
        <v>45850</v>
      </c>
      <c r="O152" s="46" t="str">
        <f t="shared" ca="1" si="26"/>
        <v>OK!</v>
      </c>
      <c r="P152" s="46" t="s">
        <v>42</v>
      </c>
      <c r="Q152" s="40" t="s">
        <v>42</v>
      </c>
      <c r="R152" s="46"/>
      <c r="S152" s="40"/>
      <c r="T152" s="40" t="s">
        <v>84</v>
      </c>
      <c r="U152" s="40" t="s">
        <v>84</v>
      </c>
      <c r="V152" s="40" t="s">
        <v>90</v>
      </c>
      <c r="W152" s="40" t="s">
        <v>84</v>
      </c>
      <c r="X152" s="45" t="s">
        <v>84</v>
      </c>
      <c r="Y152" s="40" t="s">
        <v>84</v>
      </c>
      <c r="Z152" s="40" t="s">
        <v>61</v>
      </c>
      <c r="AA152" s="40" t="s">
        <v>85</v>
      </c>
      <c r="AB152" s="40" t="s">
        <v>61</v>
      </c>
      <c r="AC152" s="40" t="s">
        <v>85</v>
      </c>
      <c r="AD152" s="21" t="s">
        <v>84</v>
      </c>
      <c r="AE152" s="39" t="s">
        <v>84</v>
      </c>
      <c r="AF152" s="22" t="s">
        <v>84</v>
      </c>
      <c r="AG152" s="45" t="s">
        <v>90</v>
      </c>
      <c r="AH152" s="45" t="s">
        <v>84</v>
      </c>
      <c r="AI152" s="21">
        <v>45297</v>
      </c>
      <c r="AJ152" s="22" t="str">
        <f t="shared" ca="1" si="29"/>
        <v>Vencido</v>
      </c>
      <c r="AK152" s="33">
        <v>45297</v>
      </c>
      <c r="AL152" s="25" t="str">
        <f t="shared" ca="1" si="27"/>
        <v>Vencido</v>
      </c>
      <c r="AM152" s="60" t="s">
        <v>61</v>
      </c>
      <c r="AN152" s="40" t="s">
        <v>85</v>
      </c>
    </row>
    <row r="153" spans="1:40" x14ac:dyDescent="0.25">
      <c r="A153" s="84" t="s">
        <v>590</v>
      </c>
      <c r="B153" s="30" t="s">
        <v>591</v>
      </c>
      <c r="C153" s="30" t="s">
        <v>592</v>
      </c>
      <c r="D153" s="18" t="s">
        <v>577</v>
      </c>
      <c r="E153" s="30" t="s">
        <v>593</v>
      </c>
      <c r="F153" s="17" t="s">
        <v>40</v>
      </c>
      <c r="G153" s="21">
        <v>45345</v>
      </c>
      <c r="H153" s="39">
        <f t="shared" si="35"/>
        <v>45710</v>
      </c>
      <c r="I153" s="24" t="str">
        <f t="shared" ca="1" si="19"/>
        <v>Vencido</v>
      </c>
      <c r="J153" s="24" t="s">
        <v>41</v>
      </c>
      <c r="K153" s="24" t="s">
        <v>41</v>
      </c>
      <c r="L153" s="24" t="s">
        <v>41</v>
      </c>
      <c r="M153" s="40"/>
      <c r="N153" s="40">
        <f t="shared" si="25"/>
        <v>365</v>
      </c>
      <c r="O153" s="46" t="str">
        <f t="shared" ca="1" si="26"/>
        <v>?</v>
      </c>
      <c r="P153" s="46" t="s">
        <v>42</v>
      </c>
      <c r="Q153" s="40" t="s">
        <v>42</v>
      </c>
      <c r="R153" s="46"/>
      <c r="S153" s="40"/>
      <c r="T153" s="40" t="s">
        <v>84</v>
      </c>
      <c r="U153" s="40" t="s">
        <v>84</v>
      </c>
      <c r="V153" s="40" t="s">
        <v>84</v>
      </c>
      <c r="W153" s="40" t="s">
        <v>84</v>
      </c>
      <c r="X153" s="45" t="s">
        <v>84</v>
      </c>
      <c r="Y153" s="40" t="s">
        <v>84</v>
      </c>
      <c r="Z153" s="40" t="s">
        <v>61</v>
      </c>
      <c r="AA153" s="40" t="s">
        <v>61</v>
      </c>
      <c r="AB153" s="40" t="s">
        <v>61</v>
      </c>
      <c r="AC153" s="40" t="s">
        <v>61</v>
      </c>
      <c r="AD153" s="21" t="s">
        <v>84</v>
      </c>
      <c r="AE153" s="39" t="s">
        <v>84</v>
      </c>
      <c r="AF153" s="22" t="s">
        <v>84</v>
      </c>
      <c r="AG153" s="45" t="s">
        <v>84</v>
      </c>
      <c r="AH153" s="45" t="s">
        <v>84</v>
      </c>
      <c r="AI153" s="21">
        <v>45297</v>
      </c>
      <c r="AJ153" s="22" t="str">
        <f t="shared" ref="AJ153:AJ184" ca="1" si="36">IFERROR(IF(AI153="","?",IF((AI153+(365))&lt;TODAY(),"Vencido",IF((AI153+(365))=TODAY(),"Vence Hoje",IF((AI153+(365)-15)&lt;=TODAY(),"Vence - 15 dias",IF((AI153+(365)-30)&lt;=TODAY(),"Vence - 30 dias",IF((AI153+(365)-60)&lt;=TODAY(),"Vence - 60 dias",IF((AI153+(365)-90)&lt;=TODAY(),"Vence - 90 dias","OK!"))))))),"-")</f>
        <v>Vencido</v>
      </c>
      <c r="AK153" s="33">
        <v>45297</v>
      </c>
      <c r="AL153" s="25" t="str">
        <f t="shared" ca="1" si="27"/>
        <v>Vencido</v>
      </c>
      <c r="AM153" s="60" t="s">
        <v>61</v>
      </c>
      <c r="AN153" s="40" t="s">
        <v>61</v>
      </c>
    </row>
    <row r="154" spans="1:40" x14ac:dyDescent="0.25">
      <c r="A154" s="84" t="s">
        <v>594</v>
      </c>
      <c r="B154" s="31">
        <v>50313472</v>
      </c>
      <c r="C154" s="30" t="s">
        <v>595</v>
      </c>
      <c r="D154" s="18" t="s">
        <v>577</v>
      </c>
      <c r="E154" s="30" t="s">
        <v>581</v>
      </c>
      <c r="F154" s="17" t="s">
        <v>40</v>
      </c>
      <c r="G154" s="21">
        <v>45134</v>
      </c>
      <c r="H154" s="39">
        <f t="shared" si="35"/>
        <v>45499</v>
      </c>
      <c r="I154" s="24" t="str">
        <f t="shared" ca="1" si="19"/>
        <v>Vencido</v>
      </c>
      <c r="J154" s="24" t="s">
        <v>41</v>
      </c>
      <c r="K154" s="24" t="s">
        <v>41</v>
      </c>
      <c r="L154" s="24" t="s">
        <v>41</v>
      </c>
      <c r="M154" s="40"/>
      <c r="N154" s="40">
        <f t="shared" si="25"/>
        <v>365</v>
      </c>
      <c r="O154" s="46" t="str">
        <f t="shared" ca="1" si="26"/>
        <v>?</v>
      </c>
      <c r="P154" s="46" t="s">
        <v>42</v>
      </c>
      <c r="Q154" s="40" t="s">
        <v>42</v>
      </c>
      <c r="R154" s="46"/>
      <c r="S154" s="40"/>
      <c r="T154" s="40" t="s">
        <v>84</v>
      </c>
      <c r="U154" s="40" t="s">
        <v>84</v>
      </c>
      <c r="V154" s="40" t="s">
        <v>84</v>
      </c>
      <c r="W154" s="40" t="s">
        <v>84</v>
      </c>
      <c r="X154" s="45" t="s">
        <v>84</v>
      </c>
      <c r="Y154" s="40" t="s">
        <v>84</v>
      </c>
      <c r="Z154" s="40" t="s">
        <v>61</v>
      </c>
      <c r="AA154" s="40" t="s">
        <v>61</v>
      </c>
      <c r="AB154" s="40" t="s">
        <v>61</v>
      </c>
      <c r="AC154" s="40" t="s">
        <v>61</v>
      </c>
      <c r="AD154" s="21" t="s">
        <v>84</v>
      </c>
      <c r="AE154" s="39" t="s">
        <v>84</v>
      </c>
      <c r="AF154" s="22" t="s">
        <v>84</v>
      </c>
      <c r="AG154" s="45" t="s">
        <v>84</v>
      </c>
      <c r="AH154" s="45" t="s">
        <v>84</v>
      </c>
      <c r="AI154" s="21">
        <v>45297</v>
      </c>
      <c r="AJ154" s="22" t="str">
        <f t="shared" ca="1" si="36"/>
        <v>Vencido</v>
      </c>
      <c r="AK154" s="33">
        <v>45297</v>
      </c>
      <c r="AL154" s="25" t="str">
        <f t="shared" ca="1" si="27"/>
        <v>Vencido</v>
      </c>
      <c r="AM154" s="60" t="s">
        <v>61</v>
      </c>
      <c r="AN154" s="40" t="s">
        <v>61</v>
      </c>
    </row>
    <row r="155" spans="1:40" x14ac:dyDescent="0.25">
      <c r="A155" s="84" t="s">
        <v>596</v>
      </c>
      <c r="B155" s="31">
        <v>46387000</v>
      </c>
      <c r="C155" s="30" t="s">
        <v>597</v>
      </c>
      <c r="D155" s="18" t="s">
        <v>577</v>
      </c>
      <c r="E155" s="30" t="s">
        <v>589</v>
      </c>
      <c r="F155" s="17" t="s">
        <v>40</v>
      </c>
      <c r="G155" s="21">
        <v>45366</v>
      </c>
      <c r="H155" s="39">
        <f t="shared" si="35"/>
        <v>45731</v>
      </c>
      <c r="I155" s="24" t="str">
        <f t="shared" ca="1" si="19"/>
        <v>Vencido</v>
      </c>
      <c r="J155" s="24" t="s">
        <v>41</v>
      </c>
      <c r="K155" s="24" t="s">
        <v>41</v>
      </c>
      <c r="L155" s="24" t="s">
        <v>41</v>
      </c>
      <c r="M155" s="40">
        <v>45523</v>
      </c>
      <c r="N155" s="40">
        <f t="shared" si="25"/>
        <v>45888</v>
      </c>
      <c r="O155" s="46" t="str">
        <f t="shared" ca="1" si="26"/>
        <v>OK!</v>
      </c>
      <c r="P155" s="46" t="s">
        <v>42</v>
      </c>
      <c r="Q155" s="40" t="s">
        <v>42</v>
      </c>
      <c r="R155" s="46"/>
      <c r="S155" s="40"/>
      <c r="T155" s="40" t="s">
        <v>84</v>
      </c>
      <c r="U155" s="40" t="s">
        <v>84</v>
      </c>
      <c r="V155" s="40" t="s">
        <v>84</v>
      </c>
      <c r="W155" s="40" t="s">
        <v>84</v>
      </c>
      <c r="X155" s="45" t="s">
        <v>84</v>
      </c>
      <c r="Y155" s="40" t="s">
        <v>84</v>
      </c>
      <c r="Z155" s="40" t="s">
        <v>61</v>
      </c>
      <c r="AA155" s="40" t="s">
        <v>61</v>
      </c>
      <c r="AB155" s="40" t="s">
        <v>61</v>
      </c>
      <c r="AC155" s="40" t="s">
        <v>61</v>
      </c>
      <c r="AD155" s="21" t="s">
        <v>84</v>
      </c>
      <c r="AE155" s="39" t="s">
        <v>84</v>
      </c>
      <c r="AF155" s="22" t="s">
        <v>84</v>
      </c>
      <c r="AG155" s="45" t="s">
        <v>84</v>
      </c>
      <c r="AH155" s="45" t="s">
        <v>84</v>
      </c>
      <c r="AI155" s="21">
        <v>45297</v>
      </c>
      <c r="AJ155" s="22" t="str">
        <f t="shared" ca="1" si="36"/>
        <v>Vencido</v>
      </c>
      <c r="AK155" s="33">
        <v>45297</v>
      </c>
      <c r="AL155" s="25" t="str">
        <f t="shared" ca="1" si="27"/>
        <v>Vencido</v>
      </c>
      <c r="AM155" s="60" t="s">
        <v>61</v>
      </c>
      <c r="AN155" s="40" t="s">
        <v>61</v>
      </c>
    </row>
    <row r="156" spans="1:40" x14ac:dyDescent="0.25">
      <c r="A156" s="88" t="s">
        <v>598</v>
      </c>
      <c r="B156" s="31">
        <v>34425363</v>
      </c>
      <c r="C156" s="30" t="s">
        <v>599</v>
      </c>
      <c r="D156" s="18" t="s">
        <v>577</v>
      </c>
      <c r="E156" s="30" t="s">
        <v>600</v>
      </c>
      <c r="F156" s="17" t="s">
        <v>40</v>
      </c>
      <c r="G156" s="21">
        <v>45260</v>
      </c>
      <c r="H156" s="39">
        <f t="shared" si="35"/>
        <v>45625</v>
      </c>
      <c r="I156" s="24" t="str">
        <f t="shared" ca="1" si="19"/>
        <v>Vencido</v>
      </c>
      <c r="J156" s="24" t="s">
        <v>41</v>
      </c>
      <c r="K156" s="24" t="s">
        <v>41</v>
      </c>
      <c r="L156" s="24" t="s">
        <v>41</v>
      </c>
      <c r="M156" s="77">
        <v>45526</v>
      </c>
      <c r="N156" s="40">
        <f t="shared" si="25"/>
        <v>45891</v>
      </c>
      <c r="O156" s="46" t="str">
        <f t="shared" ca="1" si="26"/>
        <v>OK!</v>
      </c>
      <c r="P156" s="46" t="s">
        <v>42</v>
      </c>
      <c r="Q156" s="40" t="s">
        <v>42</v>
      </c>
      <c r="R156" s="46"/>
      <c r="S156" s="40"/>
      <c r="T156" s="40" t="s">
        <v>84</v>
      </c>
      <c r="U156" s="40" t="s">
        <v>84</v>
      </c>
      <c r="V156" s="40" t="s">
        <v>84</v>
      </c>
      <c r="W156" s="40" t="s">
        <v>84</v>
      </c>
      <c r="X156" s="45" t="s">
        <v>84</v>
      </c>
      <c r="Y156" s="40" t="s">
        <v>84</v>
      </c>
      <c r="Z156" s="40" t="s">
        <v>61</v>
      </c>
      <c r="AA156" s="40" t="s">
        <v>61</v>
      </c>
      <c r="AB156" s="40" t="s">
        <v>84</v>
      </c>
      <c r="AC156" s="40" t="s">
        <v>84</v>
      </c>
      <c r="AD156" s="21" t="s">
        <v>84</v>
      </c>
      <c r="AE156" s="39" t="s">
        <v>84</v>
      </c>
      <c r="AF156" s="22" t="s">
        <v>84</v>
      </c>
      <c r="AG156" s="45" t="s">
        <v>84</v>
      </c>
      <c r="AH156" s="45" t="s">
        <v>84</v>
      </c>
      <c r="AI156" s="21">
        <v>45297</v>
      </c>
      <c r="AJ156" s="22" t="str">
        <f t="shared" ca="1" si="36"/>
        <v>Vencido</v>
      </c>
      <c r="AK156" s="33">
        <v>45297</v>
      </c>
      <c r="AL156" s="25" t="str">
        <f t="shared" ca="1" si="27"/>
        <v>Vencido</v>
      </c>
      <c r="AM156" s="60" t="s">
        <v>61</v>
      </c>
      <c r="AN156" s="40" t="s">
        <v>61</v>
      </c>
    </row>
    <row r="157" spans="1:40" x14ac:dyDescent="0.25">
      <c r="A157" s="83" t="s">
        <v>601</v>
      </c>
      <c r="B157" s="30" t="s">
        <v>602</v>
      </c>
      <c r="C157" s="30" t="s">
        <v>603</v>
      </c>
      <c r="D157" s="18" t="s">
        <v>577</v>
      </c>
      <c r="E157" s="30" t="s">
        <v>581</v>
      </c>
      <c r="F157" s="17" t="s">
        <v>40</v>
      </c>
      <c r="G157" s="21">
        <v>45464</v>
      </c>
      <c r="H157" s="39">
        <f t="shared" si="35"/>
        <v>45829</v>
      </c>
      <c r="I157" s="24" t="str">
        <f t="shared" ref="I157:I220" ca="1" si="37">IFERROR(IF(G157="","?",IF((G157+(365))&lt;TODAY(),"Vencido",IF((G157+(365))=TODAY(),"Vence Hoje",IF((G157+(365)-15)&lt;=TODAY(),"Vence - 15 dias",IF((G157+(365)-30)&lt;=TODAY(),"Vence - 30 dias",IF((G157+(365*2)-60)&lt;=TODAY(),"Vence - 60 dias",IF((G157+(365*2)-90)&lt;=TODAY(),"Vence - 90 dias","OK!"))))))),"-")</f>
        <v>Vencido</v>
      </c>
      <c r="J157" s="24" t="s">
        <v>41</v>
      </c>
      <c r="K157" s="24" t="s">
        <v>41</v>
      </c>
      <c r="L157" s="24" t="s">
        <v>41</v>
      </c>
      <c r="M157" s="40"/>
      <c r="N157" s="40">
        <f t="shared" si="25"/>
        <v>365</v>
      </c>
      <c r="O157" s="46" t="str">
        <f t="shared" ca="1" si="26"/>
        <v>?</v>
      </c>
      <c r="P157" s="46" t="s">
        <v>42</v>
      </c>
      <c r="Q157" s="40" t="s">
        <v>42</v>
      </c>
      <c r="R157" s="46"/>
      <c r="S157" s="40"/>
      <c r="T157" s="40" t="s">
        <v>84</v>
      </c>
      <c r="U157" s="40" t="s">
        <v>84</v>
      </c>
      <c r="V157" s="40" t="s">
        <v>84</v>
      </c>
      <c r="W157" s="40" t="s">
        <v>84</v>
      </c>
      <c r="X157" s="45" t="s">
        <v>84</v>
      </c>
      <c r="Y157" s="40" t="s">
        <v>84</v>
      </c>
      <c r="Z157" s="40" t="s">
        <v>84</v>
      </c>
      <c r="AA157" s="40" t="s">
        <v>84</v>
      </c>
      <c r="AB157" s="40" t="s">
        <v>84</v>
      </c>
      <c r="AC157" s="40" t="s">
        <v>84</v>
      </c>
      <c r="AD157" s="21" t="s">
        <v>84</v>
      </c>
      <c r="AE157" s="39" t="s">
        <v>84</v>
      </c>
      <c r="AF157" s="22" t="s">
        <v>84</v>
      </c>
      <c r="AG157" s="45" t="s">
        <v>84</v>
      </c>
      <c r="AH157" s="45" t="s">
        <v>84</v>
      </c>
      <c r="AI157" s="21">
        <v>45297</v>
      </c>
      <c r="AJ157" s="22" t="str">
        <f t="shared" ca="1" si="36"/>
        <v>Vencido</v>
      </c>
      <c r="AK157" s="33">
        <v>45297</v>
      </c>
      <c r="AL157" s="25" t="str">
        <f t="shared" ca="1" si="27"/>
        <v>Vencido</v>
      </c>
      <c r="AM157" s="60" t="s">
        <v>61</v>
      </c>
      <c r="AN157" s="40" t="s">
        <v>61</v>
      </c>
    </row>
    <row r="158" spans="1:40" x14ac:dyDescent="0.25">
      <c r="A158" s="84" t="s">
        <v>604</v>
      </c>
      <c r="B158" s="30" t="s">
        <v>605</v>
      </c>
      <c r="C158" s="31" t="s">
        <v>606</v>
      </c>
      <c r="D158" s="18" t="s">
        <v>577</v>
      </c>
      <c r="E158" s="30" t="s">
        <v>607</v>
      </c>
      <c r="F158" s="17" t="s">
        <v>40</v>
      </c>
      <c r="G158" s="21">
        <v>45344</v>
      </c>
      <c r="H158" s="39">
        <f t="shared" si="35"/>
        <v>45709</v>
      </c>
      <c r="I158" s="24" t="str">
        <f t="shared" ca="1" si="37"/>
        <v>Vencido</v>
      </c>
      <c r="J158" s="24" t="s">
        <v>60</v>
      </c>
      <c r="K158" s="24" t="s">
        <v>41</v>
      </c>
      <c r="L158" s="24" t="s">
        <v>41</v>
      </c>
      <c r="M158" s="40"/>
      <c r="N158" s="40">
        <f t="shared" si="25"/>
        <v>365</v>
      </c>
      <c r="O158" s="46" t="str">
        <f t="shared" ca="1" si="26"/>
        <v>?</v>
      </c>
      <c r="P158" s="46" t="s">
        <v>42</v>
      </c>
      <c r="Q158" s="40" t="s">
        <v>42</v>
      </c>
      <c r="R158" s="46"/>
      <c r="S158" s="40"/>
      <c r="T158" s="40" t="s">
        <v>84</v>
      </c>
      <c r="U158" s="40" t="s">
        <v>84</v>
      </c>
      <c r="V158" s="40" t="s">
        <v>84</v>
      </c>
      <c r="W158" s="40" t="s">
        <v>84</v>
      </c>
      <c r="X158" s="45" t="s">
        <v>84</v>
      </c>
      <c r="Y158" s="40" t="s">
        <v>84</v>
      </c>
      <c r="Z158" s="40" t="s">
        <v>84</v>
      </c>
      <c r="AA158" s="40" t="s">
        <v>84</v>
      </c>
      <c r="AB158" s="40" t="s">
        <v>84</v>
      </c>
      <c r="AC158" s="40" t="s">
        <v>84</v>
      </c>
      <c r="AD158" s="21"/>
      <c r="AE158" s="39">
        <f>AD158+365+365</f>
        <v>730</v>
      </c>
      <c r="AF158" s="22" t="s">
        <v>84</v>
      </c>
      <c r="AG158" s="45" t="s">
        <v>84</v>
      </c>
      <c r="AH158" s="45" t="s">
        <v>84</v>
      </c>
      <c r="AI158" s="21">
        <v>45297</v>
      </c>
      <c r="AJ158" s="22" t="str">
        <f t="shared" ca="1" si="36"/>
        <v>Vencido</v>
      </c>
      <c r="AK158" s="33">
        <v>45297</v>
      </c>
      <c r="AL158" s="25" t="str">
        <f t="shared" ca="1" si="27"/>
        <v>Vencido</v>
      </c>
      <c r="AM158" s="60" t="s">
        <v>61</v>
      </c>
      <c r="AN158" s="40" t="s">
        <v>61</v>
      </c>
    </row>
    <row r="159" spans="1:40" x14ac:dyDescent="0.25">
      <c r="A159" s="84" t="s">
        <v>608</v>
      </c>
      <c r="B159" s="31">
        <v>22087676</v>
      </c>
      <c r="C159" s="30" t="s">
        <v>609</v>
      </c>
      <c r="D159" s="18" t="s">
        <v>610</v>
      </c>
      <c r="E159" s="30" t="s">
        <v>611</v>
      </c>
      <c r="F159" s="17" t="s">
        <v>40</v>
      </c>
      <c r="G159" s="21">
        <v>45349</v>
      </c>
      <c r="H159" s="39">
        <f t="shared" si="35"/>
        <v>45714</v>
      </c>
      <c r="I159" s="24" t="str">
        <f t="shared" ca="1" si="37"/>
        <v>Vencido</v>
      </c>
      <c r="J159" s="24" t="s">
        <v>60</v>
      </c>
      <c r="K159" s="24" t="s">
        <v>41</v>
      </c>
      <c r="L159" s="24" t="s">
        <v>41</v>
      </c>
      <c r="M159" s="77">
        <v>45426</v>
      </c>
      <c r="N159" s="40">
        <f t="shared" si="25"/>
        <v>45791</v>
      </c>
      <c r="O159" s="46" t="str">
        <f t="shared" ca="1" si="26"/>
        <v>Bloqueado</v>
      </c>
      <c r="P159" s="46" t="s">
        <v>42</v>
      </c>
      <c r="Q159" s="40" t="s">
        <v>42</v>
      </c>
      <c r="R159" s="46"/>
      <c r="S159" s="40">
        <v>44964</v>
      </c>
      <c r="T159" s="40">
        <v>44974</v>
      </c>
      <c r="U159" s="40">
        <f>T159+365*2</f>
        <v>45704</v>
      </c>
      <c r="V159" s="40" t="s">
        <v>84</v>
      </c>
      <c r="W159" s="40" t="s">
        <v>84</v>
      </c>
      <c r="X159" s="45" t="s">
        <v>84</v>
      </c>
      <c r="Y159" s="40" t="s">
        <v>84</v>
      </c>
      <c r="Z159" s="40" t="s">
        <v>84</v>
      </c>
      <c r="AA159" s="40" t="s">
        <v>84</v>
      </c>
      <c r="AB159" s="40" t="s">
        <v>84</v>
      </c>
      <c r="AC159" s="40" t="s">
        <v>84</v>
      </c>
      <c r="AD159" s="21">
        <v>44967</v>
      </c>
      <c r="AE159" s="39">
        <f>AD159+365+365</f>
        <v>45697</v>
      </c>
      <c r="AF159" s="22" t="str">
        <f ca="1">IFERROR(IF(AD159="","?",IF((AD159+(730))&lt;TODAY(),"Vencido",IF((AD159+(365*2))=TODAY(),"Vence Hoje",IF((AD159+(365*2)-15)&lt;=TODAY(),"Vence - 15 dias",IF((AD159+(365*2)-30)&lt;=TODAY(),"Vence - 30 dias",IF((AD159+(365*2)-60)&lt;=TODAY(),"Vence - 60 dias",IF((AD159+(365*2)-90)&lt;=TODAY(),"Vence - 90 dias","OK!"))))))),"-")</f>
        <v>Vencido</v>
      </c>
      <c r="AG159" s="45" t="s">
        <v>84</v>
      </c>
      <c r="AH159" s="45" t="s">
        <v>84</v>
      </c>
      <c r="AI159" s="21">
        <v>44970</v>
      </c>
      <c r="AJ159" s="22" t="str">
        <f t="shared" ca="1" si="36"/>
        <v>Vencido</v>
      </c>
      <c r="AK159" s="33">
        <v>45336</v>
      </c>
      <c r="AL159" s="25" t="str">
        <f t="shared" ca="1" si="27"/>
        <v>Vencido</v>
      </c>
      <c r="AM159" s="60" t="s">
        <v>61</v>
      </c>
      <c r="AN159" s="40" t="s">
        <v>61</v>
      </c>
    </row>
    <row r="160" spans="1:40" x14ac:dyDescent="0.25">
      <c r="A160" s="84" t="s">
        <v>612</v>
      </c>
      <c r="B160" s="31">
        <v>40762581</v>
      </c>
      <c r="C160" s="30" t="s">
        <v>613</v>
      </c>
      <c r="D160" s="18" t="s">
        <v>610</v>
      </c>
      <c r="E160" s="30" t="s">
        <v>611</v>
      </c>
      <c r="F160" s="17" t="s">
        <v>40</v>
      </c>
      <c r="G160" s="21">
        <v>45349</v>
      </c>
      <c r="H160" s="39">
        <f t="shared" si="35"/>
        <v>45714</v>
      </c>
      <c r="I160" s="24" t="str">
        <f t="shared" ca="1" si="37"/>
        <v>Vencido</v>
      </c>
      <c r="J160" s="24" t="s">
        <v>60</v>
      </c>
      <c r="K160" s="24" t="s">
        <v>41</v>
      </c>
      <c r="L160" s="24" t="s">
        <v>41</v>
      </c>
      <c r="M160" s="40"/>
      <c r="N160" s="40">
        <f t="shared" si="25"/>
        <v>365</v>
      </c>
      <c r="O160" s="46" t="str">
        <f t="shared" ca="1" si="26"/>
        <v>?</v>
      </c>
      <c r="P160" s="46" t="s">
        <v>42</v>
      </c>
      <c r="Q160" s="40" t="s">
        <v>42</v>
      </c>
      <c r="R160" s="46"/>
      <c r="S160" s="40">
        <v>45341</v>
      </c>
      <c r="T160" s="40">
        <v>45345</v>
      </c>
      <c r="U160" s="40">
        <f>T160+365*2</f>
        <v>46075</v>
      </c>
      <c r="V160" s="40" t="s">
        <v>84</v>
      </c>
      <c r="W160" s="40" t="s">
        <v>84</v>
      </c>
      <c r="X160" s="45" t="s">
        <v>90</v>
      </c>
      <c r="Y160" s="40" t="s">
        <v>84</v>
      </c>
      <c r="Z160" s="40" t="s">
        <v>84</v>
      </c>
      <c r="AA160" s="40" t="s">
        <v>84</v>
      </c>
      <c r="AB160" s="40" t="s">
        <v>84</v>
      </c>
      <c r="AC160" s="40" t="s">
        <v>84</v>
      </c>
      <c r="AD160" s="21">
        <v>45344</v>
      </c>
      <c r="AE160" s="39">
        <f>AD160+365+365</f>
        <v>46074</v>
      </c>
      <c r="AF160" s="22" t="str">
        <f ca="1">IFERROR(IF(AD160="","?",IF((AD160+(730))&lt;TODAY(),"Vencido",IF((AD160+(365*2))=TODAY(),"Vence Hoje",IF((AD160+(365*2)-15)&lt;=TODAY(),"Vence - 15 dias",IF((AD160+(365*2)-30)&lt;=TODAY(),"Vence - 30 dias",IF((AD160+(365*2)-60)&lt;=TODAY(),"Vence - 60 dias",IF((AD160+(365*2)-90)&lt;=TODAY(),"Vence - 90 dias","OK!"))))))),"-")</f>
        <v>OK!</v>
      </c>
      <c r="AG160" s="45" t="s">
        <v>84</v>
      </c>
      <c r="AH160" s="45" t="s">
        <v>84</v>
      </c>
      <c r="AI160" s="21">
        <v>44970</v>
      </c>
      <c r="AJ160" s="22" t="str">
        <f t="shared" ca="1" si="36"/>
        <v>Vencido</v>
      </c>
      <c r="AK160" s="33">
        <v>45336</v>
      </c>
      <c r="AL160" s="25" t="str">
        <f t="shared" ca="1" si="27"/>
        <v>Vencido</v>
      </c>
      <c r="AM160" s="60" t="s">
        <v>61</v>
      </c>
      <c r="AN160" s="40" t="s">
        <v>61</v>
      </c>
    </row>
    <row r="161" spans="1:40" x14ac:dyDescent="0.25">
      <c r="A161" s="84" t="s">
        <v>614</v>
      </c>
      <c r="B161" s="30" t="s">
        <v>615</v>
      </c>
      <c r="C161" s="30" t="s">
        <v>616</v>
      </c>
      <c r="D161" s="18" t="s">
        <v>617</v>
      </c>
      <c r="E161" s="30" t="s">
        <v>618</v>
      </c>
      <c r="F161" s="17" t="s">
        <v>40</v>
      </c>
      <c r="G161" s="21">
        <v>44928</v>
      </c>
      <c r="H161" s="39">
        <f t="shared" si="35"/>
        <v>45293</v>
      </c>
      <c r="I161" s="24" t="str">
        <f t="shared" ca="1" si="37"/>
        <v>Vencido</v>
      </c>
      <c r="J161" s="24" t="s">
        <v>41</v>
      </c>
      <c r="K161" s="24" t="s">
        <v>41</v>
      </c>
      <c r="L161" s="24" t="s">
        <v>41</v>
      </c>
      <c r="M161" s="45">
        <v>45167</v>
      </c>
      <c r="N161" s="40">
        <f t="shared" si="25"/>
        <v>45532</v>
      </c>
      <c r="O161" s="46" t="str">
        <f t="shared" ca="1" si="26"/>
        <v>Bloqueado</v>
      </c>
      <c r="P161" s="46" t="s">
        <v>42</v>
      </c>
      <c r="Q161" s="40" t="s">
        <v>42</v>
      </c>
      <c r="R161" s="46"/>
      <c r="S161" s="40"/>
      <c r="T161" s="40" t="s">
        <v>84</v>
      </c>
      <c r="U161" s="40" t="s">
        <v>84</v>
      </c>
      <c r="V161" s="40" t="s">
        <v>90</v>
      </c>
      <c r="W161" s="40" t="s">
        <v>84</v>
      </c>
      <c r="X161" s="45" t="s">
        <v>90</v>
      </c>
      <c r="Y161" s="40" t="s">
        <v>90</v>
      </c>
      <c r="Z161" s="40" t="s">
        <v>90</v>
      </c>
      <c r="AA161" s="40" t="s">
        <v>90</v>
      </c>
      <c r="AB161" s="40" t="s">
        <v>90</v>
      </c>
      <c r="AC161" s="40" t="s">
        <v>90</v>
      </c>
      <c r="AD161" s="39" t="s">
        <v>84</v>
      </c>
      <c r="AE161" s="39" t="s">
        <v>84</v>
      </c>
      <c r="AF161" s="22" t="s">
        <v>84</v>
      </c>
      <c r="AG161" s="45" t="s">
        <v>84</v>
      </c>
      <c r="AH161" s="45" t="s">
        <v>90</v>
      </c>
      <c r="AI161" s="21">
        <v>44975</v>
      </c>
      <c r="AJ161" s="22" t="str">
        <f t="shared" ca="1" si="36"/>
        <v>Vencido</v>
      </c>
      <c r="AK161" s="33">
        <v>44937</v>
      </c>
      <c r="AL161" s="25" t="str">
        <f t="shared" ca="1" si="27"/>
        <v>Vencido</v>
      </c>
      <c r="AM161" s="45" t="s">
        <v>61</v>
      </c>
      <c r="AN161" s="40" t="s">
        <v>85</v>
      </c>
    </row>
    <row r="162" spans="1:40" x14ac:dyDescent="0.25">
      <c r="A162" s="84" t="s">
        <v>619</v>
      </c>
      <c r="B162" s="30" t="s">
        <v>620</v>
      </c>
      <c r="C162" s="30" t="s">
        <v>621</v>
      </c>
      <c r="D162" s="18" t="s">
        <v>617</v>
      </c>
      <c r="E162" s="30" t="s">
        <v>622</v>
      </c>
      <c r="F162" s="17" t="s">
        <v>40</v>
      </c>
      <c r="G162" s="21">
        <v>44939</v>
      </c>
      <c r="H162" s="39">
        <f t="shared" si="35"/>
        <v>45304</v>
      </c>
      <c r="I162" s="24" t="str">
        <f t="shared" ca="1" si="37"/>
        <v>Vencido</v>
      </c>
      <c r="J162" s="24" t="s">
        <v>41</v>
      </c>
      <c r="K162" s="24" t="s">
        <v>41</v>
      </c>
      <c r="L162" s="24" t="s">
        <v>41</v>
      </c>
      <c r="M162" s="40">
        <v>45167</v>
      </c>
      <c r="N162" s="40">
        <f t="shared" si="25"/>
        <v>45532</v>
      </c>
      <c r="O162" s="46" t="str">
        <f t="shared" ca="1" si="26"/>
        <v>Bloqueado</v>
      </c>
      <c r="P162" s="46" t="s">
        <v>42</v>
      </c>
      <c r="Q162" s="40" t="s">
        <v>42</v>
      </c>
      <c r="R162" s="46"/>
      <c r="S162" s="40"/>
      <c r="T162" s="40" t="s">
        <v>165</v>
      </c>
      <c r="U162" s="40" t="s">
        <v>84</v>
      </c>
      <c r="V162" s="40" t="s">
        <v>84</v>
      </c>
      <c r="W162" s="40" t="s">
        <v>84</v>
      </c>
      <c r="X162" s="45" t="s">
        <v>84</v>
      </c>
      <c r="Y162" s="40" t="s">
        <v>90</v>
      </c>
      <c r="Z162" s="40" t="s">
        <v>84</v>
      </c>
      <c r="AA162" s="40" t="s">
        <v>84</v>
      </c>
      <c r="AB162" s="40" t="s">
        <v>84</v>
      </c>
      <c r="AC162" s="40" t="s">
        <v>84</v>
      </c>
      <c r="AD162" s="39" t="s">
        <v>84</v>
      </c>
      <c r="AE162" s="39" t="s">
        <v>84</v>
      </c>
      <c r="AF162" s="22" t="s">
        <v>84</v>
      </c>
      <c r="AG162" s="45" t="s">
        <v>84</v>
      </c>
      <c r="AH162" s="45" t="s">
        <v>84</v>
      </c>
      <c r="AI162" s="21">
        <v>44975</v>
      </c>
      <c r="AJ162" s="22" t="str">
        <f t="shared" ca="1" si="36"/>
        <v>Vencido</v>
      </c>
      <c r="AK162" s="33">
        <v>44937</v>
      </c>
      <c r="AL162" s="25" t="str">
        <f t="shared" ca="1" si="27"/>
        <v>Vencido</v>
      </c>
      <c r="AM162" s="45" t="s">
        <v>61</v>
      </c>
      <c r="AN162" s="40" t="s">
        <v>61</v>
      </c>
    </row>
    <row r="163" spans="1:40" x14ac:dyDescent="0.25">
      <c r="A163" s="84" t="s">
        <v>623</v>
      </c>
      <c r="B163" s="30" t="s">
        <v>624</v>
      </c>
      <c r="C163" s="30" t="s">
        <v>625</v>
      </c>
      <c r="D163" s="18" t="s">
        <v>617</v>
      </c>
      <c r="E163" s="30" t="s">
        <v>622</v>
      </c>
      <c r="F163" s="17" t="s">
        <v>40</v>
      </c>
      <c r="G163" s="39">
        <v>44965</v>
      </c>
      <c r="H163" s="39">
        <f t="shared" si="35"/>
        <v>45330</v>
      </c>
      <c r="I163" s="24" t="str">
        <f t="shared" ca="1" si="37"/>
        <v>Vencido</v>
      </c>
      <c r="J163" s="24" t="s">
        <v>60</v>
      </c>
      <c r="K163" s="24" t="s">
        <v>41</v>
      </c>
      <c r="L163" s="24" t="s">
        <v>41</v>
      </c>
      <c r="M163" s="40">
        <v>45187</v>
      </c>
      <c r="N163" s="40">
        <f t="shared" si="25"/>
        <v>45552</v>
      </c>
      <c r="O163" s="46" t="str">
        <f t="shared" ca="1" si="26"/>
        <v>Bloqueado</v>
      </c>
      <c r="P163" s="46" t="s">
        <v>42</v>
      </c>
      <c r="Q163" s="40" t="s">
        <v>42</v>
      </c>
      <c r="R163" s="46"/>
      <c r="S163" s="40"/>
      <c r="T163" s="40" t="s">
        <v>61</v>
      </c>
      <c r="U163" s="40" t="s">
        <v>85</v>
      </c>
      <c r="V163" s="40" t="s">
        <v>61</v>
      </c>
      <c r="W163" s="40" t="s">
        <v>61</v>
      </c>
      <c r="X163" s="40" t="s">
        <v>85</v>
      </c>
      <c r="Y163" s="40" t="s">
        <v>61</v>
      </c>
      <c r="Z163" s="40" t="s">
        <v>61</v>
      </c>
      <c r="AA163" s="40" t="s">
        <v>61</v>
      </c>
      <c r="AB163" s="40" t="s">
        <v>61</v>
      </c>
      <c r="AC163" s="40" t="s">
        <v>61</v>
      </c>
      <c r="AD163" s="39" t="s">
        <v>61</v>
      </c>
      <c r="AE163" s="39" t="s">
        <v>61</v>
      </c>
      <c r="AF163" s="22" t="s">
        <v>61</v>
      </c>
      <c r="AG163" s="45" t="s">
        <v>61</v>
      </c>
      <c r="AH163" s="45" t="s">
        <v>61</v>
      </c>
      <c r="AI163" s="21">
        <v>44975</v>
      </c>
      <c r="AJ163" s="22" t="str">
        <f t="shared" ca="1" si="36"/>
        <v>Vencido</v>
      </c>
      <c r="AK163" s="33">
        <v>44937</v>
      </c>
      <c r="AL163" s="25" t="str">
        <f t="shared" ca="1" si="27"/>
        <v>Vencido</v>
      </c>
      <c r="AM163" s="40" t="s">
        <v>61</v>
      </c>
      <c r="AN163" s="40" t="s">
        <v>61</v>
      </c>
    </row>
    <row r="164" spans="1:40" x14ac:dyDescent="0.25">
      <c r="A164" s="84" t="s">
        <v>626</v>
      </c>
      <c r="B164" s="30" t="s">
        <v>627</v>
      </c>
      <c r="C164" s="30" t="s">
        <v>628</v>
      </c>
      <c r="D164" s="18" t="s">
        <v>617</v>
      </c>
      <c r="E164" s="30" t="s">
        <v>622</v>
      </c>
      <c r="F164" s="17" t="s">
        <v>40</v>
      </c>
      <c r="G164" s="21">
        <v>44993</v>
      </c>
      <c r="H164" s="39">
        <f t="shared" si="35"/>
        <v>45358</v>
      </c>
      <c r="I164" s="24" t="str">
        <f t="shared" ca="1" si="37"/>
        <v>Vencido</v>
      </c>
      <c r="J164" s="24" t="s">
        <v>60</v>
      </c>
      <c r="K164" s="24" t="s">
        <v>41</v>
      </c>
      <c r="L164" s="24" t="s">
        <v>41</v>
      </c>
      <c r="M164" s="40"/>
      <c r="N164" s="40">
        <f t="shared" si="25"/>
        <v>365</v>
      </c>
      <c r="O164" s="46" t="str">
        <f t="shared" ca="1" si="26"/>
        <v>?</v>
      </c>
      <c r="P164" s="46" t="s">
        <v>42</v>
      </c>
      <c r="Q164" s="40" t="s">
        <v>42</v>
      </c>
      <c r="R164" s="46"/>
      <c r="S164" s="40"/>
      <c r="T164" s="40" t="s">
        <v>61</v>
      </c>
      <c r="U164" s="40" t="s">
        <v>84</v>
      </c>
      <c r="V164" s="40" t="s">
        <v>84</v>
      </c>
      <c r="W164" s="40" t="s">
        <v>84</v>
      </c>
      <c r="X164" s="45" t="s">
        <v>84</v>
      </c>
      <c r="Y164" s="40" t="s">
        <v>84</v>
      </c>
      <c r="Z164" s="40" t="s">
        <v>61</v>
      </c>
      <c r="AA164" s="40" t="s">
        <v>90</v>
      </c>
      <c r="AB164" s="40" t="s">
        <v>84</v>
      </c>
      <c r="AC164" s="40" t="s">
        <v>84</v>
      </c>
      <c r="AD164" s="39" t="s">
        <v>84</v>
      </c>
      <c r="AE164" s="39" t="s">
        <v>84</v>
      </c>
      <c r="AF164" s="22" t="s">
        <v>84</v>
      </c>
      <c r="AG164" s="45" t="s">
        <v>84</v>
      </c>
      <c r="AH164" s="45" t="s">
        <v>90</v>
      </c>
      <c r="AI164" s="21">
        <v>44975</v>
      </c>
      <c r="AJ164" s="22" t="str">
        <f t="shared" ca="1" si="36"/>
        <v>Vencido</v>
      </c>
      <c r="AK164" s="33">
        <v>44937</v>
      </c>
      <c r="AL164" s="25" t="str">
        <f t="shared" ca="1" si="27"/>
        <v>Vencido</v>
      </c>
      <c r="AM164" s="45" t="s">
        <v>85</v>
      </c>
      <c r="AN164" s="40" t="s">
        <v>85</v>
      </c>
    </row>
    <row r="165" spans="1:40" x14ac:dyDescent="0.25">
      <c r="A165" s="84" t="s">
        <v>629</v>
      </c>
      <c r="B165" s="31">
        <v>41255155</v>
      </c>
      <c r="C165" s="30" t="s">
        <v>630</v>
      </c>
      <c r="D165" s="18" t="s">
        <v>617</v>
      </c>
      <c r="E165" s="30" t="s">
        <v>622</v>
      </c>
      <c r="F165" s="17" t="s">
        <v>40</v>
      </c>
      <c r="G165" s="21">
        <v>45104</v>
      </c>
      <c r="H165" s="39">
        <f t="shared" si="35"/>
        <v>45469</v>
      </c>
      <c r="I165" s="24" t="str">
        <f t="shared" ca="1" si="37"/>
        <v>Vencido</v>
      </c>
      <c r="J165" s="24" t="s">
        <v>41</v>
      </c>
      <c r="K165" s="24" t="s">
        <v>41</v>
      </c>
      <c r="L165" s="24" t="s">
        <v>41</v>
      </c>
      <c r="M165" s="45">
        <v>45167</v>
      </c>
      <c r="N165" s="40">
        <f t="shared" si="25"/>
        <v>45532</v>
      </c>
      <c r="O165" s="46" t="str">
        <f t="shared" ca="1" si="26"/>
        <v>Bloqueado</v>
      </c>
      <c r="P165" s="46" t="s">
        <v>42</v>
      </c>
      <c r="Q165" s="40" t="s">
        <v>42</v>
      </c>
      <c r="R165" s="46"/>
      <c r="S165" s="40"/>
      <c r="T165" s="40" t="s">
        <v>61</v>
      </c>
      <c r="U165" s="40" t="s">
        <v>84</v>
      </c>
      <c r="V165" s="40" t="s">
        <v>84</v>
      </c>
      <c r="W165" s="40" t="s">
        <v>84</v>
      </c>
      <c r="X165" s="40" t="s">
        <v>90</v>
      </c>
      <c r="Y165" s="40" t="s">
        <v>84</v>
      </c>
      <c r="Z165" s="40" t="s">
        <v>61</v>
      </c>
      <c r="AA165" s="40" t="s">
        <v>84</v>
      </c>
      <c r="AB165" s="40" t="s">
        <v>84</v>
      </c>
      <c r="AC165" s="40" t="s">
        <v>90</v>
      </c>
      <c r="AD165" s="39" t="s">
        <v>84</v>
      </c>
      <c r="AE165" s="39" t="s">
        <v>84</v>
      </c>
      <c r="AF165" s="22" t="s">
        <v>84</v>
      </c>
      <c r="AG165" s="45" t="s">
        <v>90</v>
      </c>
      <c r="AH165" s="45" t="s">
        <v>84</v>
      </c>
      <c r="AI165" s="21">
        <v>44975</v>
      </c>
      <c r="AJ165" s="22" t="str">
        <f t="shared" ca="1" si="36"/>
        <v>Vencido</v>
      </c>
      <c r="AK165" s="33">
        <v>44937</v>
      </c>
      <c r="AL165" s="25" t="str">
        <f t="shared" ca="1" si="27"/>
        <v>Vencido</v>
      </c>
      <c r="AM165" s="40" t="s">
        <v>85</v>
      </c>
      <c r="AN165" s="40" t="s">
        <v>85</v>
      </c>
    </row>
    <row r="166" spans="1:40" x14ac:dyDescent="0.25">
      <c r="A166" s="84" t="s">
        <v>631</v>
      </c>
      <c r="B166" s="44" t="s">
        <v>632</v>
      </c>
      <c r="C166" s="30" t="s">
        <v>633</v>
      </c>
      <c r="D166" s="18" t="s">
        <v>617</v>
      </c>
      <c r="E166" s="30" t="s">
        <v>634</v>
      </c>
      <c r="F166" s="17" t="s">
        <v>40</v>
      </c>
      <c r="G166" s="21">
        <v>45208</v>
      </c>
      <c r="H166" s="39">
        <f t="shared" si="35"/>
        <v>45573</v>
      </c>
      <c r="I166" s="24" t="str">
        <f t="shared" ca="1" si="37"/>
        <v>Vencido</v>
      </c>
      <c r="J166" s="24" t="s">
        <v>41</v>
      </c>
      <c r="K166" s="24" t="s">
        <v>41</v>
      </c>
      <c r="L166" s="24" t="s">
        <v>41</v>
      </c>
      <c r="M166" s="45">
        <v>45167</v>
      </c>
      <c r="N166" s="40">
        <f t="shared" si="25"/>
        <v>45532</v>
      </c>
      <c r="O166" s="46" t="str">
        <f t="shared" ca="1" si="26"/>
        <v>Bloqueado</v>
      </c>
      <c r="P166" s="46" t="s">
        <v>42</v>
      </c>
      <c r="Q166" s="40" t="s">
        <v>42</v>
      </c>
      <c r="R166" s="46"/>
      <c r="S166" s="40"/>
      <c r="T166" s="40" t="s">
        <v>61</v>
      </c>
      <c r="U166" s="40" t="s">
        <v>84</v>
      </c>
      <c r="V166" s="40" t="s">
        <v>84</v>
      </c>
      <c r="W166" s="40" t="s">
        <v>84</v>
      </c>
      <c r="X166" s="45" t="s">
        <v>84</v>
      </c>
      <c r="Y166" s="40" t="s">
        <v>90</v>
      </c>
      <c r="Z166" s="40" t="s">
        <v>61</v>
      </c>
      <c r="AA166" s="40" t="s">
        <v>84</v>
      </c>
      <c r="AB166" s="40" t="s">
        <v>90</v>
      </c>
      <c r="AC166" s="40" t="s">
        <v>90</v>
      </c>
      <c r="AD166" s="39" t="s">
        <v>90</v>
      </c>
      <c r="AE166" s="39" t="s">
        <v>84</v>
      </c>
      <c r="AF166" s="22" t="s">
        <v>84</v>
      </c>
      <c r="AG166" s="45" t="s">
        <v>84</v>
      </c>
      <c r="AH166" s="45" t="s">
        <v>90</v>
      </c>
      <c r="AI166" s="21">
        <v>44975</v>
      </c>
      <c r="AJ166" s="22" t="str">
        <f t="shared" ca="1" si="36"/>
        <v>Vencido</v>
      </c>
      <c r="AK166" s="33">
        <v>44937</v>
      </c>
      <c r="AL166" s="25" t="str">
        <f t="shared" ca="1" si="27"/>
        <v>Vencido</v>
      </c>
      <c r="AM166" s="45" t="s">
        <v>85</v>
      </c>
      <c r="AN166" s="40" t="s">
        <v>85</v>
      </c>
    </row>
    <row r="167" spans="1:40" x14ac:dyDescent="0.25">
      <c r="A167" s="84" t="s">
        <v>635</v>
      </c>
      <c r="B167" s="30" t="s">
        <v>636</v>
      </c>
      <c r="C167" s="30" t="s">
        <v>637</v>
      </c>
      <c r="D167" s="16" t="s">
        <v>638</v>
      </c>
      <c r="E167" s="30" t="s">
        <v>639</v>
      </c>
      <c r="F167" s="19" t="s">
        <v>40</v>
      </c>
      <c r="G167" s="21">
        <v>45604</v>
      </c>
      <c r="H167" s="39">
        <f t="shared" si="35"/>
        <v>45969</v>
      </c>
      <c r="I167" s="24" t="str">
        <f t="shared" ca="1" si="37"/>
        <v>OK!</v>
      </c>
      <c r="J167" s="20" t="s">
        <v>60</v>
      </c>
      <c r="K167" s="20" t="s">
        <v>60</v>
      </c>
      <c r="L167" s="20" t="s">
        <v>41</v>
      </c>
      <c r="M167" s="77">
        <v>45637</v>
      </c>
      <c r="N167" s="40">
        <f t="shared" si="25"/>
        <v>46002</v>
      </c>
      <c r="O167" s="46" t="str">
        <f t="shared" ca="1" si="26"/>
        <v>OK!</v>
      </c>
      <c r="P167" s="46" t="s">
        <v>42</v>
      </c>
      <c r="Q167" s="40" t="s">
        <v>42</v>
      </c>
      <c r="R167" s="46"/>
      <c r="S167" s="45"/>
      <c r="T167" s="45">
        <v>45394</v>
      </c>
      <c r="U167" s="73"/>
      <c r="V167" s="40" t="s">
        <v>84</v>
      </c>
      <c r="W167" s="40" t="s">
        <v>84</v>
      </c>
      <c r="X167" s="45" t="s">
        <v>84</v>
      </c>
      <c r="Y167" s="40" t="s">
        <v>84</v>
      </c>
      <c r="Z167" s="48" t="s">
        <v>61</v>
      </c>
      <c r="AA167" s="48" t="s">
        <v>84</v>
      </c>
      <c r="AB167" s="48" t="s">
        <v>84</v>
      </c>
      <c r="AC167" s="48" t="s">
        <v>84</v>
      </c>
      <c r="AD167" s="21">
        <v>45446</v>
      </c>
      <c r="AE167" s="39">
        <f>AD167+365+365</f>
        <v>46176</v>
      </c>
      <c r="AF167" s="22" t="str">
        <f ca="1">IFERROR(IF(AD167="","?",IF((AD167+(730))&lt;TODAY(),"Vencido",IF((AD167+(365*2))=TODAY(),"Vence Hoje",IF((AD167+(365*2)-15)&lt;=TODAY(),"Vence - 15 dias",IF((AD167+(365*2)-30)&lt;=TODAY(),"Vence - 30 dias",IF((AD167+(365*2)-60)&lt;=TODAY(),"Vence - 60 dias",IF((AD167+(365*2)-90)&lt;=TODAY(),"Vence - 90 dias","OK!"))))))),"-")</f>
        <v>OK!</v>
      </c>
      <c r="AG167" s="45" t="s">
        <v>84</v>
      </c>
      <c r="AH167" s="45" t="s">
        <v>84</v>
      </c>
      <c r="AI167" s="21"/>
      <c r="AJ167" s="22" t="str">
        <f t="shared" ca="1" si="36"/>
        <v>?</v>
      </c>
      <c r="AK167" s="33"/>
      <c r="AL167" s="25" t="str">
        <f t="shared" ca="1" si="27"/>
        <v>?</v>
      </c>
      <c r="AM167" s="60" t="s">
        <v>85</v>
      </c>
      <c r="AN167" s="40" t="s">
        <v>85</v>
      </c>
    </row>
    <row r="168" spans="1:40" x14ac:dyDescent="0.25">
      <c r="A168" s="84" t="s">
        <v>640</v>
      </c>
      <c r="B168" s="31" t="s">
        <v>641</v>
      </c>
      <c r="C168" s="30" t="s">
        <v>642</v>
      </c>
      <c r="D168" s="16" t="s">
        <v>638</v>
      </c>
      <c r="E168" s="30" t="s">
        <v>639</v>
      </c>
      <c r="F168" s="19" t="s">
        <v>40</v>
      </c>
      <c r="G168" s="21">
        <v>45394</v>
      </c>
      <c r="H168" s="39">
        <f t="shared" si="35"/>
        <v>45759</v>
      </c>
      <c r="I168" s="24" t="str">
        <f t="shared" ca="1" si="37"/>
        <v>Vencido</v>
      </c>
      <c r="J168" s="20" t="s">
        <v>60</v>
      </c>
      <c r="K168" s="20" t="s">
        <v>60</v>
      </c>
      <c r="L168" s="20" t="s">
        <v>41</v>
      </c>
      <c r="M168" s="77">
        <v>45637</v>
      </c>
      <c r="N168" s="40">
        <f t="shared" si="25"/>
        <v>46002</v>
      </c>
      <c r="O168" s="46" t="str">
        <f t="shared" ca="1" si="26"/>
        <v>OK!</v>
      </c>
      <c r="P168" s="46" t="s">
        <v>42</v>
      </c>
      <c r="Q168" s="40" t="s">
        <v>42</v>
      </c>
      <c r="R168" s="46"/>
      <c r="S168" s="45"/>
      <c r="T168" s="45">
        <v>45583</v>
      </c>
      <c r="U168" s="40">
        <f>T168+365</f>
        <v>45948</v>
      </c>
      <c r="V168" s="40" t="s">
        <v>84</v>
      </c>
      <c r="W168" s="40" t="s">
        <v>84</v>
      </c>
      <c r="X168" s="45" t="s">
        <v>84</v>
      </c>
      <c r="Y168" s="40" t="s">
        <v>84</v>
      </c>
      <c r="Z168" s="48" t="s">
        <v>61</v>
      </c>
      <c r="AA168" s="48" t="s">
        <v>84</v>
      </c>
      <c r="AB168" s="48" t="s">
        <v>84</v>
      </c>
      <c r="AC168" s="48" t="s">
        <v>84</v>
      </c>
      <c r="AD168" s="21">
        <v>45453</v>
      </c>
      <c r="AE168" s="39">
        <f>AD168+365+365</f>
        <v>46183</v>
      </c>
      <c r="AF168" s="22" t="str">
        <f ca="1">IFERROR(IF(AD168="","?",IF((AD168+(730))&lt;TODAY(),"Vencido",IF((AD168+(365*2))=TODAY(),"Vence Hoje",IF((AD168+(365*2)-15)&lt;=TODAY(),"Vence - 15 dias",IF((AD168+(365*2)-30)&lt;=TODAY(),"Vence - 30 dias",IF((AD168+(365*2)-60)&lt;=TODAY(),"Vence - 60 dias",IF((AD168+(365*2)-90)&lt;=TODAY(),"Vence - 90 dias","OK!"))))))),"-")</f>
        <v>OK!</v>
      </c>
      <c r="AG168" s="45" t="s">
        <v>84</v>
      </c>
      <c r="AH168" s="45" t="s">
        <v>84</v>
      </c>
      <c r="AI168" s="21"/>
      <c r="AJ168" s="22" t="str">
        <f t="shared" ca="1" si="36"/>
        <v>?</v>
      </c>
      <c r="AK168" s="33"/>
      <c r="AL168" s="25" t="str">
        <f t="shared" ca="1" si="27"/>
        <v>?</v>
      </c>
      <c r="AM168" s="60" t="s">
        <v>85</v>
      </c>
      <c r="AN168" s="40" t="s">
        <v>85</v>
      </c>
    </row>
    <row r="169" spans="1:40" x14ac:dyDescent="0.25">
      <c r="A169" s="84" t="s">
        <v>643</v>
      </c>
      <c r="B169" s="31">
        <v>22140107</v>
      </c>
      <c r="C169" s="30" t="s">
        <v>644</v>
      </c>
      <c r="D169" s="16" t="s">
        <v>638</v>
      </c>
      <c r="E169" s="30" t="s">
        <v>645</v>
      </c>
      <c r="F169" s="19" t="s">
        <v>40</v>
      </c>
      <c r="G169" s="21">
        <v>45296</v>
      </c>
      <c r="H169" s="39">
        <f t="shared" si="35"/>
        <v>45661</v>
      </c>
      <c r="I169" s="24" t="str">
        <f t="shared" ca="1" si="37"/>
        <v>Vencido</v>
      </c>
      <c r="J169" s="20" t="s">
        <v>60</v>
      </c>
      <c r="K169" s="20" t="s">
        <v>60</v>
      </c>
      <c r="L169" s="20" t="s">
        <v>41</v>
      </c>
      <c r="M169" s="77">
        <v>45637</v>
      </c>
      <c r="N169" s="40">
        <f t="shared" si="25"/>
        <v>46002</v>
      </c>
      <c r="O169" s="46" t="str">
        <f t="shared" ca="1" si="26"/>
        <v>OK!</v>
      </c>
      <c r="P169" s="46" t="s">
        <v>42</v>
      </c>
      <c r="Q169" s="40" t="s">
        <v>42</v>
      </c>
      <c r="R169" s="46"/>
      <c r="S169" s="45"/>
      <c r="T169" s="45">
        <v>45394</v>
      </c>
      <c r="U169" s="40">
        <f>T169+365</f>
        <v>45759</v>
      </c>
      <c r="V169" s="40" t="s">
        <v>84</v>
      </c>
      <c r="W169" s="40" t="s">
        <v>84</v>
      </c>
      <c r="X169" s="45" t="s">
        <v>84</v>
      </c>
      <c r="Y169" s="40" t="s">
        <v>84</v>
      </c>
      <c r="Z169" s="48" t="s">
        <v>61</v>
      </c>
      <c r="AA169" s="48" t="s">
        <v>84</v>
      </c>
      <c r="AB169" s="48" t="s">
        <v>90</v>
      </c>
      <c r="AC169" s="48" t="s">
        <v>84</v>
      </c>
      <c r="AD169" s="21">
        <v>45446</v>
      </c>
      <c r="AE169" s="39">
        <f>AD169+365+365</f>
        <v>46176</v>
      </c>
      <c r="AF169" s="22" t="str">
        <f ca="1">IFERROR(IF(AD169="","?",IF((AD169+(730))&lt;TODAY(),"Vencido",IF((AD169+(365*2))=TODAY(),"Vence Hoje",IF((AD169+(365*2)-15)&lt;=TODAY(),"Vence - 15 dias",IF((AD169+(365*2)-30)&lt;=TODAY(),"Vence - 30 dias",IF((AD169+(365*2)-60)&lt;=TODAY(),"Vence - 60 dias",IF((AD169+(365*2)-90)&lt;=TODAY(),"Vence - 90 dias","OK!"))))))),"-")</f>
        <v>OK!</v>
      </c>
      <c r="AG169" s="45" t="s">
        <v>84</v>
      </c>
      <c r="AH169" s="45" t="s">
        <v>84</v>
      </c>
      <c r="AI169" s="21"/>
      <c r="AJ169" s="22" t="str">
        <f t="shared" ca="1" si="36"/>
        <v>?</v>
      </c>
      <c r="AK169" s="33"/>
      <c r="AL169" s="25" t="str">
        <f t="shared" ca="1" si="27"/>
        <v>?</v>
      </c>
      <c r="AM169" s="60" t="s">
        <v>85</v>
      </c>
      <c r="AN169" s="40" t="s">
        <v>85</v>
      </c>
    </row>
    <row r="170" spans="1:40" x14ac:dyDescent="0.25">
      <c r="A170" s="84" t="s">
        <v>646</v>
      </c>
      <c r="B170" s="31">
        <v>45253964</v>
      </c>
      <c r="C170" s="30" t="s">
        <v>647</v>
      </c>
      <c r="D170" s="16" t="s">
        <v>638</v>
      </c>
      <c r="E170" s="30" t="s">
        <v>645</v>
      </c>
      <c r="F170" s="19" t="s">
        <v>40</v>
      </c>
      <c r="G170" s="21">
        <v>45530</v>
      </c>
      <c r="H170" s="39">
        <f t="shared" si="35"/>
        <v>45895</v>
      </c>
      <c r="I170" s="24" t="str">
        <f t="shared" ca="1" si="37"/>
        <v>OK!</v>
      </c>
      <c r="J170" s="20" t="s">
        <v>60</v>
      </c>
      <c r="K170" s="20" t="s">
        <v>60</v>
      </c>
      <c r="L170" s="20" t="s">
        <v>41</v>
      </c>
      <c r="M170" s="77">
        <v>45637</v>
      </c>
      <c r="N170" s="40">
        <f t="shared" si="25"/>
        <v>46002</v>
      </c>
      <c r="O170" s="46" t="str">
        <f t="shared" ca="1" si="26"/>
        <v>OK!</v>
      </c>
      <c r="P170" s="46" t="s">
        <v>42</v>
      </c>
      <c r="Q170" s="40" t="s">
        <v>42</v>
      </c>
      <c r="R170" s="46"/>
      <c r="S170" s="45"/>
      <c r="T170" s="45">
        <v>45394</v>
      </c>
      <c r="U170" s="40">
        <f>T170+365</f>
        <v>45759</v>
      </c>
      <c r="V170" s="40" t="s">
        <v>84</v>
      </c>
      <c r="W170" s="40" t="s">
        <v>90</v>
      </c>
      <c r="X170" s="45" t="s">
        <v>84</v>
      </c>
      <c r="Y170" s="40" t="s">
        <v>84</v>
      </c>
      <c r="Z170" s="48" t="s">
        <v>61</v>
      </c>
      <c r="AA170" s="48" t="s">
        <v>90</v>
      </c>
      <c r="AB170" s="48" t="s">
        <v>90</v>
      </c>
      <c r="AC170" s="48" t="s">
        <v>84</v>
      </c>
      <c r="AD170" s="21">
        <v>45446</v>
      </c>
      <c r="AE170" s="39">
        <f>AD170+365+365</f>
        <v>46176</v>
      </c>
      <c r="AF170" s="22" t="str">
        <f ca="1">IFERROR(IF(AD170="","?",IF((AD170+(730))&lt;TODAY(),"Vencido",IF((AD170+(365*2))=TODAY(),"Vence Hoje",IF((AD170+(365*2)-15)&lt;=TODAY(),"Vence - 15 dias",IF((AD170+(365*2)-30)&lt;=TODAY(),"Vence - 30 dias",IF((AD170+(365*2)-60)&lt;=TODAY(),"Vence - 60 dias",IF((AD170+(365*2)-90)&lt;=TODAY(),"Vence - 90 dias","OK!"))))))),"-")</f>
        <v>OK!</v>
      </c>
      <c r="AG170" s="45" t="s">
        <v>84</v>
      </c>
      <c r="AH170" s="45" t="s">
        <v>84</v>
      </c>
      <c r="AI170" s="21"/>
      <c r="AJ170" s="22" t="str">
        <f t="shared" ca="1" si="36"/>
        <v>?</v>
      </c>
      <c r="AK170" s="33"/>
      <c r="AL170" s="25" t="str">
        <f t="shared" ca="1" si="27"/>
        <v>?</v>
      </c>
      <c r="AM170" s="60" t="s">
        <v>85</v>
      </c>
      <c r="AN170" s="40" t="s">
        <v>85</v>
      </c>
    </row>
    <row r="171" spans="1:40" x14ac:dyDescent="0.25">
      <c r="A171" s="84" t="s">
        <v>648</v>
      </c>
      <c r="B171" s="31">
        <v>14228335</v>
      </c>
      <c r="C171" s="30" t="s">
        <v>649</v>
      </c>
      <c r="D171" s="18" t="s">
        <v>650</v>
      </c>
      <c r="E171" s="30" t="s">
        <v>651</v>
      </c>
      <c r="F171" s="17" t="s">
        <v>40</v>
      </c>
      <c r="G171" s="21">
        <v>45495</v>
      </c>
      <c r="H171" s="39">
        <f t="shared" si="35"/>
        <v>45860</v>
      </c>
      <c r="I171" s="24" t="str">
        <f t="shared" ca="1" si="37"/>
        <v>Vence - 15 dias</v>
      </c>
      <c r="J171" s="24" t="s">
        <v>60</v>
      </c>
      <c r="K171" s="24" t="s">
        <v>60</v>
      </c>
      <c r="L171" s="24" t="s">
        <v>41</v>
      </c>
      <c r="M171" s="77">
        <v>45511</v>
      </c>
      <c r="N171" s="40">
        <f t="shared" si="25"/>
        <v>45876</v>
      </c>
      <c r="O171" s="46" t="str">
        <f t="shared" ca="1" si="26"/>
        <v>OK!</v>
      </c>
      <c r="P171" s="46" t="s">
        <v>42</v>
      </c>
      <c r="Q171" s="40" t="s">
        <v>42</v>
      </c>
      <c r="R171" s="46"/>
      <c r="S171" s="40"/>
      <c r="T171" s="40" t="s">
        <v>61</v>
      </c>
      <c r="U171" s="40" t="s">
        <v>84</v>
      </c>
      <c r="V171" s="40" t="s">
        <v>61</v>
      </c>
      <c r="W171" s="40" t="s">
        <v>84</v>
      </c>
      <c r="X171" s="45" t="s">
        <v>90</v>
      </c>
      <c r="Y171" s="40" t="s">
        <v>90</v>
      </c>
      <c r="Z171" s="40" t="s">
        <v>61</v>
      </c>
      <c r="AA171" s="40" t="s">
        <v>90</v>
      </c>
      <c r="AB171" s="40" t="s">
        <v>84</v>
      </c>
      <c r="AC171" s="40" t="s">
        <v>84</v>
      </c>
      <c r="AD171" s="21" t="s">
        <v>61</v>
      </c>
      <c r="AE171" s="39" t="s">
        <v>84</v>
      </c>
      <c r="AF171" s="22" t="s">
        <v>84</v>
      </c>
      <c r="AG171" s="45" t="s">
        <v>84</v>
      </c>
      <c r="AH171" s="45" t="s">
        <v>84</v>
      </c>
      <c r="AI171" s="21"/>
      <c r="AJ171" s="22" t="str">
        <f t="shared" ca="1" si="36"/>
        <v>?</v>
      </c>
      <c r="AK171" s="33">
        <v>45488</v>
      </c>
      <c r="AL171" s="25" t="str">
        <f t="shared" ca="1" si="27"/>
        <v>Vence - 15 dias</v>
      </c>
      <c r="AM171" s="60" t="s">
        <v>84</v>
      </c>
      <c r="AN171" s="40" t="s">
        <v>84</v>
      </c>
    </row>
    <row r="172" spans="1:40" x14ac:dyDescent="0.25">
      <c r="A172" s="84" t="s">
        <v>652</v>
      </c>
      <c r="B172" s="30" t="s">
        <v>653</v>
      </c>
      <c r="C172" s="30" t="s">
        <v>654</v>
      </c>
      <c r="D172" s="18" t="s">
        <v>650</v>
      </c>
      <c r="E172" s="30" t="s">
        <v>356</v>
      </c>
      <c r="F172" s="17" t="s">
        <v>40</v>
      </c>
      <c r="G172" s="21">
        <v>45251</v>
      </c>
      <c r="H172" s="39">
        <f t="shared" si="35"/>
        <v>45616</v>
      </c>
      <c r="I172" s="24" t="str">
        <f t="shared" ca="1" si="37"/>
        <v>Vencido</v>
      </c>
      <c r="J172" s="24" t="s">
        <v>60</v>
      </c>
      <c r="K172" s="24" t="s">
        <v>60</v>
      </c>
      <c r="L172" s="24" t="s">
        <v>41</v>
      </c>
      <c r="M172" s="77">
        <v>45518</v>
      </c>
      <c r="N172" s="40">
        <f t="shared" si="25"/>
        <v>45883</v>
      </c>
      <c r="O172" s="46" t="str">
        <f t="shared" ca="1" si="26"/>
        <v>OK!</v>
      </c>
      <c r="P172" s="46" t="s">
        <v>42</v>
      </c>
      <c r="Q172" s="40" t="s">
        <v>42</v>
      </c>
      <c r="R172" s="46"/>
      <c r="S172" s="40"/>
      <c r="T172" s="40" t="s">
        <v>61</v>
      </c>
      <c r="U172" s="40" t="s">
        <v>84</v>
      </c>
      <c r="V172" s="40" t="s">
        <v>61</v>
      </c>
      <c r="W172" s="40" t="s">
        <v>84</v>
      </c>
      <c r="X172" s="45" t="s">
        <v>84</v>
      </c>
      <c r="Y172" s="40" t="s">
        <v>90</v>
      </c>
      <c r="Z172" s="40" t="s">
        <v>61</v>
      </c>
      <c r="AA172" s="40" t="s">
        <v>84</v>
      </c>
      <c r="AB172" s="40" t="s">
        <v>84</v>
      </c>
      <c r="AC172" s="40" t="s">
        <v>84</v>
      </c>
      <c r="AD172" s="21" t="s">
        <v>61</v>
      </c>
      <c r="AE172" s="39" t="s">
        <v>84</v>
      </c>
      <c r="AF172" s="22" t="s">
        <v>84</v>
      </c>
      <c r="AG172" s="45" t="s">
        <v>84</v>
      </c>
      <c r="AH172" s="45" t="s">
        <v>84</v>
      </c>
      <c r="AI172" s="21"/>
      <c r="AJ172" s="22" t="str">
        <f t="shared" ca="1" si="36"/>
        <v>?</v>
      </c>
      <c r="AK172" s="33">
        <v>45488</v>
      </c>
      <c r="AL172" s="25" t="str">
        <f t="shared" ca="1" si="27"/>
        <v>Vence - 15 dias</v>
      </c>
      <c r="AM172" s="60" t="s">
        <v>84</v>
      </c>
      <c r="AN172" s="40" t="s">
        <v>84</v>
      </c>
    </row>
    <row r="173" spans="1:40" x14ac:dyDescent="0.25">
      <c r="A173" s="84" t="s">
        <v>655</v>
      </c>
      <c r="B173" s="31">
        <v>29671749</v>
      </c>
      <c r="C173" s="31" t="s">
        <v>656</v>
      </c>
      <c r="D173" s="18" t="s">
        <v>650</v>
      </c>
      <c r="E173" s="30" t="s">
        <v>376</v>
      </c>
      <c r="F173" s="17" t="s">
        <v>40</v>
      </c>
      <c r="G173" s="21">
        <v>45230</v>
      </c>
      <c r="H173" s="39">
        <f t="shared" si="35"/>
        <v>45595</v>
      </c>
      <c r="I173" s="24" t="str">
        <f t="shared" ca="1" si="37"/>
        <v>Vencido</v>
      </c>
      <c r="J173" s="24" t="s">
        <v>60</v>
      </c>
      <c r="K173" s="24" t="s">
        <v>60</v>
      </c>
      <c r="L173" s="24" t="s">
        <v>41</v>
      </c>
      <c r="M173" s="77">
        <v>45511</v>
      </c>
      <c r="N173" s="40">
        <f t="shared" si="25"/>
        <v>45876</v>
      </c>
      <c r="O173" s="46" t="str">
        <f t="shared" ca="1" si="26"/>
        <v>OK!</v>
      </c>
      <c r="P173" s="46" t="s">
        <v>42</v>
      </c>
      <c r="Q173" s="40" t="s">
        <v>42</v>
      </c>
      <c r="R173" s="46"/>
      <c r="S173" s="40"/>
      <c r="T173" s="40" t="s">
        <v>61</v>
      </c>
      <c r="U173" s="40" t="s">
        <v>84</v>
      </c>
      <c r="V173" s="40" t="s">
        <v>61</v>
      </c>
      <c r="W173" s="40" t="s">
        <v>84</v>
      </c>
      <c r="X173" s="45" t="s">
        <v>90</v>
      </c>
      <c r="Y173" s="40" t="s">
        <v>90</v>
      </c>
      <c r="Z173" s="40" t="s">
        <v>61</v>
      </c>
      <c r="AA173" s="40" t="s">
        <v>84</v>
      </c>
      <c r="AB173" s="40" t="s">
        <v>61</v>
      </c>
      <c r="AC173" s="40" t="s">
        <v>85</v>
      </c>
      <c r="AD173" s="21" t="s">
        <v>61</v>
      </c>
      <c r="AE173" s="39" t="s">
        <v>85</v>
      </c>
      <c r="AF173" s="22" t="s">
        <v>90</v>
      </c>
      <c r="AG173" s="45" t="s">
        <v>84</v>
      </c>
      <c r="AH173" s="45" t="s">
        <v>84</v>
      </c>
      <c r="AI173" s="21"/>
      <c r="AJ173" s="22" t="str">
        <f t="shared" ca="1" si="36"/>
        <v>?</v>
      </c>
      <c r="AK173" s="33">
        <v>45488</v>
      </c>
      <c r="AL173" s="25" t="str">
        <f t="shared" ca="1" si="27"/>
        <v>Vence - 15 dias</v>
      </c>
      <c r="AM173" s="60" t="s">
        <v>84</v>
      </c>
      <c r="AN173" s="40" t="s">
        <v>90</v>
      </c>
    </row>
    <row r="174" spans="1:40" x14ac:dyDescent="0.25">
      <c r="A174" s="84" t="s">
        <v>657</v>
      </c>
      <c r="B174" s="31">
        <v>21331017</v>
      </c>
      <c r="C174" s="30" t="s">
        <v>658</v>
      </c>
      <c r="D174" s="18" t="s">
        <v>650</v>
      </c>
      <c r="E174" s="30" t="s">
        <v>659</v>
      </c>
      <c r="F174" s="17" t="s">
        <v>40</v>
      </c>
      <c r="G174" s="21">
        <v>45401</v>
      </c>
      <c r="H174" s="39">
        <f t="shared" si="35"/>
        <v>45766</v>
      </c>
      <c r="I174" s="24" t="str">
        <f t="shared" ca="1" si="37"/>
        <v>Vencido</v>
      </c>
      <c r="J174" s="24" t="s">
        <v>41</v>
      </c>
      <c r="K174" s="24" t="s">
        <v>41</v>
      </c>
      <c r="L174" s="24" t="s">
        <v>41</v>
      </c>
      <c r="M174" s="77">
        <v>45511</v>
      </c>
      <c r="N174" s="40">
        <f t="shared" si="25"/>
        <v>45876</v>
      </c>
      <c r="O174" s="46" t="str">
        <f t="shared" ca="1" si="26"/>
        <v>OK!</v>
      </c>
      <c r="P174" s="46" t="s">
        <v>42</v>
      </c>
      <c r="Q174" s="40" t="s">
        <v>42</v>
      </c>
      <c r="R174" s="46"/>
      <c r="S174" s="40"/>
      <c r="T174" s="40" t="s">
        <v>61</v>
      </c>
      <c r="U174" s="40" t="s">
        <v>61</v>
      </c>
      <c r="V174" s="40" t="s">
        <v>61</v>
      </c>
      <c r="W174" s="40" t="s">
        <v>61</v>
      </c>
      <c r="X174" s="40" t="s">
        <v>61</v>
      </c>
      <c r="Y174" s="40" t="s">
        <v>61</v>
      </c>
      <c r="Z174" s="40" t="s">
        <v>61</v>
      </c>
      <c r="AA174" s="40" t="s">
        <v>61</v>
      </c>
      <c r="AB174" s="40" t="s">
        <v>61</v>
      </c>
      <c r="AC174" s="40" t="s">
        <v>61</v>
      </c>
      <c r="AD174" s="39" t="s">
        <v>61</v>
      </c>
      <c r="AE174" s="39" t="s">
        <v>61</v>
      </c>
      <c r="AF174" s="39" t="s">
        <v>61</v>
      </c>
      <c r="AG174" s="40" t="s">
        <v>61</v>
      </c>
      <c r="AH174" s="40" t="s">
        <v>61</v>
      </c>
      <c r="AI174" s="21"/>
      <c r="AJ174" s="22" t="str">
        <f t="shared" ca="1" si="36"/>
        <v>?</v>
      </c>
      <c r="AK174" s="33">
        <v>45488</v>
      </c>
      <c r="AL174" s="25" t="str">
        <f t="shared" ca="1" si="27"/>
        <v>Vence - 15 dias</v>
      </c>
      <c r="AM174" s="60" t="s">
        <v>84</v>
      </c>
      <c r="AN174" s="40" t="s">
        <v>90</v>
      </c>
    </row>
    <row r="175" spans="1:40" x14ac:dyDescent="0.25">
      <c r="A175" s="84" t="s">
        <v>660</v>
      </c>
      <c r="B175" s="30" t="s">
        <v>661</v>
      </c>
      <c r="C175" s="30" t="s">
        <v>662</v>
      </c>
      <c r="D175" s="18" t="s">
        <v>650</v>
      </c>
      <c r="E175" s="30" t="s">
        <v>663</v>
      </c>
      <c r="F175" s="17" t="s">
        <v>40</v>
      </c>
      <c r="G175" s="21">
        <v>45168</v>
      </c>
      <c r="H175" s="39">
        <f t="shared" si="35"/>
        <v>45533</v>
      </c>
      <c r="I175" s="24" t="str">
        <f t="shared" ca="1" si="37"/>
        <v>Vencido</v>
      </c>
      <c r="J175" s="24" t="s">
        <v>41</v>
      </c>
      <c r="K175" s="24" t="s">
        <v>41</v>
      </c>
      <c r="L175" s="24" t="s">
        <v>41</v>
      </c>
      <c r="M175" s="77">
        <v>45513</v>
      </c>
      <c r="N175" s="40">
        <f t="shared" si="25"/>
        <v>45878</v>
      </c>
      <c r="O175" s="46" t="str">
        <f t="shared" ca="1" si="26"/>
        <v>OK!</v>
      </c>
      <c r="P175" s="46" t="s">
        <v>42</v>
      </c>
      <c r="Q175" s="40" t="s">
        <v>42</v>
      </c>
      <c r="R175" s="46"/>
      <c r="S175" s="40"/>
      <c r="T175" s="40" t="s">
        <v>61</v>
      </c>
      <c r="U175" s="40" t="s">
        <v>84</v>
      </c>
      <c r="V175" s="40" t="s">
        <v>61</v>
      </c>
      <c r="W175" s="40" t="s">
        <v>84</v>
      </c>
      <c r="X175" s="45" t="s">
        <v>84</v>
      </c>
      <c r="Y175" s="40" t="s">
        <v>90</v>
      </c>
      <c r="Z175" s="40" t="s">
        <v>61</v>
      </c>
      <c r="AA175" s="40" t="s">
        <v>84</v>
      </c>
      <c r="AB175" s="40" t="s">
        <v>85</v>
      </c>
      <c r="AC175" s="40" t="s">
        <v>85</v>
      </c>
      <c r="AD175" s="21" t="s">
        <v>61</v>
      </c>
      <c r="AE175" s="39" t="s">
        <v>85</v>
      </c>
      <c r="AF175" s="22" t="s">
        <v>90</v>
      </c>
      <c r="AG175" s="45" t="s">
        <v>90</v>
      </c>
      <c r="AH175" s="45" t="s">
        <v>90</v>
      </c>
      <c r="AI175" s="21"/>
      <c r="AJ175" s="22" t="str">
        <f t="shared" ca="1" si="36"/>
        <v>?</v>
      </c>
      <c r="AK175" s="33">
        <v>45488</v>
      </c>
      <c r="AL175" s="25" t="str">
        <f t="shared" ca="1" si="27"/>
        <v>Vence - 15 dias</v>
      </c>
      <c r="AM175" s="60" t="s">
        <v>84</v>
      </c>
      <c r="AN175" s="40" t="s">
        <v>90</v>
      </c>
    </row>
    <row r="176" spans="1:40" x14ac:dyDescent="0.25">
      <c r="A176" s="84" t="s">
        <v>664</v>
      </c>
      <c r="B176" s="30" t="s">
        <v>665</v>
      </c>
      <c r="C176" s="30" t="s">
        <v>666</v>
      </c>
      <c r="D176" s="18" t="s">
        <v>650</v>
      </c>
      <c r="E176" s="30" t="s">
        <v>663</v>
      </c>
      <c r="F176" s="17" t="s">
        <v>40</v>
      </c>
      <c r="G176" s="21">
        <v>45498</v>
      </c>
      <c r="H176" s="39">
        <f t="shared" si="35"/>
        <v>45863</v>
      </c>
      <c r="I176" s="24" t="str">
        <f t="shared" ca="1" si="37"/>
        <v>Vence - 30 dias</v>
      </c>
      <c r="J176" s="24" t="s">
        <v>60</v>
      </c>
      <c r="K176" s="24" t="s">
        <v>60</v>
      </c>
      <c r="L176" s="24" t="s">
        <v>41</v>
      </c>
      <c r="M176" s="77">
        <v>45518</v>
      </c>
      <c r="N176" s="40">
        <f t="shared" si="25"/>
        <v>45883</v>
      </c>
      <c r="O176" s="46" t="str">
        <f t="shared" ca="1" si="26"/>
        <v>OK!</v>
      </c>
      <c r="P176" s="46" t="s">
        <v>42</v>
      </c>
      <c r="Q176" s="40" t="s">
        <v>42</v>
      </c>
      <c r="R176" s="46"/>
      <c r="S176" s="40"/>
      <c r="T176" s="40" t="s">
        <v>61</v>
      </c>
      <c r="U176" s="40" t="s">
        <v>84</v>
      </c>
      <c r="V176" s="40" t="s">
        <v>61</v>
      </c>
      <c r="W176" s="40" t="s">
        <v>84</v>
      </c>
      <c r="X176" s="45" t="s">
        <v>84</v>
      </c>
      <c r="Y176" s="40" t="s">
        <v>90</v>
      </c>
      <c r="Z176" s="40" t="s">
        <v>165</v>
      </c>
      <c r="AA176" s="40" t="s">
        <v>84</v>
      </c>
      <c r="AB176" s="40" t="s">
        <v>85</v>
      </c>
      <c r="AC176" s="40" t="s">
        <v>85</v>
      </c>
      <c r="AD176" s="21" t="s">
        <v>61</v>
      </c>
      <c r="AE176" s="39" t="s">
        <v>85</v>
      </c>
      <c r="AF176" s="22" t="s">
        <v>90</v>
      </c>
      <c r="AG176" s="45" t="s">
        <v>90</v>
      </c>
      <c r="AH176" s="45" t="s">
        <v>90</v>
      </c>
      <c r="AI176" s="21"/>
      <c r="AJ176" s="22" t="str">
        <f t="shared" ca="1" si="36"/>
        <v>?</v>
      </c>
      <c r="AK176" s="33">
        <v>45488</v>
      </c>
      <c r="AL176" s="25" t="str">
        <f t="shared" ca="1" si="27"/>
        <v>Vence - 15 dias</v>
      </c>
      <c r="AM176" s="60" t="s">
        <v>90</v>
      </c>
      <c r="AN176" s="40" t="s">
        <v>90</v>
      </c>
    </row>
    <row r="177" spans="1:40" x14ac:dyDescent="0.25">
      <c r="A177" s="84" t="s">
        <v>667</v>
      </c>
      <c r="B177" s="31">
        <v>45050854</v>
      </c>
      <c r="C177" s="30" t="s">
        <v>668</v>
      </c>
      <c r="D177" s="16" t="s">
        <v>650</v>
      </c>
      <c r="E177" s="15" t="s">
        <v>122</v>
      </c>
      <c r="F177" s="32" t="s">
        <v>40</v>
      </c>
      <c r="G177" s="21">
        <v>45510</v>
      </c>
      <c r="H177" s="21">
        <f>G177+395</f>
        <v>45905</v>
      </c>
      <c r="I177" s="24" t="str">
        <f t="shared" ca="1" si="37"/>
        <v>Vence - 30 dias</v>
      </c>
      <c r="J177" s="21" t="s">
        <v>341</v>
      </c>
      <c r="K177" s="21" t="s">
        <v>41</v>
      </c>
      <c r="L177" s="21" t="s">
        <v>41</v>
      </c>
      <c r="M177" s="40"/>
      <c r="N177" s="40">
        <f t="shared" si="25"/>
        <v>365</v>
      </c>
      <c r="O177" s="46" t="str">
        <f t="shared" ca="1" si="26"/>
        <v>?</v>
      </c>
      <c r="P177" s="46" t="s">
        <v>42</v>
      </c>
      <c r="Q177" s="40" t="s">
        <v>42</v>
      </c>
      <c r="R177" s="46"/>
      <c r="S177" s="40"/>
      <c r="T177" s="40" t="s">
        <v>85</v>
      </c>
      <c r="U177" s="40" t="s">
        <v>61</v>
      </c>
      <c r="V177" s="40" t="s">
        <v>61</v>
      </c>
      <c r="W177" s="40" t="s">
        <v>84</v>
      </c>
      <c r="X177" s="45" t="s">
        <v>61</v>
      </c>
      <c r="Y177" s="40" t="s">
        <v>84</v>
      </c>
      <c r="Z177" s="40" t="s">
        <v>61</v>
      </c>
      <c r="AA177" s="40" t="s">
        <v>84</v>
      </c>
      <c r="AB177" s="40" t="s">
        <v>90</v>
      </c>
      <c r="AC177" s="40" t="s">
        <v>84</v>
      </c>
      <c r="AD177" s="39" t="s">
        <v>61</v>
      </c>
      <c r="AE177" s="39" t="s">
        <v>85</v>
      </c>
      <c r="AF177" s="22" t="s">
        <v>85</v>
      </c>
      <c r="AG177" s="45" t="s">
        <v>85</v>
      </c>
      <c r="AH177" s="45" t="s">
        <v>85</v>
      </c>
      <c r="AI177" s="21"/>
      <c r="AJ177" s="22" t="str">
        <f t="shared" ca="1" si="36"/>
        <v>?</v>
      </c>
      <c r="AK177" s="33">
        <v>45488</v>
      </c>
      <c r="AL177" s="25" t="str">
        <f t="shared" ca="1" si="27"/>
        <v>Vence - 15 dias</v>
      </c>
      <c r="AM177" s="60" t="s">
        <v>85</v>
      </c>
      <c r="AN177" s="40" t="s">
        <v>85</v>
      </c>
    </row>
    <row r="178" spans="1:40" x14ac:dyDescent="0.25">
      <c r="A178" s="84" t="s">
        <v>669</v>
      </c>
      <c r="B178" s="31">
        <v>32993872</v>
      </c>
      <c r="C178" s="30" t="s">
        <v>670</v>
      </c>
      <c r="D178" s="18" t="s">
        <v>650</v>
      </c>
      <c r="E178" s="30" t="s">
        <v>671</v>
      </c>
      <c r="F178" s="17" t="s">
        <v>40</v>
      </c>
      <c r="G178" s="21">
        <v>45483</v>
      </c>
      <c r="H178" s="39">
        <f t="shared" ref="H178:H209" si="38">G178+365</f>
        <v>45848</v>
      </c>
      <c r="I178" s="24" t="str">
        <f t="shared" ca="1" si="37"/>
        <v>Vence - 15 dias</v>
      </c>
      <c r="J178" s="24" t="s">
        <v>41</v>
      </c>
      <c r="K178" s="24" t="s">
        <v>41</v>
      </c>
      <c r="L178" s="24" t="s">
        <v>41</v>
      </c>
      <c r="M178" s="77">
        <v>45511</v>
      </c>
      <c r="N178" s="40">
        <f t="shared" si="25"/>
        <v>45876</v>
      </c>
      <c r="O178" s="46" t="str">
        <f t="shared" ca="1" si="26"/>
        <v>OK!</v>
      </c>
      <c r="P178" s="46" t="s">
        <v>42</v>
      </c>
      <c r="Q178" s="40" t="s">
        <v>42</v>
      </c>
      <c r="R178" s="46"/>
      <c r="S178" s="40"/>
      <c r="T178" s="40" t="s">
        <v>61</v>
      </c>
      <c r="U178" s="40" t="s">
        <v>84</v>
      </c>
      <c r="V178" s="40" t="s">
        <v>61</v>
      </c>
      <c r="W178" s="40" t="s">
        <v>84</v>
      </c>
      <c r="X178" s="45" t="s">
        <v>84</v>
      </c>
      <c r="Y178" s="40" t="s">
        <v>84</v>
      </c>
      <c r="Z178" s="40" t="s">
        <v>61</v>
      </c>
      <c r="AA178" s="40" t="s">
        <v>84</v>
      </c>
      <c r="AB178" s="40" t="s">
        <v>85</v>
      </c>
      <c r="AC178" s="40" t="s">
        <v>85</v>
      </c>
      <c r="AD178" s="21" t="s">
        <v>61</v>
      </c>
      <c r="AE178" s="39" t="s">
        <v>85</v>
      </c>
      <c r="AF178" s="22" t="s">
        <v>90</v>
      </c>
      <c r="AG178" s="45" t="s">
        <v>84</v>
      </c>
      <c r="AH178" s="45" t="s">
        <v>84</v>
      </c>
      <c r="AI178" s="21"/>
      <c r="AJ178" s="22" t="str">
        <f t="shared" ca="1" si="36"/>
        <v>?</v>
      </c>
      <c r="AK178" s="33">
        <v>45488</v>
      </c>
      <c r="AL178" s="25" t="str">
        <f t="shared" ca="1" si="27"/>
        <v>Vence - 15 dias</v>
      </c>
      <c r="AM178" s="60" t="s">
        <v>84</v>
      </c>
      <c r="AN178" s="40" t="s">
        <v>90</v>
      </c>
    </row>
    <row r="179" spans="1:40" x14ac:dyDescent="0.25">
      <c r="A179" s="84" t="s">
        <v>672</v>
      </c>
      <c r="B179" s="30" t="s">
        <v>673</v>
      </c>
      <c r="C179" s="30" t="s">
        <v>674</v>
      </c>
      <c r="D179" s="18" t="s">
        <v>650</v>
      </c>
      <c r="E179" s="30" t="s">
        <v>675</v>
      </c>
      <c r="F179" s="17" t="s">
        <v>40</v>
      </c>
      <c r="G179" s="21">
        <v>45159</v>
      </c>
      <c r="H179" s="39">
        <f t="shared" si="38"/>
        <v>45524</v>
      </c>
      <c r="I179" s="24" t="str">
        <f t="shared" ca="1" si="37"/>
        <v>Vencido</v>
      </c>
      <c r="J179" s="24" t="s">
        <v>341</v>
      </c>
      <c r="K179" s="24" t="s">
        <v>41</v>
      </c>
      <c r="L179" s="24" t="s">
        <v>41</v>
      </c>
      <c r="M179" s="77">
        <v>45511</v>
      </c>
      <c r="N179" s="40">
        <f t="shared" si="25"/>
        <v>45876</v>
      </c>
      <c r="O179" s="46" t="str">
        <f t="shared" ca="1" si="26"/>
        <v>OK!</v>
      </c>
      <c r="P179" s="46" t="s">
        <v>42</v>
      </c>
      <c r="Q179" s="40" t="s">
        <v>42</v>
      </c>
      <c r="R179" s="46"/>
      <c r="S179" s="40"/>
      <c r="T179" s="40" t="s">
        <v>61</v>
      </c>
      <c r="U179" s="40" t="s">
        <v>61</v>
      </c>
      <c r="V179" s="40" t="s">
        <v>61</v>
      </c>
      <c r="W179" s="40" t="s">
        <v>84</v>
      </c>
      <c r="X179" s="45" t="s">
        <v>84</v>
      </c>
      <c r="Y179" s="40" t="s">
        <v>84</v>
      </c>
      <c r="Z179" s="40" t="s">
        <v>61</v>
      </c>
      <c r="AA179" s="40" t="s">
        <v>84</v>
      </c>
      <c r="AB179" s="40" t="s">
        <v>85</v>
      </c>
      <c r="AC179" s="40" t="s">
        <v>85</v>
      </c>
      <c r="AD179" s="21" t="s">
        <v>61</v>
      </c>
      <c r="AE179" s="39" t="s">
        <v>85</v>
      </c>
      <c r="AF179" s="22" t="s">
        <v>90</v>
      </c>
      <c r="AG179" s="45" t="s">
        <v>84</v>
      </c>
      <c r="AH179" s="45" t="s">
        <v>84</v>
      </c>
      <c r="AI179" s="21"/>
      <c r="AJ179" s="22" t="str">
        <f t="shared" ca="1" si="36"/>
        <v>?</v>
      </c>
      <c r="AK179" s="33">
        <v>45488</v>
      </c>
      <c r="AL179" s="25" t="str">
        <f t="shared" ca="1" si="27"/>
        <v>Vence - 15 dias</v>
      </c>
      <c r="AM179" s="60" t="s">
        <v>84</v>
      </c>
      <c r="AN179" s="40" t="s">
        <v>90</v>
      </c>
    </row>
    <row r="180" spans="1:40" x14ac:dyDescent="0.25">
      <c r="A180" s="88" t="s">
        <v>676</v>
      </c>
      <c r="B180" s="30" t="s">
        <v>677</v>
      </c>
      <c r="C180" s="30" t="s">
        <v>678</v>
      </c>
      <c r="D180" s="18" t="s">
        <v>650</v>
      </c>
      <c r="E180" s="30" t="s">
        <v>675</v>
      </c>
      <c r="F180" s="17" t="s">
        <v>40</v>
      </c>
      <c r="G180" s="21">
        <v>45240</v>
      </c>
      <c r="H180" s="39">
        <f t="shared" si="38"/>
        <v>45605</v>
      </c>
      <c r="I180" s="24" t="str">
        <f t="shared" ca="1" si="37"/>
        <v>Vencido</v>
      </c>
      <c r="J180" s="24" t="s">
        <v>60</v>
      </c>
      <c r="K180" s="24" t="s">
        <v>41</v>
      </c>
      <c r="L180" s="24" t="s">
        <v>341</v>
      </c>
      <c r="M180" s="77">
        <v>45533</v>
      </c>
      <c r="N180" s="40">
        <f t="shared" si="25"/>
        <v>45898</v>
      </c>
      <c r="O180" s="46" t="str">
        <f t="shared" ca="1" si="26"/>
        <v>OK!</v>
      </c>
      <c r="P180" s="46" t="s">
        <v>42</v>
      </c>
      <c r="Q180" s="40" t="s">
        <v>42</v>
      </c>
      <c r="R180" s="46"/>
      <c r="S180" s="40"/>
      <c r="T180" s="40" t="s">
        <v>165</v>
      </c>
      <c r="U180" s="40" t="s">
        <v>61</v>
      </c>
      <c r="V180" s="40" t="s">
        <v>61</v>
      </c>
      <c r="W180" s="40" t="s">
        <v>61</v>
      </c>
      <c r="X180" s="45" t="s">
        <v>84</v>
      </c>
      <c r="Y180" s="40" t="s">
        <v>61</v>
      </c>
      <c r="Z180" s="40" t="s">
        <v>61</v>
      </c>
      <c r="AA180" s="40" t="s">
        <v>61</v>
      </c>
      <c r="AB180" s="40" t="s">
        <v>85</v>
      </c>
      <c r="AC180" s="40" t="s">
        <v>85</v>
      </c>
      <c r="AD180" s="21" t="s">
        <v>61</v>
      </c>
      <c r="AE180" s="39" t="s">
        <v>85</v>
      </c>
      <c r="AF180" s="22" t="s">
        <v>90</v>
      </c>
      <c r="AG180" s="45" t="s">
        <v>84</v>
      </c>
      <c r="AH180" s="45" t="s">
        <v>90</v>
      </c>
      <c r="AI180" s="21"/>
      <c r="AJ180" s="22" t="str">
        <f t="shared" ca="1" si="36"/>
        <v>?</v>
      </c>
      <c r="AK180" s="33">
        <v>45488</v>
      </c>
      <c r="AL180" s="25" t="str">
        <f t="shared" ca="1" si="27"/>
        <v>Vence - 15 dias</v>
      </c>
      <c r="AM180" s="60" t="s">
        <v>84</v>
      </c>
      <c r="AN180" s="40" t="s">
        <v>90</v>
      </c>
    </row>
    <row r="181" spans="1:40" x14ac:dyDescent="0.25">
      <c r="A181" s="84" t="s">
        <v>679</v>
      </c>
      <c r="B181" s="31" t="s">
        <v>680</v>
      </c>
      <c r="C181" s="30" t="s">
        <v>681</v>
      </c>
      <c r="D181" s="18" t="s">
        <v>650</v>
      </c>
      <c r="E181" s="30" t="s">
        <v>663</v>
      </c>
      <c r="F181" s="17" t="s">
        <v>40</v>
      </c>
      <c r="G181" s="21">
        <v>45392</v>
      </c>
      <c r="H181" s="39">
        <f t="shared" si="38"/>
        <v>45757</v>
      </c>
      <c r="I181" s="24" t="str">
        <f t="shared" ca="1" si="37"/>
        <v>Vencido</v>
      </c>
      <c r="J181" s="24" t="s">
        <v>60</v>
      </c>
      <c r="K181" s="24" t="s">
        <v>60</v>
      </c>
      <c r="L181" s="24" t="s">
        <v>341</v>
      </c>
      <c r="M181" s="40"/>
      <c r="N181" s="40">
        <f t="shared" ref="N181:N225" si="39">M181+365</f>
        <v>365</v>
      </c>
      <c r="O181" s="46" t="str">
        <f t="shared" ref="O181:O244" ca="1" si="40">IFERROR(IF(M181="","?",IF((M181+(365))&lt;TODAY(),"Bloqueado",IF((M181+(365*2))=TODAY(),"Vence Hoje",IF((M181+(365*2)-15)&lt;=TODAY(),"Vence - 15 dias",IF((M181+(365*2)-30)&lt;=TODAY(),"Vence - 30 dias",IF((M181+(365*2)-60)&lt;=TODAY(),"Vence - 60 dias",IF((M181+(365*2)-90)&lt;=TODAY(),"Vence - 90 dias","OK!"))))))),"-")</f>
        <v>?</v>
      </c>
      <c r="P181" s="46" t="s">
        <v>42</v>
      </c>
      <c r="Q181" s="40" t="s">
        <v>42</v>
      </c>
      <c r="R181" s="46"/>
      <c r="S181" s="40"/>
      <c r="T181" s="40" t="s">
        <v>61</v>
      </c>
      <c r="U181" s="40" t="s">
        <v>61</v>
      </c>
      <c r="V181" s="40" t="s">
        <v>61</v>
      </c>
      <c r="W181" s="40" t="s">
        <v>85</v>
      </c>
      <c r="X181" s="45" t="s">
        <v>84</v>
      </c>
      <c r="Y181" s="40" t="s">
        <v>85</v>
      </c>
      <c r="Z181" s="40" t="s">
        <v>61</v>
      </c>
      <c r="AA181" s="40" t="s">
        <v>85</v>
      </c>
      <c r="AB181" s="40" t="s">
        <v>85</v>
      </c>
      <c r="AC181" s="40" t="s">
        <v>85</v>
      </c>
      <c r="AD181" s="21" t="s">
        <v>61</v>
      </c>
      <c r="AE181" s="39" t="s">
        <v>85</v>
      </c>
      <c r="AF181" s="22" t="s">
        <v>90</v>
      </c>
      <c r="AG181" s="45" t="s">
        <v>85</v>
      </c>
      <c r="AH181" s="45" t="s">
        <v>85</v>
      </c>
      <c r="AI181" s="21"/>
      <c r="AJ181" s="22" t="str">
        <f t="shared" ca="1" si="36"/>
        <v>?</v>
      </c>
      <c r="AK181" s="33">
        <v>45488</v>
      </c>
      <c r="AL181" s="25" t="str">
        <f t="shared" ref="AL181:AL244" ca="1" si="41">IFERROR(IF(AK181="","?",IF((AK181+(365))&lt;TODAY(),"Vencido",IF((AK181+(365))=TODAY(),"Vence Hoje",IF((AK181+(365)-15)&lt;=TODAY(),"Vence - 15 dias",IF((AK181+(365)-30)&lt;=TODAY(),"Vence - 30 dias",IF((AK181+(365)-60)&lt;=TODAY(),"Vence - 60 dias",IF((AK181+(365)-90)&lt;=TODAY(),"Vence - 90 dias","OK!"))))))),"-")</f>
        <v>Vence - 15 dias</v>
      </c>
      <c r="AM181" s="60" t="s">
        <v>84</v>
      </c>
      <c r="AN181" s="40" t="s">
        <v>90</v>
      </c>
    </row>
    <row r="182" spans="1:40" x14ac:dyDescent="0.25">
      <c r="A182" s="88" t="s">
        <v>682</v>
      </c>
      <c r="B182" s="31">
        <v>52247290</v>
      </c>
      <c r="C182" s="30" t="s">
        <v>683</v>
      </c>
      <c r="D182" s="18" t="s">
        <v>650</v>
      </c>
      <c r="E182" s="30" t="s">
        <v>684</v>
      </c>
      <c r="F182" s="17" t="s">
        <v>40</v>
      </c>
      <c r="G182" s="21">
        <v>45355</v>
      </c>
      <c r="H182" s="39">
        <f t="shared" si="38"/>
        <v>45720</v>
      </c>
      <c r="I182" s="24" t="str">
        <f t="shared" ca="1" si="37"/>
        <v>Vencido</v>
      </c>
      <c r="J182" s="24" t="s">
        <v>60</v>
      </c>
      <c r="K182" s="24" t="s">
        <v>60</v>
      </c>
      <c r="L182" s="24" t="s">
        <v>41</v>
      </c>
      <c r="M182" s="77">
        <v>45519</v>
      </c>
      <c r="N182" s="40">
        <f t="shared" si="39"/>
        <v>45884</v>
      </c>
      <c r="O182" s="46" t="str">
        <f t="shared" ca="1" si="40"/>
        <v>OK!</v>
      </c>
      <c r="P182" s="46" t="s">
        <v>42</v>
      </c>
      <c r="Q182" s="40" t="s">
        <v>42</v>
      </c>
      <c r="R182" s="46"/>
      <c r="S182" s="40"/>
      <c r="T182" s="40" t="s">
        <v>61</v>
      </c>
      <c r="U182" s="40" t="s">
        <v>61</v>
      </c>
      <c r="V182" s="40" t="s">
        <v>61</v>
      </c>
      <c r="W182" s="40" t="s">
        <v>685</v>
      </c>
      <c r="X182" s="45" t="s">
        <v>84</v>
      </c>
      <c r="Y182" s="40" t="s">
        <v>85</v>
      </c>
      <c r="Z182" s="40" t="s">
        <v>61</v>
      </c>
      <c r="AA182" s="40" t="s">
        <v>61</v>
      </c>
      <c r="AB182" s="40" t="s">
        <v>85</v>
      </c>
      <c r="AC182" s="40" t="s">
        <v>85</v>
      </c>
      <c r="AD182" s="21" t="s">
        <v>61</v>
      </c>
      <c r="AE182" s="39" t="s">
        <v>85</v>
      </c>
      <c r="AF182" s="22" t="s">
        <v>90</v>
      </c>
      <c r="AG182" s="45" t="s">
        <v>85</v>
      </c>
      <c r="AH182" s="45" t="s">
        <v>85</v>
      </c>
      <c r="AI182" s="21"/>
      <c r="AJ182" s="22" t="str">
        <f t="shared" ca="1" si="36"/>
        <v>?</v>
      </c>
      <c r="AK182" s="33">
        <v>45488</v>
      </c>
      <c r="AL182" s="25" t="str">
        <f t="shared" ca="1" si="41"/>
        <v>Vence - 15 dias</v>
      </c>
      <c r="AM182" s="60" t="s">
        <v>84</v>
      </c>
      <c r="AN182" s="40" t="s">
        <v>90</v>
      </c>
    </row>
    <row r="183" spans="1:40" x14ac:dyDescent="0.25">
      <c r="A183" s="84" t="s">
        <v>686</v>
      </c>
      <c r="B183" s="31">
        <v>34826124</v>
      </c>
      <c r="C183" s="30" t="s">
        <v>687</v>
      </c>
      <c r="D183" s="18" t="s">
        <v>650</v>
      </c>
      <c r="E183" s="30" t="s">
        <v>663</v>
      </c>
      <c r="F183" s="17" t="s">
        <v>40</v>
      </c>
      <c r="G183" s="21">
        <v>45372</v>
      </c>
      <c r="H183" s="39">
        <f t="shared" si="38"/>
        <v>45737</v>
      </c>
      <c r="I183" s="24" t="str">
        <f t="shared" ca="1" si="37"/>
        <v>Vencido</v>
      </c>
      <c r="J183" s="24" t="s">
        <v>60</v>
      </c>
      <c r="K183" s="24" t="s">
        <v>60</v>
      </c>
      <c r="L183" s="24" t="s">
        <v>41</v>
      </c>
      <c r="M183" s="77">
        <v>45518</v>
      </c>
      <c r="N183" s="40">
        <f t="shared" si="39"/>
        <v>45883</v>
      </c>
      <c r="O183" s="46" t="str">
        <f t="shared" ca="1" si="40"/>
        <v>OK!</v>
      </c>
      <c r="P183" s="46" t="s">
        <v>42</v>
      </c>
      <c r="Q183" s="40" t="s">
        <v>42</v>
      </c>
      <c r="R183" s="46"/>
      <c r="S183" s="40"/>
      <c r="T183" s="40" t="s">
        <v>61</v>
      </c>
      <c r="U183" s="40" t="s">
        <v>61</v>
      </c>
      <c r="V183" s="40" t="s">
        <v>61</v>
      </c>
      <c r="W183" s="40" t="s">
        <v>61</v>
      </c>
      <c r="X183" s="45" t="s">
        <v>61</v>
      </c>
      <c r="Y183" s="40" t="s">
        <v>61</v>
      </c>
      <c r="Z183" s="40" t="s">
        <v>61</v>
      </c>
      <c r="AA183" s="40" t="s">
        <v>61</v>
      </c>
      <c r="AB183" s="40" t="s">
        <v>61</v>
      </c>
      <c r="AC183" s="40" t="s">
        <v>61</v>
      </c>
      <c r="AD183" s="21" t="s">
        <v>61</v>
      </c>
      <c r="AE183" s="39" t="s">
        <v>85</v>
      </c>
      <c r="AF183" s="22" t="s">
        <v>90</v>
      </c>
      <c r="AG183" s="45" t="s">
        <v>85</v>
      </c>
      <c r="AH183" s="45" t="s">
        <v>85</v>
      </c>
      <c r="AI183" s="21"/>
      <c r="AJ183" s="22" t="str">
        <f t="shared" ca="1" si="36"/>
        <v>?</v>
      </c>
      <c r="AK183" s="33">
        <v>45488</v>
      </c>
      <c r="AL183" s="25" t="str">
        <f t="shared" ca="1" si="41"/>
        <v>Vence - 15 dias</v>
      </c>
      <c r="AM183" s="60" t="s">
        <v>85</v>
      </c>
      <c r="AN183" s="40" t="s">
        <v>85</v>
      </c>
    </row>
    <row r="184" spans="1:40" x14ac:dyDescent="0.25">
      <c r="A184" s="84" t="s">
        <v>688</v>
      </c>
      <c r="B184" s="30" t="s">
        <v>689</v>
      </c>
      <c r="C184" s="30" t="s">
        <v>690</v>
      </c>
      <c r="D184" s="18" t="s">
        <v>650</v>
      </c>
      <c r="E184" s="30" t="s">
        <v>356</v>
      </c>
      <c r="F184" s="17" t="s">
        <v>40</v>
      </c>
      <c r="G184" s="21">
        <v>45476</v>
      </c>
      <c r="H184" s="39">
        <f t="shared" si="38"/>
        <v>45841</v>
      </c>
      <c r="I184" s="24" t="str">
        <f t="shared" ca="1" si="37"/>
        <v>Vencido</v>
      </c>
      <c r="J184" s="24" t="s">
        <v>60</v>
      </c>
      <c r="K184" s="24" t="s">
        <v>60</v>
      </c>
      <c r="L184" s="24" t="s">
        <v>41</v>
      </c>
      <c r="M184" s="77">
        <v>45518</v>
      </c>
      <c r="N184" s="40">
        <f t="shared" si="39"/>
        <v>45883</v>
      </c>
      <c r="O184" s="46" t="str">
        <f t="shared" ca="1" si="40"/>
        <v>OK!</v>
      </c>
      <c r="P184" s="46" t="s">
        <v>42</v>
      </c>
      <c r="Q184" s="40" t="s">
        <v>42</v>
      </c>
      <c r="R184" s="46"/>
      <c r="S184" s="40"/>
      <c r="T184" s="40" t="s">
        <v>61</v>
      </c>
      <c r="U184" s="40" t="s">
        <v>84</v>
      </c>
      <c r="V184" s="40" t="s">
        <v>61</v>
      </c>
      <c r="W184" s="40" t="s">
        <v>61</v>
      </c>
      <c r="X184" s="45" t="s">
        <v>85</v>
      </c>
      <c r="Y184" s="40" t="s">
        <v>85</v>
      </c>
      <c r="Z184" s="40" t="s">
        <v>61</v>
      </c>
      <c r="AA184" s="40" t="s">
        <v>90</v>
      </c>
      <c r="AB184" s="40" t="s">
        <v>85</v>
      </c>
      <c r="AC184" s="40" t="s">
        <v>85</v>
      </c>
      <c r="AD184" s="21" t="s">
        <v>61</v>
      </c>
      <c r="AE184" s="39" t="s">
        <v>85</v>
      </c>
      <c r="AF184" s="22" t="s">
        <v>90</v>
      </c>
      <c r="AG184" s="45" t="s">
        <v>85</v>
      </c>
      <c r="AH184" s="45" t="s">
        <v>85</v>
      </c>
      <c r="AI184" s="21"/>
      <c r="AJ184" s="22" t="str">
        <f t="shared" ca="1" si="36"/>
        <v>?</v>
      </c>
      <c r="AK184" s="33">
        <v>45488</v>
      </c>
      <c r="AL184" s="25" t="str">
        <f t="shared" ca="1" si="41"/>
        <v>Vence - 15 dias</v>
      </c>
      <c r="AM184" s="60" t="s">
        <v>85</v>
      </c>
      <c r="AN184" s="40" t="s">
        <v>85</v>
      </c>
    </row>
    <row r="185" spans="1:40" x14ac:dyDescent="0.25">
      <c r="A185" s="86" t="s">
        <v>691</v>
      </c>
      <c r="B185" s="30" t="s">
        <v>692</v>
      </c>
      <c r="C185" s="30" t="s">
        <v>693</v>
      </c>
      <c r="D185" s="16" t="s">
        <v>694</v>
      </c>
      <c r="E185" s="15" t="s">
        <v>511</v>
      </c>
      <c r="F185" s="19" t="s">
        <v>40</v>
      </c>
      <c r="G185" s="21">
        <v>45699</v>
      </c>
      <c r="H185" s="39">
        <f t="shared" si="38"/>
        <v>46064</v>
      </c>
      <c r="I185" s="24" t="str">
        <f t="shared" ca="1" si="37"/>
        <v>OK!</v>
      </c>
      <c r="J185" s="21" t="s">
        <v>41</v>
      </c>
      <c r="K185" s="21" t="s">
        <v>41</v>
      </c>
      <c r="L185" s="21" t="s">
        <v>41</v>
      </c>
      <c r="M185" s="40"/>
      <c r="N185" s="40">
        <f t="shared" si="39"/>
        <v>365</v>
      </c>
      <c r="O185" s="46" t="str">
        <f t="shared" ca="1" si="40"/>
        <v>?</v>
      </c>
      <c r="P185" s="46" t="s">
        <v>42</v>
      </c>
      <c r="Q185" s="40" t="s">
        <v>42</v>
      </c>
      <c r="R185" s="46"/>
      <c r="S185" s="40">
        <v>45282</v>
      </c>
      <c r="T185" s="40" t="s">
        <v>85</v>
      </c>
      <c r="U185" s="40" t="s">
        <v>85</v>
      </c>
      <c r="V185" s="40" t="s">
        <v>61</v>
      </c>
      <c r="W185" s="40" t="s">
        <v>84</v>
      </c>
      <c r="X185" s="45" t="s">
        <v>61</v>
      </c>
      <c r="Y185" s="40" t="s">
        <v>90</v>
      </c>
      <c r="Z185" s="40" t="s">
        <v>61</v>
      </c>
      <c r="AA185" s="40" t="s">
        <v>84</v>
      </c>
      <c r="AB185" s="40" t="s">
        <v>84</v>
      </c>
      <c r="AC185" s="40" t="s">
        <v>84</v>
      </c>
      <c r="AD185" s="39" t="s">
        <v>61</v>
      </c>
      <c r="AE185" s="39" t="s">
        <v>85</v>
      </c>
      <c r="AF185" s="22" t="s">
        <v>85</v>
      </c>
      <c r="AG185" s="45" t="s">
        <v>85</v>
      </c>
      <c r="AH185" s="45" t="s">
        <v>85</v>
      </c>
      <c r="AI185" s="21">
        <v>45673</v>
      </c>
      <c r="AJ185" s="22" t="str">
        <f t="shared" ref="AJ185:AJ216" ca="1" si="42">IFERROR(IF(AI185="","?",IF((AI185+(365))&lt;TODAY(),"Vencido",IF((AI185+(365))=TODAY(),"Vence Hoje",IF((AI185+(365)-15)&lt;=TODAY(),"Vence - 15 dias",IF((AI185+(365)-30)&lt;=TODAY(),"Vence - 30 dias",IF((AI185+(365)-60)&lt;=TODAY(),"Vence - 60 dias",IF((AI185+(365)-90)&lt;=TODAY(),"Vence - 90 dias","OK!"))))))),"-")</f>
        <v>OK!</v>
      </c>
      <c r="AK185" s="33">
        <v>45673</v>
      </c>
      <c r="AL185" s="25" t="str">
        <f t="shared" ca="1" si="41"/>
        <v>OK!</v>
      </c>
      <c r="AM185" s="60" t="s">
        <v>85</v>
      </c>
      <c r="AN185" s="40" t="s">
        <v>85</v>
      </c>
    </row>
    <row r="186" spans="1:40" x14ac:dyDescent="0.25">
      <c r="A186" s="84" t="s">
        <v>695</v>
      </c>
      <c r="B186" s="30" t="s">
        <v>696</v>
      </c>
      <c r="C186" s="30" t="s">
        <v>697</v>
      </c>
      <c r="D186" s="16" t="s">
        <v>694</v>
      </c>
      <c r="E186" s="30" t="s">
        <v>698</v>
      </c>
      <c r="F186" s="19" t="s">
        <v>40</v>
      </c>
      <c r="G186" s="21">
        <v>45314</v>
      </c>
      <c r="H186" s="39">
        <f t="shared" si="38"/>
        <v>45679</v>
      </c>
      <c r="I186" s="24" t="str">
        <f t="shared" ca="1" si="37"/>
        <v>Vencido</v>
      </c>
      <c r="J186" s="20" t="s">
        <v>41</v>
      </c>
      <c r="K186" s="20" t="s">
        <v>41</v>
      </c>
      <c r="L186" s="20" t="s">
        <v>41</v>
      </c>
      <c r="M186" s="40"/>
      <c r="N186" s="40">
        <f t="shared" si="39"/>
        <v>365</v>
      </c>
      <c r="O186" s="46" t="str">
        <f t="shared" ca="1" si="40"/>
        <v>?</v>
      </c>
      <c r="P186" s="46" t="s">
        <v>42</v>
      </c>
      <c r="Q186" s="40" t="s">
        <v>42</v>
      </c>
      <c r="R186" s="46"/>
      <c r="S186" s="45">
        <v>45282</v>
      </c>
      <c r="T186" s="45" t="s">
        <v>61</v>
      </c>
      <c r="U186" s="40" t="s">
        <v>61</v>
      </c>
      <c r="V186" s="40" t="s">
        <v>61</v>
      </c>
      <c r="W186" s="40" t="s">
        <v>61</v>
      </c>
      <c r="X186" s="45" t="s">
        <v>85</v>
      </c>
      <c r="Y186" s="40" t="s">
        <v>85</v>
      </c>
      <c r="Z186" s="40" t="s">
        <v>61</v>
      </c>
      <c r="AA186" s="40" t="s">
        <v>90</v>
      </c>
      <c r="AB186" s="40" t="s">
        <v>85</v>
      </c>
      <c r="AC186" s="40" t="s">
        <v>85</v>
      </c>
      <c r="AD186" s="39" t="s">
        <v>61</v>
      </c>
      <c r="AE186" s="39" t="s">
        <v>84</v>
      </c>
      <c r="AF186" s="22" t="s">
        <v>84</v>
      </c>
      <c r="AG186" s="45" t="s">
        <v>85</v>
      </c>
      <c r="AH186" s="45" t="s">
        <v>85</v>
      </c>
      <c r="AI186" s="21">
        <v>45673</v>
      </c>
      <c r="AJ186" s="22" t="str">
        <f t="shared" ca="1" si="42"/>
        <v>OK!</v>
      </c>
      <c r="AK186" s="33">
        <v>45673</v>
      </c>
      <c r="AL186" s="25" t="str">
        <f t="shared" ca="1" si="41"/>
        <v>OK!</v>
      </c>
      <c r="AM186" s="60" t="s">
        <v>85</v>
      </c>
      <c r="AN186" s="40" t="s">
        <v>85</v>
      </c>
    </row>
    <row r="187" spans="1:40" x14ac:dyDescent="0.25">
      <c r="A187" s="84" t="s">
        <v>699</v>
      </c>
      <c r="B187" s="30" t="s">
        <v>700</v>
      </c>
      <c r="C187" s="30" t="s">
        <v>701</v>
      </c>
      <c r="D187" s="16" t="s">
        <v>694</v>
      </c>
      <c r="E187" s="30" t="s">
        <v>698</v>
      </c>
      <c r="F187" s="19" t="s">
        <v>40</v>
      </c>
      <c r="G187" s="21">
        <v>45670</v>
      </c>
      <c r="H187" s="39">
        <f t="shared" si="38"/>
        <v>46035</v>
      </c>
      <c r="I187" s="24" t="str">
        <f t="shared" ca="1" si="37"/>
        <v>OK!</v>
      </c>
      <c r="J187" s="20" t="s">
        <v>41</v>
      </c>
      <c r="K187" s="20" t="s">
        <v>41</v>
      </c>
      <c r="L187" s="20" t="s">
        <v>41</v>
      </c>
      <c r="M187" s="40"/>
      <c r="N187" s="40">
        <f t="shared" si="39"/>
        <v>365</v>
      </c>
      <c r="O187" s="46" t="str">
        <f t="shared" ca="1" si="40"/>
        <v>?</v>
      </c>
      <c r="P187" s="46" t="s">
        <v>42</v>
      </c>
      <c r="Q187" s="40" t="s">
        <v>42</v>
      </c>
      <c r="R187" s="46"/>
      <c r="S187" s="40">
        <v>45282</v>
      </c>
      <c r="T187" s="40" t="s">
        <v>61</v>
      </c>
      <c r="U187" s="40" t="s">
        <v>61</v>
      </c>
      <c r="V187" s="40" t="s">
        <v>84</v>
      </c>
      <c r="W187" s="40" t="s">
        <v>61</v>
      </c>
      <c r="X187" s="45" t="s">
        <v>85</v>
      </c>
      <c r="Y187" s="40" t="s">
        <v>85</v>
      </c>
      <c r="Z187" s="40" t="s">
        <v>61</v>
      </c>
      <c r="AA187" s="40" t="s">
        <v>90</v>
      </c>
      <c r="AB187" s="40" t="s">
        <v>85</v>
      </c>
      <c r="AC187" s="40" t="s">
        <v>85</v>
      </c>
      <c r="AD187" s="39" t="s">
        <v>61</v>
      </c>
      <c r="AE187" s="39" t="s">
        <v>84</v>
      </c>
      <c r="AF187" s="22" t="s">
        <v>84</v>
      </c>
      <c r="AG187" s="45" t="s">
        <v>61</v>
      </c>
      <c r="AH187" s="45" t="s">
        <v>61</v>
      </c>
      <c r="AI187" s="21">
        <v>45673</v>
      </c>
      <c r="AJ187" s="22" t="str">
        <f t="shared" ca="1" si="42"/>
        <v>OK!</v>
      </c>
      <c r="AK187" s="33">
        <v>45673</v>
      </c>
      <c r="AL187" s="25" t="str">
        <f t="shared" ca="1" si="41"/>
        <v>OK!</v>
      </c>
      <c r="AM187" s="60" t="s">
        <v>61</v>
      </c>
      <c r="AN187" s="40" t="s">
        <v>85</v>
      </c>
    </row>
    <row r="188" spans="1:40" x14ac:dyDescent="0.25">
      <c r="A188" s="84" t="s">
        <v>702</v>
      </c>
      <c r="B188" s="31">
        <v>41957770</v>
      </c>
      <c r="C188" s="30" t="s">
        <v>703</v>
      </c>
      <c r="D188" s="16" t="s">
        <v>694</v>
      </c>
      <c r="E188" s="30" t="s">
        <v>511</v>
      </c>
      <c r="F188" s="19" t="s">
        <v>40</v>
      </c>
      <c r="G188" s="21">
        <v>45692</v>
      </c>
      <c r="H188" s="39">
        <f t="shared" si="38"/>
        <v>46057</v>
      </c>
      <c r="I188" s="24" t="str">
        <f t="shared" ca="1" si="37"/>
        <v>OK!</v>
      </c>
      <c r="J188" s="20" t="s">
        <v>41</v>
      </c>
      <c r="K188" s="20" t="s">
        <v>41</v>
      </c>
      <c r="L188" s="20" t="s">
        <v>41</v>
      </c>
      <c r="M188" s="40"/>
      <c r="N188" s="40">
        <f t="shared" si="39"/>
        <v>365</v>
      </c>
      <c r="O188" s="46" t="str">
        <f t="shared" ca="1" si="40"/>
        <v>?</v>
      </c>
      <c r="P188" s="46" t="s">
        <v>42</v>
      </c>
      <c r="Q188" s="40" t="s">
        <v>42</v>
      </c>
      <c r="R188" s="46"/>
      <c r="S188" s="40">
        <v>45282</v>
      </c>
      <c r="T188" s="40" t="s">
        <v>61</v>
      </c>
      <c r="U188" s="40" t="s">
        <v>61</v>
      </c>
      <c r="V188" s="40" t="s">
        <v>84</v>
      </c>
      <c r="W188" s="40" t="s">
        <v>61</v>
      </c>
      <c r="X188" s="45" t="s">
        <v>85</v>
      </c>
      <c r="Y188" s="40" t="s">
        <v>85</v>
      </c>
      <c r="Z188" s="40" t="s">
        <v>61</v>
      </c>
      <c r="AA188" s="40" t="s">
        <v>90</v>
      </c>
      <c r="AB188" s="40" t="s">
        <v>85</v>
      </c>
      <c r="AC188" s="40" t="s">
        <v>61</v>
      </c>
      <c r="AD188" s="39" t="s">
        <v>61</v>
      </c>
      <c r="AE188" s="39" t="s">
        <v>84</v>
      </c>
      <c r="AF188" s="22" t="s">
        <v>84</v>
      </c>
      <c r="AG188" s="45" t="s">
        <v>61</v>
      </c>
      <c r="AH188" s="45" t="s">
        <v>61</v>
      </c>
      <c r="AI188" s="21">
        <v>45673</v>
      </c>
      <c r="AJ188" s="22" t="str">
        <f t="shared" ca="1" si="42"/>
        <v>OK!</v>
      </c>
      <c r="AK188" s="33">
        <v>45673</v>
      </c>
      <c r="AL188" s="25" t="str">
        <f t="shared" ca="1" si="41"/>
        <v>OK!</v>
      </c>
      <c r="AM188" s="60" t="s">
        <v>61</v>
      </c>
      <c r="AN188" s="40" t="s">
        <v>85</v>
      </c>
    </row>
    <row r="189" spans="1:40" x14ac:dyDescent="0.25">
      <c r="A189" s="88" t="s">
        <v>704</v>
      </c>
      <c r="B189" s="30" t="s">
        <v>705</v>
      </c>
      <c r="C189" s="30" t="s">
        <v>706</v>
      </c>
      <c r="D189" s="18" t="s">
        <v>707</v>
      </c>
      <c r="E189" s="30" t="s">
        <v>244</v>
      </c>
      <c r="F189" s="17" t="s">
        <v>40</v>
      </c>
      <c r="G189" s="21">
        <v>45175</v>
      </c>
      <c r="H189" s="39">
        <f t="shared" si="38"/>
        <v>45540</v>
      </c>
      <c r="I189" s="24" t="str">
        <f t="shared" ca="1" si="37"/>
        <v>Vencido</v>
      </c>
      <c r="J189" s="24" t="s">
        <v>341</v>
      </c>
      <c r="K189" s="24" t="s">
        <v>41</v>
      </c>
      <c r="L189" s="24" t="s">
        <v>41</v>
      </c>
      <c r="M189" s="77">
        <v>45519</v>
      </c>
      <c r="N189" s="40">
        <f t="shared" si="39"/>
        <v>45884</v>
      </c>
      <c r="O189" s="46" t="str">
        <f t="shared" ca="1" si="40"/>
        <v>OK!</v>
      </c>
      <c r="P189" s="46" t="s">
        <v>42</v>
      </c>
      <c r="Q189" s="40" t="s">
        <v>42</v>
      </c>
      <c r="R189" s="46"/>
      <c r="S189" s="40"/>
      <c r="T189" s="40" t="s">
        <v>61</v>
      </c>
      <c r="U189" s="40" t="s">
        <v>61</v>
      </c>
      <c r="V189" s="40" t="s">
        <v>84</v>
      </c>
      <c r="W189" s="40" t="s">
        <v>61</v>
      </c>
      <c r="X189" s="45" t="s">
        <v>61</v>
      </c>
      <c r="Y189" s="40" t="s">
        <v>61</v>
      </c>
      <c r="Z189" s="40" t="s">
        <v>165</v>
      </c>
      <c r="AA189" s="40" t="s">
        <v>61</v>
      </c>
      <c r="AB189" s="40" t="s">
        <v>61</v>
      </c>
      <c r="AC189" s="40" t="s">
        <v>61</v>
      </c>
      <c r="AD189" s="21" t="s">
        <v>61</v>
      </c>
      <c r="AE189" s="39" t="s">
        <v>84</v>
      </c>
      <c r="AF189" s="22" t="s">
        <v>84</v>
      </c>
      <c r="AG189" s="45" t="s">
        <v>85</v>
      </c>
      <c r="AH189" s="45" t="s">
        <v>85</v>
      </c>
      <c r="AI189" s="21"/>
      <c r="AJ189" s="22" t="str">
        <f t="shared" ca="1" si="42"/>
        <v>?</v>
      </c>
      <c r="AK189" s="33">
        <v>45488</v>
      </c>
      <c r="AL189" s="25" t="str">
        <f t="shared" ca="1" si="41"/>
        <v>Vence - 15 dias</v>
      </c>
      <c r="AM189" s="60" t="s">
        <v>61</v>
      </c>
      <c r="AN189" s="40" t="s">
        <v>85</v>
      </c>
    </row>
    <row r="190" spans="1:40" x14ac:dyDescent="0.25">
      <c r="A190" s="84" t="s">
        <v>708</v>
      </c>
      <c r="B190" s="30" t="s">
        <v>709</v>
      </c>
      <c r="C190" s="30" t="s">
        <v>710</v>
      </c>
      <c r="D190" s="18" t="s">
        <v>711</v>
      </c>
      <c r="E190" s="30" t="s">
        <v>712</v>
      </c>
      <c r="F190" s="17" t="s">
        <v>40</v>
      </c>
      <c r="G190" s="21">
        <v>45548</v>
      </c>
      <c r="H190" s="39">
        <f t="shared" si="38"/>
        <v>45913</v>
      </c>
      <c r="I190" s="24" t="str">
        <f t="shared" ca="1" si="37"/>
        <v>OK!</v>
      </c>
      <c r="J190" s="24" t="s">
        <v>60</v>
      </c>
      <c r="K190" s="24" t="s">
        <v>41</v>
      </c>
      <c r="L190" s="24" t="s">
        <v>41</v>
      </c>
      <c r="M190" s="77">
        <v>45583</v>
      </c>
      <c r="N190" s="40">
        <f t="shared" si="39"/>
        <v>45948</v>
      </c>
      <c r="O190" s="46" t="str">
        <f t="shared" ca="1" si="40"/>
        <v>OK!</v>
      </c>
      <c r="P190" s="46" t="s">
        <v>42</v>
      </c>
      <c r="Q190" s="40" t="s">
        <v>42</v>
      </c>
      <c r="R190" s="46"/>
      <c r="S190" s="40"/>
      <c r="T190" s="40" t="s">
        <v>61</v>
      </c>
      <c r="U190" s="40" t="s">
        <v>61</v>
      </c>
      <c r="V190" s="40" t="s">
        <v>61</v>
      </c>
      <c r="W190" s="40" t="s">
        <v>61</v>
      </c>
      <c r="X190" s="45" t="s">
        <v>85</v>
      </c>
      <c r="Y190" s="40" t="s">
        <v>61</v>
      </c>
      <c r="Z190" s="40" t="s">
        <v>61</v>
      </c>
      <c r="AA190" s="40" t="s">
        <v>85</v>
      </c>
      <c r="AB190" s="40" t="s">
        <v>61</v>
      </c>
      <c r="AC190" s="40" t="s">
        <v>85</v>
      </c>
      <c r="AD190" s="21">
        <v>45087</v>
      </c>
      <c r="AE190" s="39">
        <f>AD190+365+365</f>
        <v>45817</v>
      </c>
      <c r="AF190" s="22" t="str">
        <f ca="1">IFERROR(IF(AD190="","?",IF((AD190+(730))&lt;TODAY(),"Vencido",IF((AD190+(365*2))=TODAY(),"Vence Hoje",IF((AD190+(365*2)-15)&lt;=TODAY(),"Vence - 15 dias",IF((AD190+(365*2)-30)&lt;=TODAY(),"Vence - 30 dias",IF((AD190+(365*2)-60)&lt;=TODAY(),"Vence - 60 dias",IF((AD190+(365*2)-90)&lt;=TODAY(),"Vence - 90 dias","OK!"))))))),"-")</f>
        <v>Vencido</v>
      </c>
      <c r="AG190" s="45" t="s">
        <v>61</v>
      </c>
      <c r="AH190" s="45" t="s">
        <v>85</v>
      </c>
      <c r="AI190" s="21"/>
      <c r="AJ190" s="22" t="str">
        <f t="shared" ca="1" si="42"/>
        <v>?</v>
      </c>
      <c r="AK190" s="33"/>
      <c r="AL190" s="25" t="str">
        <f t="shared" ca="1" si="41"/>
        <v>?</v>
      </c>
      <c r="AM190" s="60" t="s">
        <v>61</v>
      </c>
      <c r="AN190" s="40" t="s">
        <v>85</v>
      </c>
    </row>
    <row r="191" spans="1:40" x14ac:dyDescent="0.25">
      <c r="A191" s="84" t="s">
        <v>713</v>
      </c>
      <c r="B191" s="30" t="s">
        <v>714</v>
      </c>
      <c r="C191" s="30" t="s">
        <v>715</v>
      </c>
      <c r="D191" s="18" t="s">
        <v>711</v>
      </c>
      <c r="E191" s="30" t="s">
        <v>712</v>
      </c>
      <c r="F191" s="17" t="s">
        <v>40</v>
      </c>
      <c r="G191" s="21">
        <v>45545</v>
      </c>
      <c r="H191" s="39">
        <f t="shared" si="38"/>
        <v>45910</v>
      </c>
      <c r="I191" s="24" t="str">
        <f t="shared" ca="1" si="37"/>
        <v>OK!</v>
      </c>
      <c r="J191" s="24" t="s">
        <v>60</v>
      </c>
      <c r="K191" s="24" t="s">
        <v>41</v>
      </c>
      <c r="L191" s="24" t="s">
        <v>41</v>
      </c>
      <c r="M191" s="77">
        <v>45583</v>
      </c>
      <c r="N191" s="40">
        <f t="shared" si="39"/>
        <v>45948</v>
      </c>
      <c r="O191" s="46" t="str">
        <f t="shared" ca="1" si="40"/>
        <v>OK!</v>
      </c>
      <c r="P191" s="46" t="s">
        <v>42</v>
      </c>
      <c r="Q191" s="40" t="s">
        <v>42</v>
      </c>
      <c r="R191" s="46"/>
      <c r="S191" s="40"/>
      <c r="T191" s="40" t="s">
        <v>61</v>
      </c>
      <c r="U191" s="40" t="s">
        <v>61</v>
      </c>
      <c r="V191" s="40" t="s">
        <v>716</v>
      </c>
      <c r="W191" s="40" t="s">
        <v>61</v>
      </c>
      <c r="X191" s="45" t="s">
        <v>85</v>
      </c>
      <c r="Y191" s="40" t="s">
        <v>61</v>
      </c>
      <c r="Z191" s="40" t="s">
        <v>61</v>
      </c>
      <c r="AA191" s="40" t="s">
        <v>85</v>
      </c>
      <c r="AB191" s="40" t="s">
        <v>85</v>
      </c>
      <c r="AC191" s="40" t="s">
        <v>85</v>
      </c>
      <c r="AD191" s="21">
        <v>45087</v>
      </c>
      <c r="AE191" s="39">
        <f>AD191+365+365</f>
        <v>45817</v>
      </c>
      <c r="AF191" s="22" t="str">
        <f ca="1">IFERROR(IF(AD191="","?",IF((AD191+(730))&lt;TODAY(),"Vencido",IF((AD191+(365*2))=TODAY(),"Vence Hoje",IF((AD191+(365*2)-15)&lt;=TODAY(),"Vence - 15 dias",IF((AD191+(365*2)-30)&lt;=TODAY(),"Vence - 30 dias",IF((AD191+(365*2)-60)&lt;=TODAY(),"Vence - 60 dias",IF((AD191+(365*2)-90)&lt;=TODAY(),"Vence - 90 dias","OK!"))))))),"-")</f>
        <v>Vencido</v>
      </c>
      <c r="AG191" s="45" t="s">
        <v>85</v>
      </c>
      <c r="AH191" s="45" t="s">
        <v>85</v>
      </c>
      <c r="AI191" s="21"/>
      <c r="AJ191" s="22" t="str">
        <f t="shared" ca="1" si="42"/>
        <v>?</v>
      </c>
      <c r="AK191" s="33"/>
      <c r="AL191" s="25" t="str">
        <f t="shared" ca="1" si="41"/>
        <v>?</v>
      </c>
      <c r="AM191" s="60" t="s">
        <v>85</v>
      </c>
      <c r="AN191" s="40" t="s">
        <v>85</v>
      </c>
    </row>
    <row r="192" spans="1:40" x14ac:dyDescent="0.25">
      <c r="A192" s="88" t="s">
        <v>717</v>
      </c>
      <c r="B192" s="30" t="s">
        <v>718</v>
      </c>
      <c r="C192" s="30" t="s">
        <v>719</v>
      </c>
      <c r="D192" s="18" t="s">
        <v>711</v>
      </c>
      <c r="E192" s="30" t="s">
        <v>712</v>
      </c>
      <c r="F192" s="17" t="s">
        <v>40</v>
      </c>
      <c r="G192" s="21">
        <v>45545</v>
      </c>
      <c r="H192" s="39">
        <f t="shared" si="38"/>
        <v>45910</v>
      </c>
      <c r="I192" s="24" t="str">
        <f t="shared" ca="1" si="37"/>
        <v>OK!</v>
      </c>
      <c r="J192" s="24" t="s">
        <v>60</v>
      </c>
      <c r="K192" s="24" t="s">
        <v>41</v>
      </c>
      <c r="L192" s="24" t="s">
        <v>41</v>
      </c>
      <c r="M192" s="77">
        <v>45582</v>
      </c>
      <c r="N192" s="40">
        <f t="shared" si="39"/>
        <v>45947</v>
      </c>
      <c r="O192" s="46" t="str">
        <f t="shared" ca="1" si="40"/>
        <v>OK!</v>
      </c>
      <c r="P192" s="46" t="s">
        <v>42</v>
      </c>
      <c r="Q192" s="40" t="s">
        <v>42</v>
      </c>
      <c r="R192" s="46"/>
      <c r="S192" s="40"/>
      <c r="T192" s="40" t="s">
        <v>61</v>
      </c>
      <c r="U192" s="40" t="s">
        <v>61</v>
      </c>
      <c r="V192" s="40" t="s">
        <v>61</v>
      </c>
      <c r="W192" s="40" t="s">
        <v>61</v>
      </c>
      <c r="X192" s="45" t="s">
        <v>61</v>
      </c>
      <c r="Y192" s="40" t="s">
        <v>61</v>
      </c>
      <c r="Z192" s="40" t="s">
        <v>61</v>
      </c>
      <c r="AA192" s="40" t="s">
        <v>85</v>
      </c>
      <c r="AB192" s="40" t="s">
        <v>85</v>
      </c>
      <c r="AC192" s="40" t="s">
        <v>85</v>
      </c>
      <c r="AD192" s="21">
        <v>45087</v>
      </c>
      <c r="AE192" s="39">
        <f>AD192+365+365</f>
        <v>45817</v>
      </c>
      <c r="AF192" s="22" t="str">
        <f ca="1">IFERROR(IF(AD192="","?",IF((AD192+(730))&lt;TODAY(),"Vencido",IF((AD192+(365*2))=TODAY(),"Vence Hoje",IF((AD192+(365*2)-15)&lt;=TODAY(),"Vence - 15 dias",IF((AD192+(365*2)-30)&lt;=TODAY(),"Vence - 30 dias",IF((AD192+(365*2)-60)&lt;=TODAY(),"Vence - 60 dias",IF((AD192+(365*2)-90)&lt;=TODAY(),"Vence - 90 dias","OK!"))))))),"-")</f>
        <v>Vencido</v>
      </c>
      <c r="AG192" s="45" t="s">
        <v>61</v>
      </c>
      <c r="AH192" s="45" t="s">
        <v>85</v>
      </c>
      <c r="AI192" s="21"/>
      <c r="AJ192" s="22" t="str">
        <f t="shared" ca="1" si="42"/>
        <v>?</v>
      </c>
      <c r="AK192" s="33"/>
      <c r="AL192" s="25" t="str">
        <f t="shared" ca="1" si="41"/>
        <v>?</v>
      </c>
      <c r="AM192" s="60" t="s">
        <v>61</v>
      </c>
      <c r="AN192" s="40" t="s">
        <v>85</v>
      </c>
    </row>
    <row r="193" spans="1:40" x14ac:dyDescent="0.25">
      <c r="A193" s="88" t="s">
        <v>720</v>
      </c>
      <c r="B193" s="30" t="s">
        <v>721</v>
      </c>
      <c r="C193" s="30" t="s">
        <v>722</v>
      </c>
      <c r="D193" s="30" t="s">
        <v>723</v>
      </c>
      <c r="E193" s="15" t="s">
        <v>515</v>
      </c>
      <c r="F193" s="19" t="s">
        <v>40</v>
      </c>
      <c r="G193" s="21">
        <v>45729</v>
      </c>
      <c r="H193" s="21">
        <f t="shared" si="38"/>
        <v>46094</v>
      </c>
      <c r="I193" s="24" t="str">
        <f t="shared" ca="1" si="37"/>
        <v>OK!</v>
      </c>
      <c r="J193" s="21" t="s">
        <v>341</v>
      </c>
      <c r="K193" s="21" t="s">
        <v>41</v>
      </c>
      <c r="L193" s="21" t="s">
        <v>41</v>
      </c>
      <c r="M193" s="77">
        <v>45770</v>
      </c>
      <c r="N193" s="40">
        <f t="shared" si="39"/>
        <v>46135</v>
      </c>
      <c r="O193" s="46" t="str">
        <f t="shared" ca="1" si="40"/>
        <v>OK!</v>
      </c>
      <c r="P193" s="46" t="s">
        <v>42</v>
      </c>
      <c r="Q193" s="40" t="s">
        <v>42</v>
      </c>
      <c r="R193" s="46"/>
      <c r="S193" s="40">
        <v>45776</v>
      </c>
      <c r="T193" s="40" t="s">
        <v>85</v>
      </c>
      <c r="U193" s="40" t="s">
        <v>85</v>
      </c>
      <c r="V193" s="40" t="s">
        <v>85</v>
      </c>
      <c r="W193" s="40" t="s">
        <v>85</v>
      </c>
      <c r="X193" s="40" t="s">
        <v>85</v>
      </c>
      <c r="Y193" s="40" t="s">
        <v>85</v>
      </c>
      <c r="Z193" s="40" t="s">
        <v>85</v>
      </c>
      <c r="AA193" s="40" t="s">
        <v>85</v>
      </c>
      <c r="AB193" s="40" t="s">
        <v>85</v>
      </c>
      <c r="AC193" s="40" t="s">
        <v>85</v>
      </c>
      <c r="AD193" s="39" t="s">
        <v>85</v>
      </c>
      <c r="AE193" s="39" t="s">
        <v>85</v>
      </c>
      <c r="AF193" s="39" t="s">
        <v>85</v>
      </c>
      <c r="AG193" s="40" t="s">
        <v>85</v>
      </c>
      <c r="AH193" s="40" t="s">
        <v>85</v>
      </c>
      <c r="AI193" s="21">
        <v>45748</v>
      </c>
      <c r="AJ193" s="22" t="str">
        <f t="shared" ca="1" si="42"/>
        <v>OK!</v>
      </c>
      <c r="AK193" s="33">
        <v>45748</v>
      </c>
      <c r="AL193" s="25" t="str">
        <f t="shared" ca="1" si="41"/>
        <v>OK!</v>
      </c>
      <c r="AM193" s="40" t="s">
        <v>85</v>
      </c>
      <c r="AN193" s="40" t="s">
        <v>85</v>
      </c>
    </row>
    <row r="194" spans="1:40" x14ac:dyDescent="0.25">
      <c r="A194" s="84" t="s">
        <v>724</v>
      </c>
      <c r="B194" s="30" t="s">
        <v>725</v>
      </c>
      <c r="C194" s="30" t="s">
        <v>726</v>
      </c>
      <c r="D194" s="18" t="s">
        <v>727</v>
      </c>
      <c r="E194" s="30" t="s">
        <v>511</v>
      </c>
      <c r="F194" s="17" t="s">
        <v>40</v>
      </c>
      <c r="G194" s="21">
        <v>45471</v>
      </c>
      <c r="H194" s="39">
        <f t="shared" si="38"/>
        <v>45836</v>
      </c>
      <c r="I194" s="24" t="str">
        <f t="shared" ca="1" si="37"/>
        <v>Vencido</v>
      </c>
      <c r="J194" s="24" t="s">
        <v>41</v>
      </c>
      <c r="K194" s="24" t="s">
        <v>41</v>
      </c>
      <c r="L194" s="24" t="s">
        <v>41</v>
      </c>
      <c r="M194" s="77">
        <v>45518</v>
      </c>
      <c r="N194" s="40">
        <f t="shared" si="39"/>
        <v>45883</v>
      </c>
      <c r="O194" s="46" t="str">
        <f t="shared" ca="1" si="40"/>
        <v>OK!</v>
      </c>
      <c r="P194" s="46" t="s">
        <v>42</v>
      </c>
      <c r="Q194" s="40" t="s">
        <v>42</v>
      </c>
      <c r="R194" s="46"/>
      <c r="S194" s="40"/>
      <c r="T194" s="40" t="s">
        <v>61</v>
      </c>
      <c r="U194" s="40" t="s">
        <v>61</v>
      </c>
      <c r="V194" s="40" t="s">
        <v>61</v>
      </c>
      <c r="W194" s="40" t="s">
        <v>61</v>
      </c>
      <c r="X194" s="45" t="s">
        <v>85</v>
      </c>
      <c r="Y194" s="40" t="s">
        <v>85</v>
      </c>
      <c r="Z194" s="40" t="s">
        <v>61</v>
      </c>
      <c r="AA194" s="40" t="s">
        <v>85</v>
      </c>
      <c r="AB194" s="40" t="s">
        <v>85</v>
      </c>
      <c r="AC194" s="40" t="s">
        <v>61</v>
      </c>
      <c r="AD194" s="21" t="s">
        <v>61</v>
      </c>
      <c r="AE194" s="39" t="s">
        <v>84</v>
      </c>
      <c r="AF194" s="22" t="s">
        <v>84</v>
      </c>
      <c r="AG194" s="45" t="s">
        <v>61</v>
      </c>
      <c r="AH194" s="45" t="s">
        <v>85</v>
      </c>
      <c r="AI194" s="21"/>
      <c r="AJ194" s="22" t="str">
        <f t="shared" ca="1" si="42"/>
        <v>?</v>
      </c>
      <c r="AK194" s="33"/>
      <c r="AL194" s="25" t="str">
        <f t="shared" ca="1" si="41"/>
        <v>?</v>
      </c>
      <c r="AM194" s="60" t="s">
        <v>61</v>
      </c>
      <c r="AN194" s="40" t="s">
        <v>85</v>
      </c>
    </row>
    <row r="195" spans="1:40" x14ac:dyDescent="0.25">
      <c r="A195" s="84" t="s">
        <v>728</v>
      </c>
      <c r="B195" s="30"/>
      <c r="C195" s="30" t="s">
        <v>729</v>
      </c>
      <c r="D195" s="18" t="s">
        <v>727</v>
      </c>
      <c r="E195" s="30" t="s">
        <v>169</v>
      </c>
      <c r="F195" s="17" t="s">
        <v>40</v>
      </c>
      <c r="G195" s="21">
        <v>45516</v>
      </c>
      <c r="H195" s="39">
        <f t="shared" si="38"/>
        <v>45881</v>
      </c>
      <c r="I195" s="24" t="str">
        <f t="shared" ca="1" si="37"/>
        <v>OK!</v>
      </c>
      <c r="J195" s="24" t="s">
        <v>41</v>
      </c>
      <c r="K195" s="24" t="s">
        <v>41</v>
      </c>
      <c r="L195" s="24" t="s">
        <v>41</v>
      </c>
      <c r="M195" s="77">
        <v>45517</v>
      </c>
      <c r="N195" s="40">
        <f t="shared" si="39"/>
        <v>45882</v>
      </c>
      <c r="O195" s="46" t="str">
        <f t="shared" ca="1" si="40"/>
        <v>OK!</v>
      </c>
      <c r="P195" s="46" t="s">
        <v>42</v>
      </c>
      <c r="Q195" s="40" t="s">
        <v>42</v>
      </c>
      <c r="R195" s="46"/>
      <c r="S195" s="40"/>
      <c r="T195" s="40" t="s">
        <v>61</v>
      </c>
      <c r="U195" s="40" t="s">
        <v>61</v>
      </c>
      <c r="V195" s="40" t="s">
        <v>61</v>
      </c>
      <c r="W195" s="40" t="s">
        <v>61</v>
      </c>
      <c r="X195" s="45" t="s">
        <v>85</v>
      </c>
      <c r="Y195" s="40" t="s">
        <v>61</v>
      </c>
      <c r="Z195" s="40" t="s">
        <v>61</v>
      </c>
      <c r="AA195" s="40" t="s">
        <v>85</v>
      </c>
      <c r="AB195" s="40" t="s">
        <v>85</v>
      </c>
      <c r="AC195" s="40" t="s">
        <v>85</v>
      </c>
      <c r="AD195" s="21" t="s">
        <v>61</v>
      </c>
      <c r="AE195" s="39" t="s">
        <v>84</v>
      </c>
      <c r="AF195" s="22" t="s">
        <v>84</v>
      </c>
      <c r="AG195" s="45" t="s">
        <v>85</v>
      </c>
      <c r="AH195" s="45" t="s">
        <v>85</v>
      </c>
      <c r="AI195" s="21"/>
      <c r="AJ195" s="22" t="str">
        <f t="shared" ca="1" si="42"/>
        <v>?</v>
      </c>
      <c r="AK195" s="33"/>
      <c r="AL195" s="25" t="str">
        <f t="shared" ca="1" si="41"/>
        <v>?</v>
      </c>
      <c r="AM195" s="60" t="s">
        <v>61</v>
      </c>
      <c r="AN195" s="40" t="s">
        <v>85</v>
      </c>
    </row>
    <row r="196" spans="1:40" x14ac:dyDescent="0.25">
      <c r="A196" s="84" t="s">
        <v>730</v>
      </c>
      <c r="B196" s="30" t="s">
        <v>731</v>
      </c>
      <c r="C196" s="30" t="s">
        <v>732</v>
      </c>
      <c r="D196" s="18" t="s">
        <v>727</v>
      </c>
      <c r="E196" s="30" t="s">
        <v>733</v>
      </c>
      <c r="F196" s="17" t="s">
        <v>40</v>
      </c>
      <c r="G196" s="21">
        <v>45518</v>
      </c>
      <c r="H196" s="39">
        <f t="shared" si="38"/>
        <v>45883</v>
      </c>
      <c r="I196" s="24" t="str">
        <f t="shared" ca="1" si="37"/>
        <v>OK!</v>
      </c>
      <c r="J196" s="24" t="s">
        <v>41</v>
      </c>
      <c r="K196" s="24" t="s">
        <v>41</v>
      </c>
      <c r="L196" s="24" t="s">
        <v>41</v>
      </c>
      <c r="M196" s="77">
        <v>45518</v>
      </c>
      <c r="N196" s="40">
        <f t="shared" si="39"/>
        <v>45883</v>
      </c>
      <c r="O196" s="46" t="str">
        <f t="shared" ca="1" si="40"/>
        <v>OK!</v>
      </c>
      <c r="P196" s="46" t="s">
        <v>42</v>
      </c>
      <c r="Q196" s="40" t="s">
        <v>42</v>
      </c>
      <c r="R196" s="46"/>
      <c r="S196" s="40"/>
      <c r="T196" s="40" t="s">
        <v>61</v>
      </c>
      <c r="U196" s="40" t="s">
        <v>61</v>
      </c>
      <c r="V196" s="40" t="s">
        <v>61</v>
      </c>
      <c r="W196" s="40" t="s">
        <v>61</v>
      </c>
      <c r="X196" s="45" t="s">
        <v>85</v>
      </c>
      <c r="Y196" s="40" t="s">
        <v>85</v>
      </c>
      <c r="Z196" s="40" t="s">
        <v>61</v>
      </c>
      <c r="AA196" s="40" t="s">
        <v>61</v>
      </c>
      <c r="AB196" s="40" t="s">
        <v>85</v>
      </c>
      <c r="AC196" s="40" t="s">
        <v>61</v>
      </c>
      <c r="AD196" s="21" t="s">
        <v>61</v>
      </c>
      <c r="AE196" s="39" t="s">
        <v>84</v>
      </c>
      <c r="AF196" s="22" t="s">
        <v>84</v>
      </c>
      <c r="AG196" s="45" t="s">
        <v>85</v>
      </c>
      <c r="AH196" s="45" t="s">
        <v>61</v>
      </c>
      <c r="AI196" s="21"/>
      <c r="AJ196" s="22" t="str">
        <f t="shared" ca="1" si="42"/>
        <v>?</v>
      </c>
      <c r="AK196" s="33"/>
      <c r="AL196" s="25" t="str">
        <f t="shared" ca="1" si="41"/>
        <v>?</v>
      </c>
      <c r="AM196" s="60" t="s">
        <v>85</v>
      </c>
      <c r="AN196" s="40" t="s">
        <v>61</v>
      </c>
    </row>
    <row r="197" spans="1:40" x14ac:dyDescent="0.25">
      <c r="A197" s="88" t="s">
        <v>734</v>
      </c>
      <c r="B197" s="51" t="s">
        <v>735</v>
      </c>
      <c r="C197" s="30" t="s">
        <v>736</v>
      </c>
      <c r="D197" s="18" t="s">
        <v>727</v>
      </c>
      <c r="E197" s="30" t="s">
        <v>511</v>
      </c>
      <c r="F197" s="17" t="s">
        <v>40</v>
      </c>
      <c r="G197" s="21">
        <v>45475</v>
      </c>
      <c r="H197" s="39">
        <f t="shared" si="38"/>
        <v>45840</v>
      </c>
      <c r="I197" s="24" t="str">
        <f t="shared" ca="1" si="37"/>
        <v>Vencido</v>
      </c>
      <c r="J197" s="24" t="s">
        <v>41</v>
      </c>
      <c r="K197" s="24" t="s">
        <v>41</v>
      </c>
      <c r="L197" s="24" t="s">
        <v>41</v>
      </c>
      <c r="M197" s="77">
        <v>45530</v>
      </c>
      <c r="N197" s="40">
        <f t="shared" si="39"/>
        <v>45895</v>
      </c>
      <c r="O197" s="46" t="str">
        <f t="shared" ca="1" si="40"/>
        <v>OK!</v>
      </c>
      <c r="P197" s="46" t="s">
        <v>42</v>
      </c>
      <c r="Q197" s="40" t="s">
        <v>42</v>
      </c>
      <c r="R197" s="46"/>
      <c r="S197" s="40"/>
      <c r="T197" s="40" t="s">
        <v>61</v>
      </c>
      <c r="U197" s="40" t="s">
        <v>61</v>
      </c>
      <c r="V197" s="40" t="s">
        <v>61</v>
      </c>
      <c r="W197" s="40" t="s">
        <v>61</v>
      </c>
      <c r="X197" s="45" t="s">
        <v>85</v>
      </c>
      <c r="Y197" s="40" t="s">
        <v>61</v>
      </c>
      <c r="Z197" s="40" t="s">
        <v>61</v>
      </c>
      <c r="AA197" s="40" t="s">
        <v>85</v>
      </c>
      <c r="AB197" s="40" t="s">
        <v>61</v>
      </c>
      <c r="AC197" s="40" t="s">
        <v>85</v>
      </c>
      <c r="AD197" s="21" t="s">
        <v>61</v>
      </c>
      <c r="AE197" s="39" t="s">
        <v>90</v>
      </c>
      <c r="AF197" s="22" t="s">
        <v>84</v>
      </c>
      <c r="AG197" s="45" t="s">
        <v>85</v>
      </c>
      <c r="AH197" s="45" t="s">
        <v>85</v>
      </c>
      <c r="AI197" s="21"/>
      <c r="AJ197" s="22" t="str">
        <f t="shared" ca="1" si="42"/>
        <v>?</v>
      </c>
      <c r="AK197" s="33"/>
      <c r="AL197" s="25" t="str">
        <f t="shared" ca="1" si="41"/>
        <v>?</v>
      </c>
      <c r="AM197" s="60" t="s">
        <v>61</v>
      </c>
      <c r="AN197" s="40" t="s">
        <v>85</v>
      </c>
    </row>
    <row r="198" spans="1:40" x14ac:dyDescent="0.25">
      <c r="A198" s="88" t="s">
        <v>737</v>
      </c>
      <c r="B198" s="30"/>
      <c r="C198" s="30" t="s">
        <v>738</v>
      </c>
      <c r="D198" s="18" t="s">
        <v>727</v>
      </c>
      <c r="E198" s="30" t="s">
        <v>511</v>
      </c>
      <c r="F198" s="17" t="s">
        <v>40</v>
      </c>
      <c r="G198" s="21">
        <v>45519</v>
      </c>
      <c r="H198" s="39">
        <f t="shared" si="38"/>
        <v>45884</v>
      </c>
      <c r="I198" s="24" t="str">
        <f t="shared" ca="1" si="37"/>
        <v>OK!</v>
      </c>
      <c r="J198" s="24" t="s">
        <v>41</v>
      </c>
      <c r="K198" s="24" t="s">
        <v>41</v>
      </c>
      <c r="L198" s="24" t="s">
        <v>41</v>
      </c>
      <c r="M198" s="77">
        <v>45520</v>
      </c>
      <c r="N198" s="40">
        <f t="shared" si="39"/>
        <v>45885</v>
      </c>
      <c r="O198" s="46" t="str">
        <f t="shared" ca="1" si="40"/>
        <v>OK!</v>
      </c>
      <c r="P198" s="46" t="s">
        <v>42</v>
      </c>
      <c r="Q198" s="40" t="s">
        <v>42</v>
      </c>
      <c r="R198" s="46"/>
      <c r="S198" s="40"/>
      <c r="T198" s="40" t="s">
        <v>61</v>
      </c>
      <c r="U198" s="40" t="s">
        <v>61</v>
      </c>
      <c r="V198" s="40" t="s">
        <v>61</v>
      </c>
      <c r="W198" s="40" t="s">
        <v>61</v>
      </c>
      <c r="X198" s="45" t="s">
        <v>85</v>
      </c>
      <c r="Y198" s="40" t="s">
        <v>61</v>
      </c>
      <c r="Z198" s="40" t="s">
        <v>61</v>
      </c>
      <c r="AA198" s="40" t="s">
        <v>61</v>
      </c>
      <c r="AB198" s="40" t="s">
        <v>61</v>
      </c>
      <c r="AC198" s="40" t="s">
        <v>61</v>
      </c>
      <c r="AD198" s="21" t="s">
        <v>61</v>
      </c>
      <c r="AE198" s="39" t="s">
        <v>84</v>
      </c>
      <c r="AF198" s="22" t="s">
        <v>84</v>
      </c>
      <c r="AG198" s="45" t="s">
        <v>61</v>
      </c>
      <c r="AH198" s="45" t="s">
        <v>85</v>
      </c>
      <c r="AI198" s="21"/>
      <c r="AJ198" s="22" t="str">
        <f t="shared" ca="1" si="42"/>
        <v>?</v>
      </c>
      <c r="AK198" s="33"/>
      <c r="AL198" s="25" t="str">
        <f t="shared" ca="1" si="41"/>
        <v>?</v>
      </c>
      <c r="AM198" s="60" t="s">
        <v>61</v>
      </c>
      <c r="AN198" s="40" t="s">
        <v>85</v>
      </c>
    </row>
    <row r="199" spans="1:40" x14ac:dyDescent="0.25">
      <c r="A199" s="84" t="s">
        <v>739</v>
      </c>
      <c r="B199" s="30" t="s">
        <v>740</v>
      </c>
      <c r="C199" s="30" t="s">
        <v>741</v>
      </c>
      <c r="D199" s="18" t="s">
        <v>727</v>
      </c>
      <c r="E199" s="30" t="s">
        <v>733</v>
      </c>
      <c r="F199" s="17" t="s">
        <v>40</v>
      </c>
      <c r="G199" s="21">
        <v>45517</v>
      </c>
      <c r="H199" s="39">
        <f t="shared" si="38"/>
        <v>45882</v>
      </c>
      <c r="I199" s="24" t="str">
        <f t="shared" ca="1" si="37"/>
        <v>OK!</v>
      </c>
      <c r="J199" s="24" t="s">
        <v>41</v>
      </c>
      <c r="K199" s="24" t="s">
        <v>41</v>
      </c>
      <c r="L199" s="24" t="s">
        <v>41</v>
      </c>
      <c r="M199" s="77">
        <v>45518</v>
      </c>
      <c r="N199" s="40">
        <f t="shared" si="39"/>
        <v>45883</v>
      </c>
      <c r="O199" s="46" t="str">
        <f t="shared" ca="1" si="40"/>
        <v>OK!</v>
      </c>
      <c r="P199" s="46" t="s">
        <v>42</v>
      </c>
      <c r="Q199" s="40" t="s">
        <v>42</v>
      </c>
      <c r="R199" s="46"/>
      <c r="S199" s="40"/>
      <c r="T199" s="40" t="s">
        <v>61</v>
      </c>
      <c r="U199" s="40" t="s">
        <v>61</v>
      </c>
      <c r="V199" s="40" t="s">
        <v>61</v>
      </c>
      <c r="W199" s="40" t="s">
        <v>61</v>
      </c>
      <c r="X199" s="45" t="s">
        <v>85</v>
      </c>
      <c r="Y199" s="40" t="s">
        <v>61</v>
      </c>
      <c r="Z199" s="40" t="s">
        <v>61</v>
      </c>
      <c r="AA199" s="40" t="s">
        <v>85</v>
      </c>
      <c r="AB199" s="40" t="s">
        <v>61</v>
      </c>
      <c r="AC199" s="40" t="s">
        <v>85</v>
      </c>
      <c r="AD199" s="21" t="s">
        <v>61</v>
      </c>
      <c r="AE199" s="39" t="s">
        <v>84</v>
      </c>
      <c r="AF199" s="22" t="s">
        <v>84</v>
      </c>
      <c r="AG199" s="45" t="s">
        <v>61</v>
      </c>
      <c r="AH199" s="45" t="s">
        <v>61</v>
      </c>
      <c r="AI199" s="21"/>
      <c r="AJ199" s="22" t="str">
        <f t="shared" ca="1" si="42"/>
        <v>?</v>
      </c>
      <c r="AK199" s="33"/>
      <c r="AL199" s="25" t="str">
        <f t="shared" ca="1" si="41"/>
        <v>?</v>
      </c>
      <c r="AM199" s="60" t="s">
        <v>61</v>
      </c>
      <c r="AN199" s="40" t="s">
        <v>85</v>
      </c>
    </row>
    <row r="200" spans="1:40" ht="15" x14ac:dyDescent="0.25">
      <c r="A200" s="81" t="s">
        <v>742</v>
      </c>
      <c r="B200" s="31">
        <v>45470679</v>
      </c>
      <c r="C200" s="30" t="s">
        <v>743</v>
      </c>
      <c r="D200" s="16" t="s">
        <v>744</v>
      </c>
      <c r="E200" s="15" t="s">
        <v>122</v>
      </c>
      <c r="F200" s="19" t="s">
        <v>40</v>
      </c>
      <c r="G200" s="21">
        <v>45510</v>
      </c>
      <c r="H200" s="21">
        <f t="shared" si="38"/>
        <v>45875</v>
      </c>
      <c r="I200" s="24" t="str">
        <f t="shared" ca="1" si="37"/>
        <v>Vence - 30 dias</v>
      </c>
      <c r="J200" s="21" t="s">
        <v>41</v>
      </c>
      <c r="K200" s="21" t="s">
        <v>41</v>
      </c>
      <c r="L200" s="21" t="s">
        <v>41</v>
      </c>
      <c r="M200" s="40"/>
      <c r="N200" s="40">
        <f t="shared" si="39"/>
        <v>365</v>
      </c>
      <c r="O200" s="46" t="str">
        <f t="shared" ca="1" si="40"/>
        <v>?</v>
      </c>
      <c r="P200" s="46" t="s">
        <v>42</v>
      </c>
      <c r="Q200" s="40" t="s">
        <v>42</v>
      </c>
      <c r="R200" s="46"/>
      <c r="S200" s="40"/>
      <c r="T200" s="40">
        <v>45412</v>
      </c>
      <c r="U200" s="40">
        <f>T200+365+365</f>
        <v>46142</v>
      </c>
      <c r="V200" s="40" t="s">
        <v>61</v>
      </c>
      <c r="W200" s="40" t="s">
        <v>61</v>
      </c>
      <c r="X200" s="45">
        <v>45412</v>
      </c>
      <c r="Y200" s="40">
        <f>X200+365*2</f>
        <v>46142</v>
      </c>
      <c r="Z200" s="40" t="s">
        <v>61</v>
      </c>
      <c r="AA200" s="40" t="s">
        <v>61</v>
      </c>
      <c r="AB200" s="40" t="s">
        <v>84</v>
      </c>
      <c r="AC200" s="40" t="s">
        <v>84</v>
      </c>
      <c r="AD200" s="39">
        <v>45399</v>
      </c>
      <c r="AE200" s="39">
        <f>AD200+365+365</f>
        <v>46129</v>
      </c>
      <c r="AF200" s="22" t="str">
        <f ca="1">IFERROR(IF(AD200="","?",IF((AD200+(730))&lt;TODAY(),"Vencido",IF((AD200+(365*2))=TODAY(),"Vence Hoje",IF((AD200+(365*2)-15)&lt;=TODAY(),"Vence - 15 dias",IF((AD200+(365*2)-30)&lt;=TODAY(),"Vence - 30 dias",IF((AD200+(365*2)-60)&lt;=TODAY(),"Vence - 60 dias",IF((AD200+(365*2)-90)&lt;=TODAY(),"Vence - 90 dias","OK!"))))))),"-")</f>
        <v>OK!</v>
      </c>
      <c r="AG200" s="45" t="s">
        <v>84</v>
      </c>
      <c r="AH200" s="45" t="s">
        <v>84</v>
      </c>
      <c r="AI200" s="21"/>
      <c r="AJ200" s="22" t="str">
        <f t="shared" ca="1" si="42"/>
        <v>?</v>
      </c>
      <c r="AK200" s="33"/>
      <c r="AL200" s="25" t="str">
        <f t="shared" ca="1" si="41"/>
        <v>?</v>
      </c>
      <c r="AM200" s="60" t="s">
        <v>61</v>
      </c>
      <c r="AN200" s="40" t="s">
        <v>61</v>
      </c>
    </row>
    <row r="201" spans="1:40" ht="15" x14ac:dyDescent="0.25">
      <c r="A201" s="81" t="s">
        <v>745</v>
      </c>
      <c r="B201" s="31">
        <v>34731199</v>
      </c>
      <c r="C201" s="30" t="s">
        <v>746</v>
      </c>
      <c r="D201" s="16" t="s">
        <v>744</v>
      </c>
      <c r="E201" s="15" t="s">
        <v>747</v>
      </c>
      <c r="F201" s="19" t="s">
        <v>40</v>
      </c>
      <c r="G201" s="21">
        <v>45407</v>
      </c>
      <c r="H201" s="21">
        <f t="shared" si="38"/>
        <v>45772</v>
      </c>
      <c r="I201" s="24" t="str">
        <f t="shared" ca="1" si="37"/>
        <v>Vencido</v>
      </c>
      <c r="J201" s="21" t="s">
        <v>41</v>
      </c>
      <c r="K201" s="21" t="s">
        <v>41</v>
      </c>
      <c r="L201" s="21" t="s">
        <v>41</v>
      </c>
      <c r="M201" s="40"/>
      <c r="N201" s="40">
        <f t="shared" si="39"/>
        <v>365</v>
      </c>
      <c r="O201" s="46" t="str">
        <f t="shared" ca="1" si="40"/>
        <v>?</v>
      </c>
      <c r="P201" s="46" t="s">
        <v>42</v>
      </c>
      <c r="Q201" s="40" t="s">
        <v>42</v>
      </c>
      <c r="R201" s="46"/>
      <c r="S201" s="40"/>
      <c r="T201" s="40" t="s">
        <v>61</v>
      </c>
      <c r="U201" s="40" t="s">
        <v>61</v>
      </c>
      <c r="V201" s="40" t="s">
        <v>61</v>
      </c>
      <c r="W201" s="40" t="s">
        <v>61</v>
      </c>
      <c r="X201" s="45" t="s">
        <v>61</v>
      </c>
      <c r="Y201" s="40" t="s">
        <v>84</v>
      </c>
      <c r="Z201" s="40" t="s">
        <v>61</v>
      </c>
      <c r="AA201" s="40" t="s">
        <v>61</v>
      </c>
      <c r="AB201" s="40" t="s">
        <v>84</v>
      </c>
      <c r="AC201" s="40" t="s">
        <v>84</v>
      </c>
      <c r="AD201" s="39" t="s">
        <v>85</v>
      </c>
      <c r="AE201" s="39" t="s">
        <v>61</v>
      </c>
      <c r="AF201" s="22" t="s">
        <v>61</v>
      </c>
      <c r="AG201" s="45" t="s">
        <v>84</v>
      </c>
      <c r="AH201" s="45" t="s">
        <v>84</v>
      </c>
      <c r="AI201" s="21"/>
      <c r="AJ201" s="22" t="str">
        <f t="shared" ca="1" si="42"/>
        <v>?</v>
      </c>
      <c r="AK201" s="33"/>
      <c r="AL201" s="25" t="str">
        <f t="shared" ca="1" si="41"/>
        <v>?</v>
      </c>
      <c r="AM201" s="60" t="s">
        <v>61</v>
      </c>
      <c r="AN201" s="40" t="s">
        <v>61</v>
      </c>
    </row>
    <row r="202" spans="1:40" ht="15" x14ac:dyDescent="0.25">
      <c r="A202" s="81" t="s">
        <v>748</v>
      </c>
      <c r="B202" s="31">
        <v>37659987</v>
      </c>
      <c r="C202" s="30" t="s">
        <v>749</v>
      </c>
      <c r="D202" s="16" t="s">
        <v>744</v>
      </c>
      <c r="E202" s="15" t="s">
        <v>122</v>
      </c>
      <c r="F202" s="19" t="s">
        <v>40</v>
      </c>
      <c r="G202" s="21">
        <v>44953</v>
      </c>
      <c r="H202" s="21">
        <f t="shared" si="38"/>
        <v>45318</v>
      </c>
      <c r="I202" s="24" t="str">
        <f t="shared" ca="1" si="37"/>
        <v>Vencido</v>
      </c>
      <c r="J202" s="21" t="s">
        <v>41</v>
      </c>
      <c r="K202" s="21" t="s">
        <v>41</v>
      </c>
      <c r="L202" s="21" t="s">
        <v>41</v>
      </c>
      <c r="M202" s="40"/>
      <c r="N202" s="40">
        <f t="shared" si="39"/>
        <v>365</v>
      </c>
      <c r="O202" s="46" t="str">
        <f t="shared" ca="1" si="40"/>
        <v>?</v>
      </c>
      <c r="P202" s="46" t="s">
        <v>42</v>
      </c>
      <c r="Q202" s="40" t="s">
        <v>42</v>
      </c>
      <c r="R202" s="46"/>
      <c r="S202" s="40"/>
      <c r="T202" s="40" t="s">
        <v>61</v>
      </c>
      <c r="U202" s="40" t="s">
        <v>61</v>
      </c>
      <c r="V202" s="40" t="s">
        <v>61</v>
      </c>
      <c r="W202" s="40" t="s">
        <v>61</v>
      </c>
      <c r="X202" s="45" t="s">
        <v>61</v>
      </c>
      <c r="Y202" s="40" t="s">
        <v>84</v>
      </c>
      <c r="Z202" s="40" t="s">
        <v>61</v>
      </c>
      <c r="AA202" s="40" t="s">
        <v>61</v>
      </c>
      <c r="AB202" s="40" t="s">
        <v>84</v>
      </c>
      <c r="AC202" s="40" t="s">
        <v>84</v>
      </c>
      <c r="AD202" s="39" t="s">
        <v>85</v>
      </c>
      <c r="AE202" s="39" t="s">
        <v>61</v>
      </c>
      <c r="AF202" s="22" t="s">
        <v>61</v>
      </c>
      <c r="AG202" s="45" t="s">
        <v>84</v>
      </c>
      <c r="AH202" s="45" t="s">
        <v>84</v>
      </c>
      <c r="AI202" s="21"/>
      <c r="AJ202" s="22" t="str">
        <f t="shared" ca="1" si="42"/>
        <v>?</v>
      </c>
      <c r="AK202" s="33"/>
      <c r="AL202" s="25" t="str">
        <f t="shared" ca="1" si="41"/>
        <v>?</v>
      </c>
      <c r="AM202" s="60" t="s">
        <v>61</v>
      </c>
      <c r="AN202" s="40" t="s">
        <v>61</v>
      </c>
    </row>
    <row r="203" spans="1:40" ht="15" x14ac:dyDescent="0.25">
      <c r="A203" s="81" t="s">
        <v>750</v>
      </c>
      <c r="B203" s="31">
        <v>54762760</v>
      </c>
      <c r="C203" s="30" t="s">
        <v>751</v>
      </c>
      <c r="D203" s="16" t="s">
        <v>744</v>
      </c>
      <c r="E203" s="15" t="s">
        <v>122</v>
      </c>
      <c r="F203" s="19" t="s">
        <v>40</v>
      </c>
      <c r="G203" s="21">
        <v>45530</v>
      </c>
      <c r="H203" s="21">
        <f t="shared" si="38"/>
        <v>45895</v>
      </c>
      <c r="I203" s="24" t="str">
        <f t="shared" ca="1" si="37"/>
        <v>OK!</v>
      </c>
      <c r="J203" s="21" t="s">
        <v>41</v>
      </c>
      <c r="K203" s="21" t="s">
        <v>41</v>
      </c>
      <c r="L203" s="21" t="s">
        <v>41</v>
      </c>
      <c r="M203" s="40"/>
      <c r="N203" s="40">
        <f t="shared" si="39"/>
        <v>365</v>
      </c>
      <c r="O203" s="46" t="str">
        <f t="shared" ca="1" si="40"/>
        <v>?</v>
      </c>
      <c r="P203" s="46" t="s">
        <v>42</v>
      </c>
      <c r="Q203" s="40" t="s">
        <v>42</v>
      </c>
      <c r="R203" s="46"/>
      <c r="S203" s="40"/>
      <c r="T203" s="40" t="s">
        <v>61</v>
      </c>
      <c r="U203" s="40" t="s">
        <v>61</v>
      </c>
      <c r="V203" s="40" t="s">
        <v>61</v>
      </c>
      <c r="W203" s="40" t="s">
        <v>61</v>
      </c>
      <c r="X203" s="45" t="s">
        <v>61</v>
      </c>
      <c r="Y203" s="40" t="s">
        <v>84</v>
      </c>
      <c r="Z203" s="40" t="s">
        <v>61</v>
      </c>
      <c r="AA203" s="40" t="s">
        <v>61</v>
      </c>
      <c r="AB203" s="40" t="s">
        <v>84</v>
      </c>
      <c r="AC203" s="40" t="s">
        <v>84</v>
      </c>
      <c r="AD203" s="39" t="s">
        <v>85</v>
      </c>
      <c r="AE203" s="39" t="s">
        <v>61</v>
      </c>
      <c r="AF203" s="22" t="s">
        <v>61</v>
      </c>
      <c r="AG203" s="45" t="s">
        <v>84</v>
      </c>
      <c r="AH203" s="45" t="s">
        <v>84</v>
      </c>
      <c r="AI203" s="21"/>
      <c r="AJ203" s="22" t="str">
        <f t="shared" ca="1" si="42"/>
        <v>?</v>
      </c>
      <c r="AK203" s="33"/>
      <c r="AL203" s="25" t="str">
        <f t="shared" ca="1" si="41"/>
        <v>?</v>
      </c>
      <c r="AM203" s="60" t="s">
        <v>61</v>
      </c>
      <c r="AN203" s="40" t="s">
        <v>61</v>
      </c>
    </row>
    <row r="204" spans="1:40" x14ac:dyDescent="0.25">
      <c r="A204" s="84" t="s">
        <v>752</v>
      </c>
      <c r="B204" s="31">
        <v>45818929</v>
      </c>
      <c r="C204" s="30" t="s">
        <v>753</v>
      </c>
      <c r="D204" s="18" t="s">
        <v>754</v>
      </c>
      <c r="E204" s="30" t="s">
        <v>755</v>
      </c>
      <c r="F204" s="17" t="s">
        <v>40</v>
      </c>
      <c r="G204" s="39">
        <v>45131</v>
      </c>
      <c r="H204" s="39">
        <f t="shared" si="38"/>
        <v>45496</v>
      </c>
      <c r="I204" s="24" t="str">
        <f t="shared" ca="1" si="37"/>
        <v>Vencido</v>
      </c>
      <c r="J204" s="24" t="s">
        <v>60</v>
      </c>
      <c r="K204" s="24" t="s">
        <v>41</v>
      </c>
      <c r="L204" s="24" t="s">
        <v>60</v>
      </c>
      <c r="M204" s="40">
        <v>45180</v>
      </c>
      <c r="N204" s="40">
        <f t="shared" si="39"/>
        <v>45545</v>
      </c>
      <c r="O204" s="46" t="str">
        <f t="shared" ca="1" si="40"/>
        <v>Bloqueado</v>
      </c>
      <c r="P204" s="46" t="s">
        <v>42</v>
      </c>
      <c r="Q204" s="40" t="s">
        <v>42</v>
      </c>
      <c r="R204" s="46"/>
      <c r="S204" s="40"/>
      <c r="T204" s="40" t="s">
        <v>61</v>
      </c>
      <c r="U204" s="40" t="s">
        <v>61</v>
      </c>
      <c r="V204" s="40" t="s">
        <v>61</v>
      </c>
      <c r="W204" s="40" t="s">
        <v>61</v>
      </c>
      <c r="X204" s="40" t="s">
        <v>61</v>
      </c>
      <c r="Y204" s="40" t="s">
        <v>61</v>
      </c>
      <c r="Z204" s="40" t="s">
        <v>61</v>
      </c>
      <c r="AA204" s="40" t="s">
        <v>61</v>
      </c>
      <c r="AB204" s="40" t="s">
        <v>61</v>
      </c>
      <c r="AC204" s="40" t="s">
        <v>61</v>
      </c>
      <c r="AD204" s="39">
        <v>45017</v>
      </c>
      <c r="AE204" s="39">
        <f>AD204+365+365</f>
        <v>45747</v>
      </c>
      <c r="AF204" s="22" t="str">
        <f ca="1">IFERROR(IF(AD204="","?",IF((AD204+(730))&lt;TODAY(),"Vencido",IF((AD204+(365*2))=TODAY(),"Vence Hoje",IF((AD204+(365*2)-15)&lt;=TODAY(),"Vence - 15 dias",IF((AD204+(365*2)-30)&lt;=TODAY(),"Vence - 30 dias",IF((AD204+(365*2)-60)&lt;=TODAY(),"Vence - 60 dias",IF((AD204+(365*2)-90)&lt;=TODAY(),"Vence - 90 dias","OK!"))))))),"-")</f>
        <v>Vencido</v>
      </c>
      <c r="AG204" s="40" t="s">
        <v>61</v>
      </c>
      <c r="AH204" s="40" t="s">
        <v>61</v>
      </c>
      <c r="AI204" s="21"/>
      <c r="AJ204" s="22" t="str">
        <f t="shared" ca="1" si="42"/>
        <v>?</v>
      </c>
      <c r="AK204" s="33"/>
      <c r="AL204" s="25" t="str">
        <f t="shared" ca="1" si="41"/>
        <v>?</v>
      </c>
      <c r="AM204" s="40" t="s">
        <v>61</v>
      </c>
      <c r="AN204" s="40" t="s">
        <v>85</v>
      </c>
    </row>
    <row r="205" spans="1:40" x14ac:dyDescent="0.25">
      <c r="A205" s="84" t="s">
        <v>756</v>
      </c>
      <c r="B205" s="30">
        <v>6402993</v>
      </c>
      <c r="C205" s="30" t="s">
        <v>757</v>
      </c>
      <c r="D205" s="18" t="s">
        <v>758</v>
      </c>
      <c r="E205" s="30" t="s">
        <v>759</v>
      </c>
      <c r="F205" s="17" t="s">
        <v>40</v>
      </c>
      <c r="G205" s="21">
        <v>45264</v>
      </c>
      <c r="H205" s="39">
        <f t="shared" si="38"/>
        <v>45629</v>
      </c>
      <c r="I205" s="24" t="str">
        <f t="shared" ca="1" si="37"/>
        <v>Vencido</v>
      </c>
      <c r="J205" s="24"/>
      <c r="K205" s="24"/>
      <c r="L205" s="24"/>
      <c r="M205" s="40"/>
      <c r="N205" s="40">
        <f t="shared" si="39"/>
        <v>365</v>
      </c>
      <c r="O205" s="46" t="str">
        <f t="shared" ca="1" si="40"/>
        <v>?</v>
      </c>
      <c r="P205" s="46"/>
      <c r="Q205" s="40"/>
      <c r="R205" s="46"/>
      <c r="S205" s="40"/>
      <c r="T205" s="40"/>
      <c r="U205" s="40"/>
      <c r="V205" s="40"/>
      <c r="W205" s="40"/>
      <c r="X205" s="45">
        <v>45264</v>
      </c>
      <c r="Y205" s="40"/>
      <c r="Z205" s="40"/>
      <c r="AA205" s="40"/>
      <c r="AB205" s="40"/>
      <c r="AC205" s="40"/>
      <c r="AD205" s="21"/>
      <c r="AE205" s="39">
        <f>AD205+365+365</f>
        <v>730</v>
      </c>
      <c r="AF205" s="22" t="str">
        <f ca="1">IFERROR(IF(AD205="","?",IF((AD205+(730))&lt;TODAY(),"Vencido",IF((AD205+(365*2))=TODAY(),"Vence Hoje",IF((AD205+(365*2)-15)&lt;=TODAY(),"Vence - 15 dias",IF((AD205+(365*2)-30)&lt;=TODAY(),"Vence - 30 dias",IF((AD205+(365*2)-60)&lt;=TODAY(),"Vence - 60 dias",IF((AD205+(365*2)-90)&lt;=TODAY(),"Vence - 90 dias","OK!"))))))),"-")</f>
        <v>?</v>
      </c>
      <c r="AG205" s="45"/>
      <c r="AH205" s="45"/>
      <c r="AI205" s="21"/>
      <c r="AJ205" s="22" t="str">
        <f t="shared" ca="1" si="42"/>
        <v>?</v>
      </c>
      <c r="AK205" s="33">
        <v>45660</v>
      </c>
      <c r="AL205" s="25" t="str">
        <f t="shared" ca="1" si="41"/>
        <v>OK!</v>
      </c>
      <c r="AM205" s="60"/>
      <c r="AN205" s="40"/>
    </row>
    <row r="206" spans="1:40" x14ac:dyDescent="0.25">
      <c r="A206" s="84" t="s">
        <v>760</v>
      </c>
      <c r="B206" s="30">
        <v>15719054</v>
      </c>
      <c r="C206" s="30" t="s">
        <v>761</v>
      </c>
      <c r="D206" s="18" t="s">
        <v>758</v>
      </c>
      <c r="E206" s="30" t="s">
        <v>759</v>
      </c>
      <c r="F206" s="17" t="s">
        <v>40</v>
      </c>
      <c r="G206" s="21">
        <v>45283</v>
      </c>
      <c r="H206" s="39">
        <f t="shared" si="38"/>
        <v>45648</v>
      </c>
      <c r="I206" s="24" t="str">
        <f t="shared" ca="1" si="37"/>
        <v>Vencido</v>
      </c>
      <c r="J206" s="24"/>
      <c r="K206" s="24"/>
      <c r="L206" s="24"/>
      <c r="M206" s="40"/>
      <c r="N206" s="40">
        <f t="shared" si="39"/>
        <v>365</v>
      </c>
      <c r="O206" s="46" t="str">
        <f t="shared" ca="1" si="40"/>
        <v>?</v>
      </c>
      <c r="P206" s="46"/>
      <c r="Q206" s="40"/>
      <c r="R206" s="46"/>
      <c r="S206" s="40"/>
      <c r="T206" s="40"/>
      <c r="U206" s="40"/>
      <c r="V206" s="40"/>
      <c r="W206" s="40"/>
      <c r="X206" s="45">
        <v>44911</v>
      </c>
      <c r="Y206" s="40"/>
      <c r="Z206" s="40"/>
      <c r="AA206" s="40"/>
      <c r="AB206" s="40"/>
      <c r="AC206" s="40"/>
      <c r="AD206" s="21"/>
      <c r="AE206" s="39">
        <f>AD206+365+365</f>
        <v>730</v>
      </c>
      <c r="AF206" s="22" t="str">
        <f ca="1">IFERROR(IF(AD206="","?",IF((AD206+(730))&lt;TODAY(),"Vencido",IF((AD206+(365*2))=TODAY(),"Vence Hoje",IF((AD206+(365*2)-15)&lt;=TODAY(),"Vence - 15 dias",IF((AD206+(365*2)-30)&lt;=TODAY(),"Vence - 30 dias",IF((AD206+(365*2)-60)&lt;=TODAY(),"Vence - 60 dias",IF((AD206+(365*2)-90)&lt;=TODAY(),"Vence - 90 dias","OK!"))))))),"-")</f>
        <v>?</v>
      </c>
      <c r="AG206" s="45"/>
      <c r="AH206" s="45"/>
      <c r="AI206" s="21"/>
      <c r="AJ206" s="22" t="str">
        <f t="shared" ca="1" si="42"/>
        <v>?</v>
      </c>
      <c r="AK206" s="33">
        <v>45660</v>
      </c>
      <c r="AL206" s="25" t="str">
        <f t="shared" ca="1" si="41"/>
        <v>OK!</v>
      </c>
      <c r="AM206" s="60"/>
      <c r="AN206" s="40"/>
    </row>
    <row r="207" spans="1:40" x14ac:dyDescent="0.25">
      <c r="A207" s="88" t="s">
        <v>762</v>
      </c>
      <c r="B207" s="30" t="s">
        <v>763</v>
      </c>
      <c r="C207" s="30" t="s">
        <v>764</v>
      </c>
      <c r="D207" s="18" t="s">
        <v>758</v>
      </c>
      <c r="E207" s="30" t="s">
        <v>765</v>
      </c>
      <c r="F207" s="17" t="s">
        <v>40</v>
      </c>
      <c r="G207" s="21">
        <v>45314</v>
      </c>
      <c r="H207" s="39">
        <f t="shared" si="38"/>
        <v>45679</v>
      </c>
      <c r="I207" s="24" t="str">
        <f t="shared" ca="1" si="37"/>
        <v>Vencido</v>
      </c>
      <c r="J207" s="24" t="s">
        <v>41</v>
      </c>
      <c r="K207" s="24" t="s">
        <v>41</v>
      </c>
      <c r="L207" s="24" t="s">
        <v>41</v>
      </c>
      <c r="M207" s="77">
        <v>45470</v>
      </c>
      <c r="N207" s="40">
        <f t="shared" si="39"/>
        <v>45835</v>
      </c>
      <c r="O207" s="46" t="str">
        <f t="shared" ca="1" si="40"/>
        <v>Bloqueado</v>
      </c>
      <c r="P207" s="46" t="s">
        <v>42</v>
      </c>
      <c r="Q207" s="40" t="s">
        <v>42</v>
      </c>
      <c r="R207" s="46"/>
      <c r="S207" s="40"/>
      <c r="T207" s="40" t="s">
        <v>61</v>
      </c>
      <c r="U207" s="40" t="s">
        <v>61</v>
      </c>
      <c r="V207" s="40" t="s">
        <v>61</v>
      </c>
      <c r="W207" s="40" t="s">
        <v>61</v>
      </c>
      <c r="X207" s="45" t="s">
        <v>84</v>
      </c>
      <c r="Y207" s="40" t="s">
        <v>84</v>
      </c>
      <c r="Z207" s="40" t="s">
        <v>61</v>
      </c>
      <c r="AA207" s="40" t="s">
        <v>85</v>
      </c>
      <c r="AB207" s="40" t="s">
        <v>61</v>
      </c>
      <c r="AC207" s="40" t="s">
        <v>61</v>
      </c>
      <c r="AD207" s="21" t="s">
        <v>61</v>
      </c>
      <c r="AE207" s="39" t="s">
        <v>84</v>
      </c>
      <c r="AF207" s="22" t="s">
        <v>84</v>
      </c>
      <c r="AG207" s="45" t="s">
        <v>84</v>
      </c>
      <c r="AH207" s="45" t="s">
        <v>84</v>
      </c>
      <c r="AI207" s="21">
        <v>45660</v>
      </c>
      <c r="AJ207" s="22" t="str">
        <f t="shared" ca="1" si="42"/>
        <v>OK!</v>
      </c>
      <c r="AK207" s="33">
        <v>45660</v>
      </c>
      <c r="AL207" s="25" t="str">
        <f t="shared" ca="1" si="41"/>
        <v>OK!</v>
      </c>
      <c r="AM207" s="60" t="s">
        <v>61</v>
      </c>
      <c r="AN207" s="40" t="s">
        <v>85</v>
      </c>
    </row>
    <row r="208" spans="1:40" x14ac:dyDescent="0.25">
      <c r="A208" s="84" t="s">
        <v>766</v>
      </c>
      <c r="B208" s="30" t="s">
        <v>767</v>
      </c>
      <c r="C208" s="30" t="s">
        <v>768</v>
      </c>
      <c r="D208" s="16" t="s">
        <v>758</v>
      </c>
      <c r="E208" s="15" t="s">
        <v>769</v>
      </c>
      <c r="F208" s="19" t="s">
        <v>40</v>
      </c>
      <c r="G208" s="21">
        <v>45450</v>
      </c>
      <c r="H208" s="21">
        <f t="shared" si="38"/>
        <v>45815</v>
      </c>
      <c r="I208" s="24" t="str">
        <f t="shared" ca="1" si="37"/>
        <v>Vencido</v>
      </c>
      <c r="J208" s="21" t="s">
        <v>41</v>
      </c>
      <c r="K208" s="21" t="s">
        <v>41</v>
      </c>
      <c r="L208" s="21" t="s">
        <v>41</v>
      </c>
      <c r="M208" s="77">
        <v>45786</v>
      </c>
      <c r="N208" s="40">
        <f t="shared" si="39"/>
        <v>46151</v>
      </c>
      <c r="O208" s="46" t="str">
        <f t="shared" ca="1" si="40"/>
        <v>OK!</v>
      </c>
      <c r="P208" s="46" t="s">
        <v>42</v>
      </c>
      <c r="Q208" s="40" t="s">
        <v>42</v>
      </c>
      <c r="R208" s="46"/>
      <c r="S208" s="40"/>
      <c r="T208" s="40" t="s">
        <v>61</v>
      </c>
      <c r="U208" s="40" t="s">
        <v>61</v>
      </c>
      <c r="V208" s="40" t="s">
        <v>61</v>
      </c>
      <c r="W208" s="40" t="s">
        <v>61</v>
      </c>
      <c r="X208" s="45" t="s">
        <v>61</v>
      </c>
      <c r="Y208" s="40" t="s">
        <v>61</v>
      </c>
      <c r="Z208" s="40" t="s">
        <v>61</v>
      </c>
      <c r="AA208" s="40" t="s">
        <v>61</v>
      </c>
      <c r="AB208" s="40" t="s">
        <v>61</v>
      </c>
      <c r="AC208" s="40" t="s">
        <v>61</v>
      </c>
      <c r="AD208" s="39" t="s">
        <v>61</v>
      </c>
      <c r="AE208" s="39" t="s">
        <v>85</v>
      </c>
      <c r="AF208" s="22" t="s">
        <v>85</v>
      </c>
      <c r="AG208" s="45" t="s">
        <v>61</v>
      </c>
      <c r="AH208" s="45" t="s">
        <v>61</v>
      </c>
      <c r="AI208" s="21">
        <v>45660</v>
      </c>
      <c r="AJ208" s="22" t="str">
        <f t="shared" ca="1" si="42"/>
        <v>OK!</v>
      </c>
      <c r="AK208" s="33">
        <v>45660</v>
      </c>
      <c r="AL208" s="25" t="str">
        <f t="shared" ca="1" si="41"/>
        <v>OK!</v>
      </c>
      <c r="AM208" s="60" t="s">
        <v>61</v>
      </c>
      <c r="AN208" s="40" t="s">
        <v>85</v>
      </c>
    </row>
    <row r="209" spans="1:40" x14ac:dyDescent="0.25">
      <c r="A209" s="84" t="s">
        <v>770</v>
      </c>
      <c r="B209" s="30" t="s">
        <v>771</v>
      </c>
      <c r="C209" s="30" t="s">
        <v>772</v>
      </c>
      <c r="D209" s="16" t="s">
        <v>773</v>
      </c>
      <c r="E209" s="30" t="s">
        <v>774</v>
      </c>
      <c r="F209" s="17" t="s">
        <v>40</v>
      </c>
      <c r="G209" s="21">
        <v>45548</v>
      </c>
      <c r="H209" s="39">
        <f t="shared" si="38"/>
        <v>45913</v>
      </c>
      <c r="I209" s="24" t="str">
        <f t="shared" ca="1" si="37"/>
        <v>OK!</v>
      </c>
      <c r="J209" s="20" t="s">
        <v>60</v>
      </c>
      <c r="K209" s="20" t="s">
        <v>41</v>
      </c>
      <c r="L209" s="20" t="s">
        <v>41</v>
      </c>
      <c r="M209" s="77">
        <v>45635</v>
      </c>
      <c r="N209" s="40">
        <f t="shared" si="39"/>
        <v>46000</v>
      </c>
      <c r="O209" s="46" t="str">
        <f t="shared" ca="1" si="40"/>
        <v>OK!</v>
      </c>
      <c r="P209" s="46" t="s">
        <v>42</v>
      </c>
      <c r="Q209" s="40" t="s">
        <v>42</v>
      </c>
      <c r="R209" s="46"/>
      <c r="S209" s="40"/>
      <c r="T209" s="40">
        <v>45204</v>
      </c>
      <c r="U209" s="40">
        <f t="shared" ref="U209:U233" si="43">T209+365+365</f>
        <v>45934</v>
      </c>
      <c r="V209" s="40" t="s">
        <v>61</v>
      </c>
      <c r="W209" s="40" t="s">
        <v>61</v>
      </c>
      <c r="X209" s="45" t="s">
        <v>165</v>
      </c>
      <c r="Y209" s="40" t="s">
        <v>84</v>
      </c>
      <c r="Z209" s="40" t="s">
        <v>61</v>
      </c>
      <c r="AA209" s="40" t="s">
        <v>61</v>
      </c>
      <c r="AB209" s="40" t="s">
        <v>61</v>
      </c>
      <c r="AC209" s="40" t="s">
        <v>61</v>
      </c>
      <c r="AD209" s="21">
        <v>45443</v>
      </c>
      <c r="AE209" s="39">
        <f t="shared" ref="AE209:AE215" si="44">AD209+365+365</f>
        <v>46173</v>
      </c>
      <c r="AF209" s="22" t="str">
        <f t="shared" ref="AF209:AF215" ca="1" si="45">IFERROR(IF(AD209="","?",IF((AD209+(730))&lt;TODAY(),"Vencido",IF((AD209+(365*2))=TODAY(),"Vence Hoje",IF((AD209+(365*2)-15)&lt;=TODAY(),"Vence - 15 dias",IF((AD209+(365*2)-30)&lt;=TODAY(),"Vence - 30 dias",IF((AD209+(365*2)-60)&lt;=TODAY(),"Vence - 60 dias",IF((AD209+(365*2)-90)&lt;=TODAY(),"Vence - 90 dias","OK!"))))))),"-")</f>
        <v>OK!</v>
      </c>
      <c r="AG209" s="45" t="s">
        <v>84</v>
      </c>
      <c r="AH209" s="45" t="s">
        <v>84</v>
      </c>
      <c r="AI209" s="21"/>
      <c r="AJ209" s="22" t="str">
        <f t="shared" ca="1" si="42"/>
        <v>?</v>
      </c>
      <c r="AK209" s="33"/>
      <c r="AL209" s="25" t="str">
        <f t="shared" ca="1" si="41"/>
        <v>?</v>
      </c>
      <c r="AM209" s="60" t="s">
        <v>61</v>
      </c>
      <c r="AN209" s="40" t="s">
        <v>61</v>
      </c>
    </row>
    <row r="210" spans="1:40" x14ac:dyDescent="0.25">
      <c r="A210" s="84" t="s">
        <v>775</v>
      </c>
      <c r="B210" s="30" t="s">
        <v>776</v>
      </c>
      <c r="C210" s="52" t="s">
        <v>777</v>
      </c>
      <c r="D210" s="16" t="s">
        <v>773</v>
      </c>
      <c r="E210" s="30" t="s">
        <v>778</v>
      </c>
      <c r="F210" s="17" t="s">
        <v>40</v>
      </c>
      <c r="G210" s="21">
        <v>45397</v>
      </c>
      <c r="H210" s="39">
        <f t="shared" ref="H210:H241" si="46">G210+365</f>
        <v>45762</v>
      </c>
      <c r="I210" s="24" t="str">
        <f t="shared" ca="1" si="37"/>
        <v>Vencido</v>
      </c>
      <c r="J210" s="20" t="s">
        <v>60</v>
      </c>
      <c r="K210" s="20" t="s">
        <v>41</v>
      </c>
      <c r="L210" s="20" t="s">
        <v>41</v>
      </c>
      <c r="M210" s="40"/>
      <c r="N210" s="40">
        <f t="shared" si="39"/>
        <v>365</v>
      </c>
      <c r="O210" s="46" t="str">
        <f t="shared" ca="1" si="40"/>
        <v>?</v>
      </c>
      <c r="P210" s="46" t="s">
        <v>42</v>
      </c>
      <c r="Q210" s="40" t="s">
        <v>42</v>
      </c>
      <c r="R210" s="46"/>
      <c r="S210" s="40"/>
      <c r="T210" s="40">
        <v>45427</v>
      </c>
      <c r="U210" s="40">
        <f t="shared" si="43"/>
        <v>46157</v>
      </c>
      <c r="V210" s="40" t="s">
        <v>85</v>
      </c>
      <c r="W210" s="40" t="s">
        <v>61</v>
      </c>
      <c r="X210" s="45" t="s">
        <v>61</v>
      </c>
      <c r="Y210" s="40" t="s">
        <v>84</v>
      </c>
      <c r="Z210" s="40" t="s">
        <v>61</v>
      </c>
      <c r="AA210" s="40" t="s">
        <v>61</v>
      </c>
      <c r="AB210" s="40" t="s">
        <v>84</v>
      </c>
      <c r="AC210" s="40" t="s">
        <v>84</v>
      </c>
      <c r="AD210" s="21">
        <v>45208</v>
      </c>
      <c r="AE210" s="39">
        <f t="shared" si="44"/>
        <v>45938</v>
      </c>
      <c r="AF210" s="22" t="str">
        <f t="shared" ca="1" si="45"/>
        <v>OK!</v>
      </c>
      <c r="AG210" s="45" t="s">
        <v>84</v>
      </c>
      <c r="AH210" s="45" t="s">
        <v>84</v>
      </c>
      <c r="AI210" s="21"/>
      <c r="AJ210" s="22" t="str">
        <f t="shared" ca="1" si="42"/>
        <v>?</v>
      </c>
      <c r="AK210" s="33"/>
      <c r="AL210" s="25" t="str">
        <f t="shared" ca="1" si="41"/>
        <v>?</v>
      </c>
      <c r="AM210" s="60" t="s">
        <v>61</v>
      </c>
      <c r="AN210" s="40" t="s">
        <v>61</v>
      </c>
    </row>
    <row r="211" spans="1:40" x14ac:dyDescent="0.25">
      <c r="A211" s="88" t="s">
        <v>779</v>
      </c>
      <c r="B211" s="30" t="s">
        <v>780</v>
      </c>
      <c r="C211" s="30" t="s">
        <v>781</v>
      </c>
      <c r="D211" s="18" t="s">
        <v>782</v>
      </c>
      <c r="E211" s="30" t="s">
        <v>783</v>
      </c>
      <c r="F211" s="17" t="s">
        <v>40</v>
      </c>
      <c r="G211" s="21">
        <v>45506</v>
      </c>
      <c r="H211" s="39">
        <f t="shared" si="46"/>
        <v>45871</v>
      </c>
      <c r="I211" s="24" t="str">
        <f t="shared" ca="1" si="37"/>
        <v>Vence - 30 dias</v>
      </c>
      <c r="J211" s="24" t="s">
        <v>41</v>
      </c>
      <c r="K211" s="24" t="s">
        <v>41</v>
      </c>
      <c r="L211" s="24" t="s">
        <v>60</v>
      </c>
      <c r="M211" s="77">
        <v>45552</v>
      </c>
      <c r="N211" s="40">
        <f t="shared" si="39"/>
        <v>45917</v>
      </c>
      <c r="O211" s="46" t="str">
        <f t="shared" ca="1" si="40"/>
        <v>OK!</v>
      </c>
      <c r="P211" s="46" t="s">
        <v>42</v>
      </c>
      <c r="Q211" s="40" t="s">
        <v>42</v>
      </c>
      <c r="R211" s="46"/>
      <c r="S211" s="40">
        <v>45355</v>
      </c>
      <c r="T211" s="40">
        <v>45150</v>
      </c>
      <c r="U211" s="40">
        <f t="shared" si="43"/>
        <v>45880</v>
      </c>
      <c r="V211" s="40">
        <v>45154</v>
      </c>
      <c r="W211" s="40">
        <f t="shared" ref="W211:W223" si="47">V211+365+365</f>
        <v>45884</v>
      </c>
      <c r="X211" s="45" t="s">
        <v>61</v>
      </c>
      <c r="Y211" s="40" t="s">
        <v>84</v>
      </c>
      <c r="Z211" s="40">
        <v>45335</v>
      </c>
      <c r="AA211" s="40">
        <f>Z211+365+365</f>
        <v>46065</v>
      </c>
      <c r="AB211" s="40" t="s">
        <v>84</v>
      </c>
      <c r="AC211" s="40" t="s">
        <v>84</v>
      </c>
      <c r="AD211" s="21">
        <v>45157</v>
      </c>
      <c r="AE211" s="39">
        <f t="shared" si="44"/>
        <v>45887</v>
      </c>
      <c r="AF211" s="22" t="str">
        <f t="shared" ca="1" si="45"/>
        <v>Vence - 60 dias</v>
      </c>
      <c r="AG211" s="45" t="s">
        <v>84</v>
      </c>
      <c r="AH211" s="45" t="s">
        <v>84</v>
      </c>
      <c r="AI211" s="21"/>
      <c r="AJ211" s="22" t="str">
        <f t="shared" ca="1" si="42"/>
        <v>?</v>
      </c>
      <c r="AK211" s="33"/>
      <c r="AL211" s="25" t="str">
        <f t="shared" ca="1" si="41"/>
        <v>?</v>
      </c>
      <c r="AM211" s="60" t="s">
        <v>61</v>
      </c>
      <c r="AN211" s="22" t="s">
        <v>61</v>
      </c>
    </row>
    <row r="212" spans="1:40" x14ac:dyDescent="0.25">
      <c r="A212" s="84" t="s">
        <v>784</v>
      </c>
      <c r="B212" s="30" t="s">
        <v>785</v>
      </c>
      <c r="C212" s="30" t="s">
        <v>786</v>
      </c>
      <c r="D212" s="18" t="s">
        <v>782</v>
      </c>
      <c r="E212" s="30" t="s">
        <v>787</v>
      </c>
      <c r="F212" s="17" t="s">
        <v>40</v>
      </c>
      <c r="G212" s="21">
        <v>45006</v>
      </c>
      <c r="H212" s="39">
        <f t="shared" si="46"/>
        <v>45371</v>
      </c>
      <c r="I212" s="24" t="str">
        <f t="shared" ca="1" si="37"/>
        <v>Vencido</v>
      </c>
      <c r="J212" s="24" t="s">
        <v>60</v>
      </c>
      <c r="K212" s="24" t="s">
        <v>41</v>
      </c>
      <c r="L212" s="24" t="s">
        <v>60</v>
      </c>
      <c r="M212" s="77">
        <v>45318</v>
      </c>
      <c r="N212" s="40">
        <f t="shared" si="39"/>
        <v>45683</v>
      </c>
      <c r="O212" s="46" t="str">
        <f t="shared" ca="1" si="40"/>
        <v>Bloqueado</v>
      </c>
      <c r="P212" s="46" t="s">
        <v>42</v>
      </c>
      <c r="Q212" s="40" t="s">
        <v>42</v>
      </c>
      <c r="R212" s="46"/>
      <c r="S212" s="40">
        <v>44982</v>
      </c>
      <c r="T212" s="40">
        <v>44974</v>
      </c>
      <c r="U212" s="40">
        <f t="shared" si="43"/>
        <v>45704</v>
      </c>
      <c r="V212" s="40">
        <v>44979</v>
      </c>
      <c r="W212" s="40">
        <f t="shared" si="47"/>
        <v>45709</v>
      </c>
      <c r="X212" s="45" t="s">
        <v>61</v>
      </c>
      <c r="Y212" s="40" t="s">
        <v>84</v>
      </c>
      <c r="Z212" s="40" t="s">
        <v>61</v>
      </c>
      <c r="AA212" s="40" t="s">
        <v>84</v>
      </c>
      <c r="AB212" s="40" t="s">
        <v>84</v>
      </c>
      <c r="AC212" s="40" t="s">
        <v>84</v>
      </c>
      <c r="AD212" s="21">
        <v>44763</v>
      </c>
      <c r="AE212" s="39">
        <f t="shared" si="44"/>
        <v>45493</v>
      </c>
      <c r="AF212" s="22" t="str">
        <f t="shared" ca="1" si="45"/>
        <v>Vencido</v>
      </c>
      <c r="AG212" s="45" t="s">
        <v>84</v>
      </c>
      <c r="AH212" s="45" t="s">
        <v>84</v>
      </c>
      <c r="AI212" s="21"/>
      <c r="AJ212" s="22" t="str">
        <f t="shared" ca="1" si="42"/>
        <v>?</v>
      </c>
      <c r="AK212" s="33"/>
      <c r="AL212" s="25" t="str">
        <f t="shared" ca="1" si="41"/>
        <v>?</v>
      </c>
      <c r="AM212" s="60" t="s">
        <v>61</v>
      </c>
      <c r="AN212" s="22" t="s">
        <v>61</v>
      </c>
    </row>
    <row r="213" spans="1:40" x14ac:dyDescent="0.25">
      <c r="A213" s="84" t="s">
        <v>788</v>
      </c>
      <c r="B213" s="31">
        <v>40489261</v>
      </c>
      <c r="C213" s="30" t="s">
        <v>789</v>
      </c>
      <c r="D213" s="16" t="s">
        <v>782</v>
      </c>
      <c r="E213" s="30" t="s">
        <v>790</v>
      </c>
      <c r="F213" s="17" t="s">
        <v>40</v>
      </c>
      <c r="G213" s="21">
        <v>45540</v>
      </c>
      <c r="H213" s="39">
        <f t="shared" si="46"/>
        <v>45905</v>
      </c>
      <c r="I213" s="24" t="str">
        <f t="shared" ca="1" si="37"/>
        <v>OK!</v>
      </c>
      <c r="J213" s="20" t="s">
        <v>60</v>
      </c>
      <c r="K213" s="20" t="s">
        <v>41</v>
      </c>
      <c r="L213" s="20" t="s">
        <v>60</v>
      </c>
      <c r="M213" s="77">
        <v>45618</v>
      </c>
      <c r="N213" s="40">
        <f t="shared" si="39"/>
        <v>45983</v>
      </c>
      <c r="O213" s="46" t="str">
        <f t="shared" ca="1" si="40"/>
        <v>OK!</v>
      </c>
      <c r="P213" s="46" t="s">
        <v>42</v>
      </c>
      <c r="Q213" s="40" t="s">
        <v>42</v>
      </c>
      <c r="R213" s="46"/>
      <c r="S213" s="45">
        <v>45545</v>
      </c>
      <c r="T213" s="45">
        <v>45551</v>
      </c>
      <c r="U213" s="40">
        <f t="shared" si="43"/>
        <v>46281</v>
      </c>
      <c r="V213" s="45">
        <v>45556</v>
      </c>
      <c r="W213" s="40">
        <f t="shared" si="47"/>
        <v>46286</v>
      </c>
      <c r="X213" s="45" t="s">
        <v>61</v>
      </c>
      <c r="Y213" s="40" t="s">
        <v>84</v>
      </c>
      <c r="Z213" s="48">
        <v>45559</v>
      </c>
      <c r="AA213" s="45">
        <f>Z213+365+365</f>
        <v>46289</v>
      </c>
      <c r="AB213" s="40" t="s">
        <v>84</v>
      </c>
      <c r="AC213" s="40" t="s">
        <v>84</v>
      </c>
      <c r="AD213" s="21">
        <v>45560</v>
      </c>
      <c r="AE213" s="39">
        <f t="shared" si="44"/>
        <v>46290</v>
      </c>
      <c r="AF213" s="22" t="str">
        <f t="shared" ca="1" si="45"/>
        <v>OK!</v>
      </c>
      <c r="AG213" s="45" t="s">
        <v>84</v>
      </c>
      <c r="AH213" s="45" t="s">
        <v>84</v>
      </c>
      <c r="AI213" s="21"/>
      <c r="AJ213" s="22" t="str">
        <f t="shared" ca="1" si="42"/>
        <v>?</v>
      </c>
      <c r="AK213" s="33"/>
      <c r="AL213" s="25" t="str">
        <f t="shared" ca="1" si="41"/>
        <v>?</v>
      </c>
      <c r="AM213" s="60" t="s">
        <v>61</v>
      </c>
      <c r="AN213" s="22" t="s">
        <v>61</v>
      </c>
    </row>
    <row r="214" spans="1:40" x14ac:dyDescent="0.25">
      <c r="A214" s="84" t="s">
        <v>791</v>
      </c>
      <c r="B214" s="30" t="s">
        <v>792</v>
      </c>
      <c r="C214" s="30" t="s">
        <v>793</v>
      </c>
      <c r="D214" s="16" t="s">
        <v>782</v>
      </c>
      <c r="E214" s="30" t="s">
        <v>794</v>
      </c>
      <c r="F214" s="17" t="s">
        <v>40</v>
      </c>
      <c r="G214" s="21">
        <v>45448</v>
      </c>
      <c r="H214" s="39">
        <f t="shared" si="46"/>
        <v>45813</v>
      </c>
      <c r="I214" s="24" t="str">
        <f t="shared" ca="1" si="37"/>
        <v>Vencido</v>
      </c>
      <c r="J214" s="20" t="s">
        <v>60</v>
      </c>
      <c r="K214" s="20" t="s">
        <v>41</v>
      </c>
      <c r="L214" s="20" t="s">
        <v>60</v>
      </c>
      <c r="M214" s="77">
        <v>45614</v>
      </c>
      <c r="N214" s="40">
        <f t="shared" si="39"/>
        <v>45979</v>
      </c>
      <c r="O214" s="46" t="str">
        <f t="shared" ca="1" si="40"/>
        <v>OK!</v>
      </c>
      <c r="P214" s="46" t="s">
        <v>42</v>
      </c>
      <c r="Q214" s="40" t="s">
        <v>42</v>
      </c>
      <c r="R214" s="46"/>
      <c r="S214" s="40">
        <v>45355</v>
      </c>
      <c r="T214" s="40">
        <v>45448</v>
      </c>
      <c r="U214" s="40">
        <f t="shared" si="43"/>
        <v>46178</v>
      </c>
      <c r="V214" s="40">
        <v>45451</v>
      </c>
      <c r="W214" s="40">
        <f t="shared" si="47"/>
        <v>46181</v>
      </c>
      <c r="X214" s="45" t="s">
        <v>61</v>
      </c>
      <c r="Y214" s="40" t="s">
        <v>84</v>
      </c>
      <c r="Z214" s="40">
        <v>45340</v>
      </c>
      <c r="AA214" s="40">
        <f>Z214+365</f>
        <v>45705</v>
      </c>
      <c r="AB214" s="40" t="s">
        <v>84</v>
      </c>
      <c r="AC214" s="40" t="s">
        <v>84</v>
      </c>
      <c r="AD214" s="21">
        <v>45336</v>
      </c>
      <c r="AE214" s="39">
        <f t="shared" si="44"/>
        <v>46066</v>
      </c>
      <c r="AF214" s="22" t="str">
        <f t="shared" ca="1" si="45"/>
        <v>OK!</v>
      </c>
      <c r="AG214" s="45" t="s">
        <v>84</v>
      </c>
      <c r="AH214" s="45" t="s">
        <v>84</v>
      </c>
      <c r="AI214" s="21"/>
      <c r="AJ214" s="22" t="str">
        <f t="shared" ca="1" si="42"/>
        <v>?</v>
      </c>
      <c r="AK214" s="33"/>
      <c r="AL214" s="25" t="str">
        <f t="shared" ca="1" si="41"/>
        <v>?</v>
      </c>
      <c r="AM214" s="60" t="s">
        <v>61</v>
      </c>
      <c r="AN214" s="22" t="s">
        <v>61</v>
      </c>
    </row>
    <row r="215" spans="1:40" x14ac:dyDescent="0.25">
      <c r="A215" s="84" t="s">
        <v>795</v>
      </c>
      <c r="B215" s="30" t="s">
        <v>796</v>
      </c>
      <c r="C215" s="30" t="s">
        <v>797</v>
      </c>
      <c r="D215" s="18" t="s">
        <v>782</v>
      </c>
      <c r="E215" s="30" t="s">
        <v>798</v>
      </c>
      <c r="F215" s="17" t="s">
        <v>40</v>
      </c>
      <c r="G215" s="21">
        <v>45363</v>
      </c>
      <c r="H215" s="39">
        <f t="shared" si="46"/>
        <v>45728</v>
      </c>
      <c r="I215" s="24" t="str">
        <f t="shared" ca="1" si="37"/>
        <v>Vencido</v>
      </c>
      <c r="J215" s="24" t="s">
        <v>60</v>
      </c>
      <c r="K215" s="24" t="s">
        <v>41</v>
      </c>
      <c r="L215" s="24" t="s">
        <v>60</v>
      </c>
      <c r="M215" s="77">
        <v>45519</v>
      </c>
      <c r="N215" s="40">
        <f t="shared" si="39"/>
        <v>45884</v>
      </c>
      <c r="O215" s="46" t="str">
        <f t="shared" ca="1" si="40"/>
        <v>OK!</v>
      </c>
      <c r="P215" s="46" t="s">
        <v>42</v>
      </c>
      <c r="Q215" s="40" t="s">
        <v>42</v>
      </c>
      <c r="R215" s="46"/>
      <c r="S215" s="40">
        <v>45355</v>
      </c>
      <c r="T215" s="40">
        <v>44974</v>
      </c>
      <c r="U215" s="40">
        <f t="shared" si="43"/>
        <v>45704</v>
      </c>
      <c r="V215" s="40">
        <v>44979</v>
      </c>
      <c r="W215" s="40">
        <f t="shared" si="47"/>
        <v>45709</v>
      </c>
      <c r="X215" s="45" t="s">
        <v>61</v>
      </c>
      <c r="Y215" s="40" t="s">
        <v>84</v>
      </c>
      <c r="Z215" s="40">
        <v>45335</v>
      </c>
      <c r="AA215" s="40">
        <f>Z215+365+365</f>
        <v>46065</v>
      </c>
      <c r="AB215" s="40" t="s">
        <v>84</v>
      </c>
      <c r="AC215" s="40" t="s">
        <v>84</v>
      </c>
      <c r="AD215" s="21">
        <v>45432</v>
      </c>
      <c r="AE215" s="39">
        <f t="shared" si="44"/>
        <v>46162</v>
      </c>
      <c r="AF215" s="22" t="str">
        <f t="shared" ca="1" si="45"/>
        <v>OK!</v>
      </c>
      <c r="AG215" s="45" t="s">
        <v>84</v>
      </c>
      <c r="AH215" s="45" t="s">
        <v>84</v>
      </c>
      <c r="AI215" s="21"/>
      <c r="AJ215" s="22" t="str">
        <f t="shared" ca="1" si="42"/>
        <v>?</v>
      </c>
      <c r="AK215" s="33"/>
      <c r="AL215" s="25" t="str">
        <f t="shared" ca="1" si="41"/>
        <v>?</v>
      </c>
      <c r="AM215" s="60" t="s">
        <v>61</v>
      </c>
      <c r="AN215" s="22" t="s">
        <v>61</v>
      </c>
    </row>
    <row r="216" spans="1:40" x14ac:dyDescent="0.25">
      <c r="A216" s="88" t="s">
        <v>799</v>
      </c>
      <c r="B216" s="30" t="s">
        <v>800</v>
      </c>
      <c r="C216" s="30" t="s">
        <v>801</v>
      </c>
      <c r="D216" s="18" t="s">
        <v>782</v>
      </c>
      <c r="E216" s="30" t="s">
        <v>802</v>
      </c>
      <c r="F216" s="17" t="s">
        <v>40</v>
      </c>
      <c r="G216" s="21">
        <v>45209</v>
      </c>
      <c r="H216" s="39">
        <f t="shared" si="46"/>
        <v>45574</v>
      </c>
      <c r="I216" s="24" t="str">
        <f t="shared" ca="1" si="37"/>
        <v>Vencido</v>
      </c>
      <c r="J216" s="24" t="s">
        <v>60</v>
      </c>
      <c r="K216" s="24" t="s">
        <v>41</v>
      </c>
      <c r="L216" s="24" t="s">
        <v>60</v>
      </c>
      <c r="M216" s="77">
        <v>45512</v>
      </c>
      <c r="N216" s="40">
        <f t="shared" si="39"/>
        <v>45877</v>
      </c>
      <c r="O216" s="46" t="str">
        <f t="shared" ca="1" si="40"/>
        <v>OK!</v>
      </c>
      <c r="P216" s="46" t="s">
        <v>42</v>
      </c>
      <c r="Q216" s="40" t="s">
        <v>42</v>
      </c>
      <c r="R216" s="46"/>
      <c r="S216" s="40">
        <v>45355</v>
      </c>
      <c r="T216" s="40">
        <v>45416</v>
      </c>
      <c r="U216" s="40">
        <f t="shared" si="43"/>
        <v>46146</v>
      </c>
      <c r="V216" s="40">
        <v>45420</v>
      </c>
      <c r="W216" s="40">
        <f t="shared" si="47"/>
        <v>46150</v>
      </c>
      <c r="X216" s="45" t="s">
        <v>61</v>
      </c>
      <c r="Y216" s="40" t="s">
        <v>84</v>
      </c>
      <c r="Z216" s="40">
        <v>45225</v>
      </c>
      <c r="AA216" s="40">
        <f>Z216+365+365</f>
        <v>45955</v>
      </c>
      <c r="AB216" s="40" t="s">
        <v>84</v>
      </c>
      <c r="AC216" s="40" t="s">
        <v>84</v>
      </c>
      <c r="AD216" s="21" t="s">
        <v>61</v>
      </c>
      <c r="AE216" s="39" t="s">
        <v>84</v>
      </c>
      <c r="AF216" s="22" t="s">
        <v>84</v>
      </c>
      <c r="AG216" s="45" t="s">
        <v>84</v>
      </c>
      <c r="AH216" s="45" t="s">
        <v>84</v>
      </c>
      <c r="AI216" s="21"/>
      <c r="AJ216" s="22" t="str">
        <f t="shared" ca="1" si="42"/>
        <v>?</v>
      </c>
      <c r="AK216" s="33"/>
      <c r="AL216" s="25" t="str">
        <f t="shared" ca="1" si="41"/>
        <v>?</v>
      </c>
      <c r="AM216" s="60" t="s">
        <v>61</v>
      </c>
      <c r="AN216" s="22" t="s">
        <v>61</v>
      </c>
    </row>
    <row r="217" spans="1:40" x14ac:dyDescent="0.25">
      <c r="A217" s="88" t="s">
        <v>803</v>
      </c>
      <c r="B217" s="30" t="s">
        <v>804</v>
      </c>
      <c r="C217" s="30" t="s">
        <v>805</v>
      </c>
      <c r="D217" s="18" t="s">
        <v>782</v>
      </c>
      <c r="E217" s="30" t="s">
        <v>806</v>
      </c>
      <c r="F217" s="17" t="s">
        <v>40</v>
      </c>
      <c r="G217" s="21">
        <v>45345</v>
      </c>
      <c r="H217" s="39">
        <f t="shared" si="46"/>
        <v>45710</v>
      </c>
      <c r="I217" s="24" t="str">
        <f t="shared" ca="1" si="37"/>
        <v>Vencido</v>
      </c>
      <c r="J217" s="24" t="s">
        <v>60</v>
      </c>
      <c r="K217" s="24" t="s">
        <v>41</v>
      </c>
      <c r="L217" s="24" t="s">
        <v>60</v>
      </c>
      <c r="M217" s="77">
        <v>45470</v>
      </c>
      <c r="N217" s="40">
        <f t="shared" si="39"/>
        <v>45835</v>
      </c>
      <c r="O217" s="46" t="str">
        <f t="shared" ca="1" si="40"/>
        <v>Bloqueado</v>
      </c>
      <c r="P217" s="46" t="s">
        <v>42</v>
      </c>
      <c r="Q217" s="40" t="s">
        <v>42</v>
      </c>
      <c r="R217" s="46"/>
      <c r="S217" s="40">
        <v>44982</v>
      </c>
      <c r="T217" s="40">
        <v>44753</v>
      </c>
      <c r="U217" s="40">
        <f t="shared" si="43"/>
        <v>45483</v>
      </c>
      <c r="V217" s="40">
        <v>44760</v>
      </c>
      <c r="W217" s="40">
        <f t="shared" si="47"/>
        <v>45490</v>
      </c>
      <c r="X217" s="45" t="s">
        <v>61</v>
      </c>
      <c r="Y217" s="40" t="s">
        <v>84</v>
      </c>
      <c r="Z217" s="40">
        <v>45335</v>
      </c>
      <c r="AA217" s="40">
        <f>Z217+365+365</f>
        <v>46065</v>
      </c>
      <c r="AB217" s="40" t="s">
        <v>84</v>
      </c>
      <c r="AC217" s="40" t="s">
        <v>84</v>
      </c>
      <c r="AD217" s="21">
        <v>44782</v>
      </c>
      <c r="AE217" s="39">
        <f t="shared" ref="AE217:AE227" si="48">AD217+365+365</f>
        <v>45512</v>
      </c>
      <c r="AF217" s="22" t="str">
        <f t="shared" ref="AF217:AF227" ca="1" si="49">IFERROR(IF(AD217="","?",IF((AD217+(730))&lt;TODAY(),"Vencido",IF((AD217+(365*2))=TODAY(),"Vence Hoje",IF((AD217+(365*2)-15)&lt;=TODAY(),"Vence - 15 dias",IF((AD217+(365*2)-30)&lt;=TODAY(),"Vence - 30 dias",IF((AD217+(365*2)-60)&lt;=TODAY(),"Vence - 60 dias",IF((AD217+(365*2)-90)&lt;=TODAY(),"Vence - 90 dias","OK!"))))))),"-")</f>
        <v>Vencido</v>
      </c>
      <c r="AG217" s="45" t="s">
        <v>84</v>
      </c>
      <c r="AH217" s="45" t="s">
        <v>84</v>
      </c>
      <c r="AI217" s="21"/>
      <c r="AJ217" s="22" t="str">
        <f t="shared" ref="AJ217:AJ248" ca="1" si="50">IFERROR(IF(AI217="","?",IF((AI217+(365))&lt;TODAY(),"Vencido",IF((AI217+(365))=TODAY(),"Vence Hoje",IF((AI217+(365)-15)&lt;=TODAY(),"Vence - 15 dias",IF((AI217+(365)-30)&lt;=TODAY(),"Vence - 30 dias",IF((AI217+(365)-60)&lt;=TODAY(),"Vence - 60 dias",IF((AI217+(365)-90)&lt;=TODAY(),"Vence - 90 dias","OK!"))))))),"-")</f>
        <v>?</v>
      </c>
      <c r="AK217" s="33"/>
      <c r="AL217" s="25" t="str">
        <f t="shared" ca="1" si="41"/>
        <v>?</v>
      </c>
      <c r="AM217" s="60" t="s">
        <v>61</v>
      </c>
      <c r="AN217" s="22" t="s">
        <v>61</v>
      </c>
    </row>
    <row r="218" spans="1:40" x14ac:dyDescent="0.25">
      <c r="A218" s="84" t="s">
        <v>807</v>
      </c>
      <c r="B218" s="30" t="s">
        <v>808</v>
      </c>
      <c r="C218" s="30" t="s">
        <v>809</v>
      </c>
      <c r="D218" s="18" t="s">
        <v>782</v>
      </c>
      <c r="E218" s="30" t="s">
        <v>810</v>
      </c>
      <c r="F218" s="17" t="s">
        <v>40</v>
      </c>
      <c r="G218" s="21">
        <v>45342</v>
      </c>
      <c r="H218" s="39">
        <f t="shared" si="46"/>
        <v>45707</v>
      </c>
      <c r="I218" s="24" t="str">
        <f t="shared" ca="1" si="37"/>
        <v>Vencido</v>
      </c>
      <c r="J218" s="24" t="s">
        <v>60</v>
      </c>
      <c r="K218" s="24" t="s">
        <v>41</v>
      </c>
      <c r="L218" s="24" t="s">
        <v>60</v>
      </c>
      <c r="M218" s="77">
        <v>45407</v>
      </c>
      <c r="N218" s="40">
        <f t="shared" si="39"/>
        <v>45772</v>
      </c>
      <c r="O218" s="46" t="str">
        <f t="shared" ca="1" si="40"/>
        <v>Bloqueado</v>
      </c>
      <c r="P218" s="46" t="s">
        <v>42</v>
      </c>
      <c r="Q218" s="40" t="s">
        <v>42</v>
      </c>
      <c r="R218" s="46"/>
      <c r="S218" s="40">
        <v>45297</v>
      </c>
      <c r="T218" s="40">
        <v>44827</v>
      </c>
      <c r="U218" s="40">
        <f t="shared" si="43"/>
        <v>45557</v>
      </c>
      <c r="V218" s="40">
        <v>44832</v>
      </c>
      <c r="W218" s="40">
        <f t="shared" si="47"/>
        <v>45562</v>
      </c>
      <c r="X218" s="45" t="s">
        <v>61</v>
      </c>
      <c r="Y218" s="40" t="s">
        <v>84</v>
      </c>
      <c r="Z218" s="40">
        <v>45335</v>
      </c>
      <c r="AA218" s="40">
        <v>45701</v>
      </c>
      <c r="AB218" s="40" t="s">
        <v>84</v>
      </c>
      <c r="AC218" s="40" t="s">
        <v>84</v>
      </c>
      <c r="AD218" s="21">
        <v>44763</v>
      </c>
      <c r="AE218" s="39">
        <f t="shared" si="48"/>
        <v>45493</v>
      </c>
      <c r="AF218" s="22" t="str">
        <f t="shared" ca="1" si="49"/>
        <v>Vencido</v>
      </c>
      <c r="AG218" s="45" t="s">
        <v>84</v>
      </c>
      <c r="AH218" s="45" t="s">
        <v>84</v>
      </c>
      <c r="AI218" s="21"/>
      <c r="AJ218" s="22" t="str">
        <f t="shared" ca="1" si="50"/>
        <v>?</v>
      </c>
      <c r="AK218" s="33"/>
      <c r="AL218" s="25" t="str">
        <f t="shared" ca="1" si="41"/>
        <v>?</v>
      </c>
      <c r="AM218" s="60" t="s">
        <v>61</v>
      </c>
      <c r="AN218" s="22" t="s">
        <v>61</v>
      </c>
    </row>
    <row r="219" spans="1:40" x14ac:dyDescent="0.25">
      <c r="A219" s="84" t="s">
        <v>811</v>
      </c>
      <c r="B219" s="30" t="s">
        <v>812</v>
      </c>
      <c r="C219" s="30" t="s">
        <v>813</v>
      </c>
      <c r="D219" s="18" t="s">
        <v>782</v>
      </c>
      <c r="E219" s="30" t="s">
        <v>806</v>
      </c>
      <c r="F219" s="17" t="s">
        <v>40</v>
      </c>
      <c r="G219" s="21">
        <v>45449</v>
      </c>
      <c r="H219" s="39">
        <f t="shared" si="46"/>
        <v>45814</v>
      </c>
      <c r="I219" s="24" t="str">
        <f t="shared" ca="1" si="37"/>
        <v>Vencido</v>
      </c>
      <c r="J219" s="24" t="s">
        <v>60</v>
      </c>
      <c r="K219" s="24" t="s">
        <v>41</v>
      </c>
      <c r="L219" s="24" t="s">
        <v>60</v>
      </c>
      <c r="M219" s="40"/>
      <c r="N219" s="40">
        <f t="shared" si="39"/>
        <v>365</v>
      </c>
      <c r="O219" s="46" t="str">
        <f t="shared" ca="1" si="40"/>
        <v>?</v>
      </c>
      <c r="P219" s="46" t="s">
        <v>42</v>
      </c>
      <c r="Q219" s="40" t="s">
        <v>42</v>
      </c>
      <c r="R219" s="46"/>
      <c r="S219" s="40">
        <v>45460</v>
      </c>
      <c r="T219" s="40">
        <v>45267</v>
      </c>
      <c r="U219" s="40">
        <f t="shared" si="43"/>
        <v>45997</v>
      </c>
      <c r="V219" s="40">
        <v>45267</v>
      </c>
      <c r="W219" s="40">
        <f t="shared" si="47"/>
        <v>45997</v>
      </c>
      <c r="X219" s="45" t="s">
        <v>61</v>
      </c>
      <c r="Y219" s="40" t="s">
        <v>84</v>
      </c>
      <c r="Z219" s="40">
        <v>45238</v>
      </c>
      <c r="AA219" s="40">
        <f t="shared" ref="AA219:AA224" si="51">Z219+365+365</f>
        <v>45968</v>
      </c>
      <c r="AB219" s="40" t="s">
        <v>84</v>
      </c>
      <c r="AC219" s="40" t="s">
        <v>84</v>
      </c>
      <c r="AD219" s="21">
        <v>45239</v>
      </c>
      <c r="AE219" s="39">
        <f t="shared" si="48"/>
        <v>45969</v>
      </c>
      <c r="AF219" s="22" t="str">
        <f t="shared" ca="1" si="49"/>
        <v>OK!</v>
      </c>
      <c r="AG219" s="45" t="s">
        <v>84</v>
      </c>
      <c r="AH219" s="45" t="s">
        <v>84</v>
      </c>
      <c r="AI219" s="21"/>
      <c r="AJ219" s="22" t="str">
        <f t="shared" ca="1" si="50"/>
        <v>?</v>
      </c>
      <c r="AK219" s="33"/>
      <c r="AL219" s="25" t="str">
        <f t="shared" ca="1" si="41"/>
        <v>?</v>
      </c>
      <c r="AM219" s="60" t="s">
        <v>61</v>
      </c>
      <c r="AN219" s="22" t="s">
        <v>61</v>
      </c>
    </row>
    <row r="220" spans="1:40" x14ac:dyDescent="0.25">
      <c r="A220" s="84" t="s">
        <v>814</v>
      </c>
      <c r="B220" s="30" t="s">
        <v>815</v>
      </c>
      <c r="C220" s="30" t="s">
        <v>816</v>
      </c>
      <c r="D220" s="18" t="s">
        <v>782</v>
      </c>
      <c r="E220" s="30" t="s">
        <v>817</v>
      </c>
      <c r="F220" s="17" t="s">
        <v>40</v>
      </c>
      <c r="G220" s="21">
        <v>45302</v>
      </c>
      <c r="H220" s="39">
        <f t="shared" si="46"/>
        <v>45667</v>
      </c>
      <c r="I220" s="24" t="str">
        <f t="shared" ca="1" si="37"/>
        <v>Vencido</v>
      </c>
      <c r="J220" s="24" t="s">
        <v>60</v>
      </c>
      <c r="K220" s="24" t="s">
        <v>41</v>
      </c>
      <c r="L220" s="24" t="s">
        <v>60</v>
      </c>
      <c r="M220" s="77">
        <v>45372</v>
      </c>
      <c r="N220" s="40">
        <f t="shared" si="39"/>
        <v>45737</v>
      </c>
      <c r="O220" s="46" t="str">
        <f t="shared" ca="1" si="40"/>
        <v>Bloqueado</v>
      </c>
      <c r="P220" s="46" t="s">
        <v>42</v>
      </c>
      <c r="Q220" s="40" t="s">
        <v>42</v>
      </c>
      <c r="R220" s="46"/>
      <c r="S220" s="40">
        <v>45355</v>
      </c>
      <c r="T220" s="40">
        <v>45318</v>
      </c>
      <c r="U220" s="40">
        <f t="shared" si="43"/>
        <v>46048</v>
      </c>
      <c r="V220" s="40">
        <v>45346</v>
      </c>
      <c r="W220" s="40">
        <f t="shared" si="47"/>
        <v>46076</v>
      </c>
      <c r="X220" s="45" t="s">
        <v>61</v>
      </c>
      <c r="Y220" s="40" t="s">
        <v>84</v>
      </c>
      <c r="Z220" s="40">
        <v>45335</v>
      </c>
      <c r="AA220" s="40">
        <f t="shared" si="51"/>
        <v>46065</v>
      </c>
      <c r="AB220" s="40" t="s">
        <v>84</v>
      </c>
      <c r="AC220" s="40" t="s">
        <v>84</v>
      </c>
      <c r="AD220" s="21">
        <v>44764</v>
      </c>
      <c r="AE220" s="39">
        <f t="shared" si="48"/>
        <v>45494</v>
      </c>
      <c r="AF220" s="22" t="str">
        <f t="shared" ca="1" si="49"/>
        <v>Vencido</v>
      </c>
      <c r="AG220" s="45" t="s">
        <v>84</v>
      </c>
      <c r="AH220" s="45" t="s">
        <v>84</v>
      </c>
      <c r="AI220" s="21"/>
      <c r="AJ220" s="22" t="str">
        <f t="shared" ca="1" si="50"/>
        <v>?</v>
      </c>
      <c r="AK220" s="33"/>
      <c r="AL220" s="25" t="str">
        <f t="shared" ca="1" si="41"/>
        <v>?</v>
      </c>
      <c r="AM220" s="60" t="s">
        <v>61</v>
      </c>
      <c r="AN220" s="22" t="s">
        <v>61</v>
      </c>
    </row>
    <row r="221" spans="1:40" x14ac:dyDescent="0.25">
      <c r="A221" s="84" t="s">
        <v>818</v>
      </c>
      <c r="B221" s="30" t="s">
        <v>819</v>
      </c>
      <c r="C221" s="30" t="s">
        <v>820</v>
      </c>
      <c r="D221" s="18" t="s">
        <v>782</v>
      </c>
      <c r="E221" s="30" t="s">
        <v>787</v>
      </c>
      <c r="F221" s="17" t="s">
        <v>40</v>
      </c>
      <c r="G221" s="21">
        <v>45365</v>
      </c>
      <c r="H221" s="39">
        <f t="shared" si="46"/>
        <v>45730</v>
      </c>
      <c r="I221" s="24" t="str">
        <f t="shared" ref="I221:I284" ca="1" si="52">IFERROR(IF(G221="","?",IF((G221+(365))&lt;TODAY(),"Vencido",IF((G221+(365))=TODAY(),"Vence Hoje",IF((G221+(365)-15)&lt;=TODAY(),"Vence - 15 dias",IF((G221+(365)-30)&lt;=TODAY(),"Vence - 30 dias",IF((G221+(365*2)-60)&lt;=TODAY(),"Vence - 60 dias",IF((G221+(365*2)-90)&lt;=TODAY(),"Vence - 90 dias","OK!"))))))),"-")</f>
        <v>Vencido</v>
      </c>
      <c r="J221" s="24" t="s">
        <v>60</v>
      </c>
      <c r="K221" s="24" t="s">
        <v>41</v>
      </c>
      <c r="L221" s="24" t="s">
        <v>60</v>
      </c>
      <c r="M221" s="77">
        <v>45618</v>
      </c>
      <c r="N221" s="40">
        <f t="shared" si="39"/>
        <v>45983</v>
      </c>
      <c r="O221" s="46" t="str">
        <f t="shared" ca="1" si="40"/>
        <v>OK!</v>
      </c>
      <c r="P221" s="46" t="s">
        <v>42</v>
      </c>
      <c r="Q221" s="40" t="s">
        <v>42</v>
      </c>
      <c r="R221" s="46"/>
      <c r="S221" s="40">
        <v>45355</v>
      </c>
      <c r="T221" s="40">
        <v>45416</v>
      </c>
      <c r="U221" s="40">
        <f t="shared" si="43"/>
        <v>46146</v>
      </c>
      <c r="V221" s="40">
        <v>45420</v>
      </c>
      <c r="W221" s="40">
        <f t="shared" si="47"/>
        <v>46150</v>
      </c>
      <c r="X221" s="45" t="s">
        <v>61</v>
      </c>
      <c r="Y221" s="40" t="s">
        <v>84</v>
      </c>
      <c r="Z221" s="40">
        <v>45318</v>
      </c>
      <c r="AA221" s="40">
        <f t="shared" si="51"/>
        <v>46048</v>
      </c>
      <c r="AB221" s="40" t="s">
        <v>84</v>
      </c>
      <c r="AC221" s="40" t="s">
        <v>84</v>
      </c>
      <c r="AD221" s="21">
        <v>45432</v>
      </c>
      <c r="AE221" s="39">
        <f t="shared" si="48"/>
        <v>46162</v>
      </c>
      <c r="AF221" s="22" t="str">
        <f t="shared" ca="1" si="49"/>
        <v>OK!</v>
      </c>
      <c r="AG221" s="45" t="s">
        <v>84</v>
      </c>
      <c r="AH221" s="45" t="s">
        <v>84</v>
      </c>
      <c r="AI221" s="21"/>
      <c r="AJ221" s="22" t="str">
        <f t="shared" ca="1" si="50"/>
        <v>?</v>
      </c>
      <c r="AK221" s="33"/>
      <c r="AL221" s="25" t="str">
        <f t="shared" ca="1" si="41"/>
        <v>?</v>
      </c>
      <c r="AM221" s="60" t="s">
        <v>61</v>
      </c>
      <c r="AN221" s="22" t="s">
        <v>61</v>
      </c>
    </row>
    <row r="222" spans="1:40" x14ac:dyDescent="0.25">
      <c r="A222" s="88" t="s">
        <v>821</v>
      </c>
      <c r="B222" s="30" t="s">
        <v>822</v>
      </c>
      <c r="C222" s="30" t="s">
        <v>823</v>
      </c>
      <c r="D222" s="18" t="s">
        <v>782</v>
      </c>
      <c r="E222" s="30" t="s">
        <v>798</v>
      </c>
      <c r="F222" s="17" t="s">
        <v>40</v>
      </c>
      <c r="G222" s="21">
        <v>45511</v>
      </c>
      <c r="H222" s="39">
        <f t="shared" si="46"/>
        <v>45876</v>
      </c>
      <c r="I222" s="24" t="str">
        <f t="shared" ca="1" si="52"/>
        <v>Vence - 30 dias</v>
      </c>
      <c r="J222" s="24" t="s">
        <v>60</v>
      </c>
      <c r="K222" s="24" t="s">
        <v>41</v>
      </c>
      <c r="L222" s="24" t="s">
        <v>60</v>
      </c>
      <c r="M222" s="77">
        <v>45552</v>
      </c>
      <c r="N222" s="40">
        <f t="shared" si="39"/>
        <v>45917</v>
      </c>
      <c r="O222" s="46" t="str">
        <f t="shared" ca="1" si="40"/>
        <v>OK!</v>
      </c>
      <c r="P222" s="46" t="s">
        <v>42</v>
      </c>
      <c r="Q222" s="40" t="s">
        <v>42</v>
      </c>
      <c r="R222" s="46"/>
      <c r="S222" s="40">
        <v>45355</v>
      </c>
      <c r="T222" s="40">
        <v>45195</v>
      </c>
      <c r="U222" s="40">
        <f t="shared" si="43"/>
        <v>45925</v>
      </c>
      <c r="V222" s="40">
        <v>45196</v>
      </c>
      <c r="W222" s="40">
        <f t="shared" si="47"/>
        <v>45926</v>
      </c>
      <c r="X222" s="45" t="s">
        <v>61</v>
      </c>
      <c r="Y222" s="40" t="s">
        <v>84</v>
      </c>
      <c r="Z222" s="40">
        <v>45203</v>
      </c>
      <c r="AA222" s="40">
        <f t="shared" si="51"/>
        <v>45933</v>
      </c>
      <c r="AB222" s="40" t="s">
        <v>84</v>
      </c>
      <c r="AC222" s="40" t="s">
        <v>84</v>
      </c>
      <c r="AD222" s="21">
        <v>45204</v>
      </c>
      <c r="AE222" s="39">
        <f t="shared" si="48"/>
        <v>45934</v>
      </c>
      <c r="AF222" s="22" t="str">
        <f t="shared" ca="1" si="49"/>
        <v>Vence - 90 dias</v>
      </c>
      <c r="AG222" s="45" t="s">
        <v>84</v>
      </c>
      <c r="AH222" s="45" t="s">
        <v>84</v>
      </c>
      <c r="AI222" s="21"/>
      <c r="AJ222" s="22" t="str">
        <f t="shared" ca="1" si="50"/>
        <v>?</v>
      </c>
      <c r="AK222" s="33"/>
      <c r="AL222" s="25" t="str">
        <f t="shared" ca="1" si="41"/>
        <v>?</v>
      </c>
      <c r="AM222" s="60" t="s">
        <v>61</v>
      </c>
      <c r="AN222" s="22" t="s">
        <v>61</v>
      </c>
    </row>
    <row r="223" spans="1:40" x14ac:dyDescent="0.25">
      <c r="A223" s="88" t="s">
        <v>824</v>
      </c>
      <c r="B223" s="30" t="s">
        <v>825</v>
      </c>
      <c r="C223" s="30" t="s">
        <v>826</v>
      </c>
      <c r="D223" s="18" t="s">
        <v>782</v>
      </c>
      <c r="E223" s="30" t="s">
        <v>827</v>
      </c>
      <c r="F223" s="17" t="s">
        <v>40</v>
      </c>
      <c r="G223" s="21">
        <v>45274</v>
      </c>
      <c r="H223" s="39">
        <f t="shared" si="46"/>
        <v>45639</v>
      </c>
      <c r="I223" s="24" t="str">
        <f t="shared" ca="1" si="52"/>
        <v>Vencido</v>
      </c>
      <c r="J223" s="24" t="s">
        <v>60</v>
      </c>
      <c r="K223" s="24" t="s">
        <v>41</v>
      </c>
      <c r="L223" s="24" t="s">
        <v>60</v>
      </c>
      <c r="M223" s="77">
        <v>45512</v>
      </c>
      <c r="N223" s="40">
        <f t="shared" si="39"/>
        <v>45877</v>
      </c>
      <c r="O223" s="46" t="str">
        <f t="shared" ca="1" si="40"/>
        <v>OK!</v>
      </c>
      <c r="P223" s="46" t="s">
        <v>42</v>
      </c>
      <c r="Q223" s="40" t="s">
        <v>42</v>
      </c>
      <c r="R223" s="46"/>
      <c r="S223" s="40">
        <v>45308</v>
      </c>
      <c r="T223" s="40">
        <v>44949</v>
      </c>
      <c r="U223" s="40">
        <f t="shared" si="43"/>
        <v>45679</v>
      </c>
      <c r="V223" s="40">
        <v>44955</v>
      </c>
      <c r="W223" s="40">
        <f t="shared" si="47"/>
        <v>45685</v>
      </c>
      <c r="X223" s="45" t="s">
        <v>61</v>
      </c>
      <c r="Y223" s="40" t="s">
        <v>84</v>
      </c>
      <c r="Z223" s="40">
        <v>45304</v>
      </c>
      <c r="AA223" s="40">
        <f t="shared" si="51"/>
        <v>46034</v>
      </c>
      <c r="AB223" s="40" t="s">
        <v>84</v>
      </c>
      <c r="AC223" s="40" t="s">
        <v>84</v>
      </c>
      <c r="AD223" s="21">
        <v>44959</v>
      </c>
      <c r="AE223" s="39">
        <f t="shared" si="48"/>
        <v>45689</v>
      </c>
      <c r="AF223" s="22" t="str">
        <f t="shared" ca="1" si="49"/>
        <v>Vencido</v>
      </c>
      <c r="AG223" s="45" t="s">
        <v>84</v>
      </c>
      <c r="AH223" s="45" t="s">
        <v>84</v>
      </c>
      <c r="AI223" s="21"/>
      <c r="AJ223" s="22" t="str">
        <f t="shared" ca="1" si="50"/>
        <v>?</v>
      </c>
      <c r="AK223" s="33"/>
      <c r="AL223" s="25" t="str">
        <f t="shared" ca="1" si="41"/>
        <v>?</v>
      </c>
      <c r="AM223" s="60" t="s">
        <v>61</v>
      </c>
      <c r="AN223" s="22" t="s">
        <v>61</v>
      </c>
    </row>
    <row r="224" spans="1:40" x14ac:dyDescent="0.25">
      <c r="A224" s="84" t="s">
        <v>828</v>
      </c>
      <c r="B224" s="30" t="s">
        <v>829</v>
      </c>
      <c r="C224" s="30" t="s">
        <v>830</v>
      </c>
      <c r="D224" s="16" t="s">
        <v>782</v>
      </c>
      <c r="E224" s="30" t="s">
        <v>831</v>
      </c>
      <c r="F224" s="17" t="s">
        <v>40</v>
      </c>
      <c r="G224" s="21">
        <v>45604</v>
      </c>
      <c r="H224" s="39">
        <f t="shared" si="46"/>
        <v>45969</v>
      </c>
      <c r="I224" s="24" t="str">
        <f t="shared" ca="1" si="52"/>
        <v>OK!</v>
      </c>
      <c r="J224" s="20" t="s">
        <v>60</v>
      </c>
      <c r="K224" s="20" t="s">
        <v>41</v>
      </c>
      <c r="L224" s="20" t="s">
        <v>60</v>
      </c>
      <c r="M224" s="77">
        <v>45624</v>
      </c>
      <c r="N224" s="40">
        <f t="shared" si="39"/>
        <v>45989</v>
      </c>
      <c r="O224" s="46" t="str">
        <f t="shared" ca="1" si="40"/>
        <v>OK!</v>
      </c>
      <c r="P224" s="46" t="s">
        <v>42</v>
      </c>
      <c r="Q224" s="40" t="s">
        <v>42</v>
      </c>
      <c r="R224" s="46"/>
      <c r="S224" s="45">
        <v>45620</v>
      </c>
      <c r="T224" s="45">
        <v>45620</v>
      </c>
      <c r="U224" s="40">
        <f t="shared" si="43"/>
        <v>46350</v>
      </c>
      <c r="V224" s="40" t="s">
        <v>84</v>
      </c>
      <c r="W224" s="40" t="s">
        <v>61</v>
      </c>
      <c r="X224" s="45" t="s">
        <v>61</v>
      </c>
      <c r="Y224" s="40" t="s">
        <v>84</v>
      </c>
      <c r="Z224" s="45">
        <v>44691</v>
      </c>
      <c r="AA224" s="40">
        <f t="shared" si="51"/>
        <v>45421</v>
      </c>
      <c r="AB224" s="40" t="s">
        <v>84</v>
      </c>
      <c r="AC224" s="40" t="s">
        <v>84</v>
      </c>
      <c r="AD224" s="21">
        <v>45621</v>
      </c>
      <c r="AE224" s="39">
        <f t="shared" si="48"/>
        <v>46351</v>
      </c>
      <c r="AF224" s="22" t="str">
        <f t="shared" ca="1" si="49"/>
        <v>OK!</v>
      </c>
      <c r="AG224" s="45" t="s">
        <v>84</v>
      </c>
      <c r="AH224" s="45" t="s">
        <v>84</v>
      </c>
      <c r="AI224" s="21"/>
      <c r="AJ224" s="22" t="str">
        <f t="shared" ca="1" si="50"/>
        <v>?</v>
      </c>
      <c r="AK224" s="33"/>
      <c r="AL224" s="25" t="str">
        <f t="shared" ca="1" si="41"/>
        <v>?</v>
      </c>
      <c r="AM224" s="60" t="s">
        <v>61</v>
      </c>
      <c r="AN224" s="22" t="s">
        <v>61</v>
      </c>
    </row>
    <row r="225" spans="1:41" x14ac:dyDescent="0.25">
      <c r="A225" s="84" t="s">
        <v>832</v>
      </c>
      <c r="B225" s="30" t="s">
        <v>833</v>
      </c>
      <c r="C225" s="30" t="s">
        <v>834</v>
      </c>
      <c r="D225" s="18" t="s">
        <v>782</v>
      </c>
      <c r="E225" s="30" t="s">
        <v>794</v>
      </c>
      <c r="F225" s="17" t="s">
        <v>40</v>
      </c>
      <c r="G225" s="21">
        <v>45013</v>
      </c>
      <c r="H225" s="39">
        <f t="shared" si="46"/>
        <v>45378</v>
      </c>
      <c r="I225" s="24" t="str">
        <f t="shared" ca="1" si="52"/>
        <v>Vencido</v>
      </c>
      <c r="J225" s="24" t="s">
        <v>60</v>
      </c>
      <c r="K225" s="24" t="s">
        <v>41</v>
      </c>
      <c r="L225" s="24" t="s">
        <v>60</v>
      </c>
      <c r="M225" s="77">
        <v>45318</v>
      </c>
      <c r="N225" s="40">
        <f t="shared" si="39"/>
        <v>45683</v>
      </c>
      <c r="O225" s="46" t="str">
        <f t="shared" ca="1" si="40"/>
        <v>Bloqueado</v>
      </c>
      <c r="P225" s="46" t="s">
        <v>42</v>
      </c>
      <c r="Q225" s="40" t="s">
        <v>42</v>
      </c>
      <c r="R225" s="46"/>
      <c r="S225" s="40">
        <v>44982</v>
      </c>
      <c r="T225" s="40">
        <v>44974</v>
      </c>
      <c r="U225" s="40">
        <f t="shared" si="43"/>
        <v>45704</v>
      </c>
      <c r="V225" s="40">
        <v>44979</v>
      </c>
      <c r="W225" s="40">
        <f>V225+365+365</f>
        <v>45709</v>
      </c>
      <c r="X225" s="45" t="s">
        <v>61</v>
      </c>
      <c r="Y225" s="40" t="s">
        <v>84</v>
      </c>
      <c r="Z225" s="40" t="s">
        <v>85</v>
      </c>
      <c r="AA225" s="40" t="s">
        <v>90</v>
      </c>
      <c r="AB225" s="40" t="s">
        <v>84</v>
      </c>
      <c r="AC225" s="40" t="s">
        <v>84</v>
      </c>
      <c r="AD225" s="21" t="s">
        <v>835</v>
      </c>
      <c r="AE225" s="39" t="e">
        <f t="shared" si="48"/>
        <v>#VALUE!</v>
      </c>
      <c r="AF225" s="22" t="str">
        <f t="shared" ca="1" si="49"/>
        <v>-</v>
      </c>
      <c r="AG225" s="45" t="s">
        <v>84</v>
      </c>
      <c r="AH225" s="45" t="s">
        <v>84</v>
      </c>
      <c r="AI225" s="21"/>
      <c r="AJ225" s="22" t="str">
        <f t="shared" ca="1" si="50"/>
        <v>?</v>
      </c>
      <c r="AK225" s="33"/>
      <c r="AL225" s="25" t="str">
        <f t="shared" ca="1" si="41"/>
        <v>?</v>
      </c>
      <c r="AM225" s="60" t="s">
        <v>61</v>
      </c>
      <c r="AN225" s="22" t="s">
        <v>61</v>
      </c>
    </row>
    <row r="226" spans="1:41" x14ac:dyDescent="0.25">
      <c r="A226" s="84" t="s">
        <v>836</v>
      </c>
      <c r="B226" s="31" t="s">
        <v>837</v>
      </c>
      <c r="C226" s="30" t="s">
        <v>838</v>
      </c>
      <c r="D226" s="18" t="s">
        <v>782</v>
      </c>
      <c r="E226" s="30" t="s">
        <v>790</v>
      </c>
      <c r="F226" s="17" t="s">
        <v>40</v>
      </c>
      <c r="G226" s="21">
        <v>45478</v>
      </c>
      <c r="H226" s="39">
        <f t="shared" si="46"/>
        <v>45843</v>
      </c>
      <c r="I226" s="24" t="str">
        <f t="shared" ca="1" si="52"/>
        <v>Vencido</v>
      </c>
      <c r="J226" s="24" t="s">
        <v>60</v>
      </c>
      <c r="K226" s="24" t="s">
        <v>41</v>
      </c>
      <c r="L226" s="24" t="s">
        <v>60</v>
      </c>
      <c r="M226" s="40"/>
      <c r="N226" s="40" t="s">
        <v>61</v>
      </c>
      <c r="O226" s="46" t="str">
        <f t="shared" ca="1" si="40"/>
        <v>?</v>
      </c>
      <c r="P226" s="46" t="s">
        <v>42</v>
      </c>
      <c r="Q226" s="40" t="s">
        <v>42</v>
      </c>
      <c r="R226" s="46"/>
      <c r="S226" s="40">
        <v>45355</v>
      </c>
      <c r="T226" s="40">
        <v>45171</v>
      </c>
      <c r="U226" s="40">
        <f t="shared" si="43"/>
        <v>45901</v>
      </c>
      <c r="V226" s="40">
        <v>45177</v>
      </c>
      <c r="W226" s="40">
        <f>V226+365+365</f>
        <v>45907</v>
      </c>
      <c r="X226" s="45" t="s">
        <v>61</v>
      </c>
      <c r="Y226" s="40" t="s">
        <v>84</v>
      </c>
      <c r="Z226" s="40">
        <v>45335</v>
      </c>
      <c r="AA226" s="40">
        <f>Z226+365+365</f>
        <v>46065</v>
      </c>
      <c r="AB226" s="40" t="s">
        <v>84</v>
      </c>
      <c r="AC226" s="40" t="s">
        <v>84</v>
      </c>
      <c r="AD226" s="21">
        <v>45578</v>
      </c>
      <c r="AE226" s="39">
        <f t="shared" si="48"/>
        <v>46308</v>
      </c>
      <c r="AF226" s="22" t="str">
        <f t="shared" ca="1" si="49"/>
        <v>OK!</v>
      </c>
      <c r="AG226" s="45" t="s">
        <v>84</v>
      </c>
      <c r="AH226" s="45" t="s">
        <v>84</v>
      </c>
      <c r="AI226" s="21"/>
      <c r="AJ226" s="22" t="str">
        <f t="shared" ca="1" si="50"/>
        <v>?</v>
      </c>
      <c r="AK226" s="33"/>
      <c r="AL226" s="25" t="str">
        <f t="shared" ca="1" si="41"/>
        <v>?</v>
      </c>
      <c r="AM226" s="60" t="s">
        <v>61</v>
      </c>
      <c r="AN226" s="22" t="s">
        <v>61</v>
      </c>
    </row>
    <row r="227" spans="1:41" x14ac:dyDescent="0.25">
      <c r="A227" s="88" t="s">
        <v>839</v>
      </c>
      <c r="B227" s="30" t="s">
        <v>840</v>
      </c>
      <c r="C227" s="30" t="s">
        <v>841</v>
      </c>
      <c r="D227" s="18" t="s">
        <v>782</v>
      </c>
      <c r="E227" s="30" t="s">
        <v>802</v>
      </c>
      <c r="F227" s="17" t="s">
        <v>40</v>
      </c>
      <c r="G227" s="21">
        <v>45511</v>
      </c>
      <c r="H227" s="39">
        <f t="shared" si="46"/>
        <v>45876</v>
      </c>
      <c r="I227" s="24" t="str">
        <f t="shared" ca="1" si="52"/>
        <v>Vence - 30 dias</v>
      </c>
      <c r="J227" s="24" t="s">
        <v>41</v>
      </c>
      <c r="K227" s="24" t="s">
        <v>41</v>
      </c>
      <c r="L227" s="24" t="s">
        <v>60</v>
      </c>
      <c r="M227" s="77">
        <v>45546</v>
      </c>
      <c r="N227" s="40">
        <f>M227+365</f>
        <v>45911</v>
      </c>
      <c r="O227" s="46" t="str">
        <f t="shared" ca="1" si="40"/>
        <v>OK!</v>
      </c>
      <c r="P227" s="46" t="s">
        <v>42</v>
      </c>
      <c r="Q227" s="40" t="s">
        <v>42</v>
      </c>
      <c r="R227" s="46"/>
      <c r="S227" s="40">
        <v>45355</v>
      </c>
      <c r="T227" s="40">
        <v>45492</v>
      </c>
      <c r="U227" s="40">
        <f t="shared" si="43"/>
        <v>46222</v>
      </c>
      <c r="V227" s="40" t="s">
        <v>165</v>
      </c>
      <c r="W227" s="40" t="s">
        <v>61</v>
      </c>
      <c r="X227" s="45" t="s">
        <v>61</v>
      </c>
      <c r="Y227" s="40" t="s">
        <v>84</v>
      </c>
      <c r="Z227" s="40">
        <v>45493</v>
      </c>
      <c r="AA227" s="40">
        <f>Z227+365+365</f>
        <v>46223</v>
      </c>
      <c r="AB227" s="40" t="s">
        <v>84</v>
      </c>
      <c r="AC227" s="40" t="s">
        <v>84</v>
      </c>
      <c r="AD227" s="21">
        <v>44872</v>
      </c>
      <c r="AE227" s="39">
        <f t="shared" si="48"/>
        <v>45602</v>
      </c>
      <c r="AF227" s="22" t="str">
        <f t="shared" ca="1" si="49"/>
        <v>Vencido</v>
      </c>
      <c r="AG227" s="45" t="s">
        <v>84</v>
      </c>
      <c r="AH227" s="45" t="s">
        <v>84</v>
      </c>
      <c r="AI227" s="21"/>
      <c r="AJ227" s="22" t="str">
        <f t="shared" ca="1" si="50"/>
        <v>?</v>
      </c>
      <c r="AK227" s="33"/>
      <c r="AL227" s="25" t="str">
        <f t="shared" ca="1" si="41"/>
        <v>?</v>
      </c>
      <c r="AM227" s="60" t="s">
        <v>61</v>
      </c>
      <c r="AN227" s="22" t="s">
        <v>61</v>
      </c>
    </row>
    <row r="228" spans="1:41" x14ac:dyDescent="0.25">
      <c r="A228" s="84" t="s">
        <v>842</v>
      </c>
      <c r="B228" s="30" t="s">
        <v>843</v>
      </c>
      <c r="C228" s="30" t="s">
        <v>844</v>
      </c>
      <c r="D228" s="18" t="s">
        <v>782</v>
      </c>
      <c r="E228" s="30" t="s">
        <v>787</v>
      </c>
      <c r="F228" s="17" t="s">
        <v>40</v>
      </c>
      <c r="G228" s="21">
        <v>45275</v>
      </c>
      <c r="H228" s="39">
        <f t="shared" si="46"/>
        <v>45640</v>
      </c>
      <c r="I228" s="24" t="str">
        <f t="shared" ca="1" si="52"/>
        <v>Vencido</v>
      </c>
      <c r="J228" s="24" t="s">
        <v>60</v>
      </c>
      <c r="K228" s="24" t="s">
        <v>41</v>
      </c>
      <c r="L228" s="24" t="s">
        <v>60</v>
      </c>
      <c r="M228" s="77">
        <v>45318</v>
      </c>
      <c r="N228" s="40">
        <f>M228+365</f>
        <v>45683</v>
      </c>
      <c r="O228" s="46" t="str">
        <f t="shared" ca="1" si="40"/>
        <v>Bloqueado</v>
      </c>
      <c r="P228" s="46" t="s">
        <v>42</v>
      </c>
      <c r="Q228" s="40" t="s">
        <v>42</v>
      </c>
      <c r="R228" s="46"/>
      <c r="S228" s="40">
        <v>44985</v>
      </c>
      <c r="T228" s="40">
        <v>44767</v>
      </c>
      <c r="U228" s="40">
        <f t="shared" si="43"/>
        <v>45497</v>
      </c>
      <c r="V228" s="40">
        <v>44770</v>
      </c>
      <c r="W228" s="40">
        <f t="shared" ref="W228:W233" si="53">V228+365+365</f>
        <v>45500</v>
      </c>
      <c r="X228" s="45" t="s">
        <v>61</v>
      </c>
      <c r="Y228" s="40" t="s">
        <v>84</v>
      </c>
      <c r="Z228" s="40" t="s">
        <v>61</v>
      </c>
      <c r="AA228" s="40" t="s">
        <v>61</v>
      </c>
      <c r="AB228" s="40" t="s">
        <v>84</v>
      </c>
      <c r="AC228" s="40" t="s">
        <v>84</v>
      </c>
      <c r="AD228" s="21" t="s">
        <v>85</v>
      </c>
      <c r="AE228" s="39" t="s">
        <v>61</v>
      </c>
      <c r="AF228" s="22" t="s">
        <v>61</v>
      </c>
      <c r="AG228" s="45" t="s">
        <v>84</v>
      </c>
      <c r="AH228" s="45" t="s">
        <v>84</v>
      </c>
      <c r="AI228" s="21"/>
      <c r="AJ228" s="22" t="str">
        <f t="shared" ca="1" si="50"/>
        <v>?</v>
      </c>
      <c r="AK228" s="33"/>
      <c r="AL228" s="25" t="str">
        <f t="shared" ca="1" si="41"/>
        <v>?</v>
      </c>
      <c r="AM228" s="60" t="s">
        <v>61</v>
      </c>
      <c r="AN228" s="22" t="s">
        <v>61</v>
      </c>
    </row>
    <row r="229" spans="1:41" x14ac:dyDescent="0.25">
      <c r="A229" s="84" t="s">
        <v>845</v>
      </c>
      <c r="B229" s="30" t="s">
        <v>846</v>
      </c>
      <c r="C229" s="30" t="s">
        <v>847</v>
      </c>
      <c r="D229" s="18" t="s">
        <v>782</v>
      </c>
      <c r="E229" s="30" t="s">
        <v>848</v>
      </c>
      <c r="F229" s="17" t="s">
        <v>40</v>
      </c>
      <c r="G229" s="21">
        <v>44973</v>
      </c>
      <c r="H229" s="39">
        <f t="shared" si="46"/>
        <v>45338</v>
      </c>
      <c r="I229" s="24" t="str">
        <f t="shared" ca="1" si="52"/>
        <v>Vencido</v>
      </c>
      <c r="J229" s="24" t="s">
        <v>60</v>
      </c>
      <c r="K229" s="24" t="s">
        <v>41</v>
      </c>
      <c r="L229" s="24" t="s">
        <v>60</v>
      </c>
      <c r="M229" s="40"/>
      <c r="N229" s="40" t="s">
        <v>61</v>
      </c>
      <c r="O229" s="46" t="str">
        <f t="shared" ca="1" si="40"/>
        <v>?</v>
      </c>
      <c r="P229" s="46" t="s">
        <v>42</v>
      </c>
      <c r="Q229" s="40" t="s">
        <v>42</v>
      </c>
      <c r="R229" s="46"/>
      <c r="S229" s="40">
        <v>44985</v>
      </c>
      <c r="T229" s="40">
        <v>44827</v>
      </c>
      <c r="U229" s="40">
        <f t="shared" si="43"/>
        <v>45557</v>
      </c>
      <c r="V229" s="40">
        <v>44832</v>
      </c>
      <c r="W229" s="40">
        <f t="shared" si="53"/>
        <v>45562</v>
      </c>
      <c r="X229" s="45" t="s">
        <v>61</v>
      </c>
      <c r="Y229" s="40" t="s">
        <v>84</v>
      </c>
      <c r="Z229" s="40" t="s">
        <v>61</v>
      </c>
      <c r="AA229" s="40" t="s">
        <v>84</v>
      </c>
      <c r="AB229" s="40" t="s">
        <v>84</v>
      </c>
      <c r="AC229" s="40" t="s">
        <v>84</v>
      </c>
      <c r="AD229" s="21" t="s">
        <v>61</v>
      </c>
      <c r="AE229" s="39" t="s">
        <v>85</v>
      </c>
      <c r="AF229" s="22" t="s">
        <v>90</v>
      </c>
      <c r="AG229" s="45" t="s">
        <v>84</v>
      </c>
      <c r="AH229" s="45" t="s">
        <v>84</v>
      </c>
      <c r="AI229" s="21"/>
      <c r="AJ229" s="22" t="str">
        <f t="shared" ca="1" si="50"/>
        <v>?</v>
      </c>
      <c r="AK229" s="33"/>
      <c r="AL229" s="25" t="str">
        <f t="shared" ca="1" si="41"/>
        <v>?</v>
      </c>
      <c r="AM229" s="60" t="s">
        <v>61</v>
      </c>
      <c r="AN229" s="22" t="s">
        <v>61</v>
      </c>
    </row>
    <row r="230" spans="1:41" x14ac:dyDescent="0.25">
      <c r="A230" s="84" t="s">
        <v>849</v>
      </c>
      <c r="B230" s="30" t="s">
        <v>850</v>
      </c>
      <c r="C230" s="30" t="s">
        <v>851</v>
      </c>
      <c r="D230" s="18" t="s">
        <v>782</v>
      </c>
      <c r="E230" s="30" t="s">
        <v>794</v>
      </c>
      <c r="F230" s="17" t="s">
        <v>40</v>
      </c>
      <c r="G230" s="21">
        <v>45429</v>
      </c>
      <c r="H230" s="39">
        <f t="shared" si="46"/>
        <v>45794</v>
      </c>
      <c r="I230" s="24" t="str">
        <f t="shared" ca="1" si="52"/>
        <v>Vencido</v>
      </c>
      <c r="J230" s="24" t="s">
        <v>60</v>
      </c>
      <c r="K230" s="24" t="s">
        <v>41</v>
      </c>
      <c r="L230" s="24" t="s">
        <v>60</v>
      </c>
      <c r="M230" s="77">
        <v>45318</v>
      </c>
      <c r="N230" s="40">
        <f>M230+365</f>
        <v>45683</v>
      </c>
      <c r="O230" s="46" t="str">
        <f t="shared" ca="1" si="40"/>
        <v>Bloqueado</v>
      </c>
      <c r="P230" s="46" t="s">
        <v>42</v>
      </c>
      <c r="Q230" s="40" t="s">
        <v>42</v>
      </c>
      <c r="R230" s="46"/>
      <c r="S230" s="40">
        <v>44982</v>
      </c>
      <c r="T230" s="40">
        <v>44974</v>
      </c>
      <c r="U230" s="40">
        <f t="shared" si="43"/>
        <v>45704</v>
      </c>
      <c r="V230" s="40">
        <v>44979</v>
      </c>
      <c r="W230" s="40">
        <f t="shared" si="53"/>
        <v>45709</v>
      </c>
      <c r="X230" s="45" t="s">
        <v>61</v>
      </c>
      <c r="Y230" s="40" t="s">
        <v>84</v>
      </c>
      <c r="Z230" s="40" t="s">
        <v>61</v>
      </c>
      <c r="AA230" s="40" t="s">
        <v>84</v>
      </c>
      <c r="AB230" s="40" t="s">
        <v>84</v>
      </c>
      <c r="AC230" s="40" t="s">
        <v>84</v>
      </c>
      <c r="AD230" s="21" t="s">
        <v>61</v>
      </c>
      <c r="AE230" s="39" t="s">
        <v>85</v>
      </c>
      <c r="AF230" s="22" t="s">
        <v>90</v>
      </c>
      <c r="AG230" s="45" t="s">
        <v>90</v>
      </c>
      <c r="AH230" s="45" t="s">
        <v>84</v>
      </c>
      <c r="AI230" s="21"/>
      <c r="AJ230" s="22" t="str">
        <f t="shared" ca="1" si="50"/>
        <v>?</v>
      </c>
      <c r="AK230" s="33"/>
      <c r="AL230" s="25" t="str">
        <f t="shared" ca="1" si="41"/>
        <v>?</v>
      </c>
      <c r="AM230" s="60" t="s">
        <v>61</v>
      </c>
      <c r="AN230" s="22" t="s">
        <v>61</v>
      </c>
    </row>
    <row r="231" spans="1:41" x14ac:dyDescent="0.25">
      <c r="A231" s="84" t="s">
        <v>852</v>
      </c>
      <c r="B231" s="31">
        <v>34552615</v>
      </c>
      <c r="C231" s="30" t="s">
        <v>853</v>
      </c>
      <c r="D231" s="16" t="s">
        <v>782</v>
      </c>
      <c r="E231" s="30" t="s">
        <v>854</v>
      </c>
      <c r="F231" s="32" t="s">
        <v>40</v>
      </c>
      <c r="G231" s="21">
        <v>45432</v>
      </c>
      <c r="H231" s="21">
        <f t="shared" si="46"/>
        <v>45797</v>
      </c>
      <c r="I231" s="24" t="str">
        <f t="shared" ca="1" si="52"/>
        <v>Vencido</v>
      </c>
      <c r="J231" s="21" t="s">
        <v>60</v>
      </c>
      <c r="K231" s="21" t="s">
        <v>41</v>
      </c>
      <c r="L231" s="21" t="s">
        <v>60</v>
      </c>
      <c r="M231" s="40"/>
      <c r="N231" s="40" t="s">
        <v>61</v>
      </c>
      <c r="O231" s="46" t="str">
        <f t="shared" ca="1" si="40"/>
        <v>?</v>
      </c>
      <c r="P231" s="46" t="s">
        <v>42</v>
      </c>
      <c r="Q231" s="40" t="s">
        <v>42</v>
      </c>
      <c r="R231" s="46"/>
      <c r="S231" s="40">
        <v>45355</v>
      </c>
      <c r="T231" s="40">
        <v>45301</v>
      </c>
      <c r="U231" s="40">
        <f t="shared" si="43"/>
        <v>46031</v>
      </c>
      <c r="V231" s="40">
        <v>45674</v>
      </c>
      <c r="W231" s="40">
        <f t="shared" si="53"/>
        <v>46404</v>
      </c>
      <c r="X231" s="45" t="s">
        <v>61</v>
      </c>
      <c r="Y231" s="40" t="s">
        <v>84</v>
      </c>
      <c r="Z231" s="40" t="s">
        <v>61</v>
      </c>
      <c r="AA231" s="40" t="s">
        <v>84</v>
      </c>
      <c r="AB231" s="40" t="s">
        <v>84</v>
      </c>
      <c r="AC231" s="40" t="s">
        <v>84</v>
      </c>
      <c r="AD231" s="39" t="s">
        <v>61</v>
      </c>
      <c r="AE231" s="39" t="s">
        <v>85</v>
      </c>
      <c r="AF231" s="22" t="s">
        <v>85</v>
      </c>
      <c r="AG231" s="45" t="s">
        <v>84</v>
      </c>
      <c r="AH231" s="45" t="s">
        <v>84</v>
      </c>
      <c r="AI231" s="21"/>
      <c r="AJ231" s="22" t="str">
        <f t="shared" ca="1" si="50"/>
        <v>?</v>
      </c>
      <c r="AK231" s="33"/>
      <c r="AL231" s="25" t="str">
        <f t="shared" ca="1" si="41"/>
        <v>?</v>
      </c>
      <c r="AM231" s="60" t="s">
        <v>61</v>
      </c>
      <c r="AN231" s="22" t="s">
        <v>61</v>
      </c>
    </row>
    <row r="232" spans="1:41" x14ac:dyDescent="0.25">
      <c r="A232" s="84" t="s">
        <v>855</v>
      </c>
      <c r="B232" s="30" t="s">
        <v>856</v>
      </c>
      <c r="C232" s="30" t="s">
        <v>857</v>
      </c>
      <c r="D232" s="18" t="s">
        <v>782</v>
      </c>
      <c r="E232" s="30" t="s">
        <v>858</v>
      </c>
      <c r="F232" s="17" t="s">
        <v>40</v>
      </c>
      <c r="G232" s="21">
        <v>45180</v>
      </c>
      <c r="H232" s="39">
        <f t="shared" si="46"/>
        <v>45545</v>
      </c>
      <c r="I232" s="24" t="str">
        <f t="shared" ca="1" si="52"/>
        <v>Vencido</v>
      </c>
      <c r="J232" s="24" t="s">
        <v>60</v>
      </c>
      <c r="K232" s="24" t="s">
        <v>41</v>
      </c>
      <c r="L232" s="24" t="s">
        <v>60</v>
      </c>
      <c r="M232" s="77">
        <v>45372</v>
      </c>
      <c r="N232" s="40">
        <f t="shared" ref="N232:N263" si="54">M232+365</f>
        <v>45737</v>
      </c>
      <c r="O232" s="46" t="str">
        <f t="shared" ca="1" si="40"/>
        <v>Bloqueado</v>
      </c>
      <c r="P232" s="46" t="s">
        <v>42</v>
      </c>
      <c r="Q232" s="40" t="s">
        <v>42</v>
      </c>
      <c r="R232" s="46"/>
      <c r="S232" s="40">
        <v>45355</v>
      </c>
      <c r="T232" s="40">
        <v>44831</v>
      </c>
      <c r="U232" s="40">
        <f t="shared" si="43"/>
        <v>45561</v>
      </c>
      <c r="V232" s="40">
        <v>44834</v>
      </c>
      <c r="W232" s="40">
        <f t="shared" si="53"/>
        <v>45564</v>
      </c>
      <c r="X232" s="45" t="s">
        <v>61</v>
      </c>
      <c r="Y232" s="40" t="s">
        <v>84</v>
      </c>
      <c r="Z232" s="40">
        <v>45335</v>
      </c>
      <c r="AA232" s="40">
        <f>Z232+365+365</f>
        <v>46065</v>
      </c>
      <c r="AB232" s="40" t="s">
        <v>84</v>
      </c>
      <c r="AC232" s="40" t="s">
        <v>84</v>
      </c>
      <c r="AD232" s="21">
        <v>44837</v>
      </c>
      <c r="AE232" s="39">
        <f>AD232+365+365</f>
        <v>45567</v>
      </c>
      <c r="AF232" s="22" t="str">
        <f ca="1">IFERROR(IF(AD232="","?",IF((AD232+(730))&lt;TODAY(),"Vencido",IF((AD232+(365*2))=TODAY(),"Vence Hoje",IF((AD232+(365*2)-15)&lt;=TODAY(),"Vence - 15 dias",IF((AD232+(365*2)-30)&lt;=TODAY(),"Vence - 30 dias",IF((AD232+(365*2)-60)&lt;=TODAY(),"Vence - 60 dias",IF((AD232+(365*2)-90)&lt;=TODAY(),"Vence - 90 dias","OK!"))))))),"-")</f>
        <v>Vencido</v>
      </c>
      <c r="AG232" s="45" t="s">
        <v>84</v>
      </c>
      <c r="AH232" s="45" t="s">
        <v>84</v>
      </c>
      <c r="AI232" s="21"/>
      <c r="AJ232" s="22" t="str">
        <f t="shared" ca="1" si="50"/>
        <v>?</v>
      </c>
      <c r="AK232" s="33"/>
      <c r="AL232" s="25" t="str">
        <f t="shared" ca="1" si="41"/>
        <v>?</v>
      </c>
      <c r="AM232" s="60" t="s">
        <v>61</v>
      </c>
      <c r="AN232" s="22" t="s">
        <v>61</v>
      </c>
    </row>
    <row r="233" spans="1:41" x14ac:dyDescent="0.25">
      <c r="A233" s="84" t="s">
        <v>859</v>
      </c>
      <c r="B233" s="30" t="s">
        <v>860</v>
      </c>
      <c r="C233" s="30" t="s">
        <v>861</v>
      </c>
      <c r="D233" s="18" t="s">
        <v>782</v>
      </c>
      <c r="E233" s="30" t="s">
        <v>783</v>
      </c>
      <c r="F233" s="17" t="s">
        <v>40</v>
      </c>
      <c r="G233" s="21">
        <v>45404</v>
      </c>
      <c r="H233" s="39">
        <f t="shared" si="46"/>
        <v>45769</v>
      </c>
      <c r="I233" s="24" t="str">
        <f t="shared" ca="1" si="52"/>
        <v>Vencido</v>
      </c>
      <c r="J233" s="24" t="s">
        <v>60</v>
      </c>
      <c r="K233" s="24" t="s">
        <v>41</v>
      </c>
      <c r="L233" s="24" t="s">
        <v>60</v>
      </c>
      <c r="M233" s="77">
        <v>45483</v>
      </c>
      <c r="N233" s="40">
        <f t="shared" si="54"/>
        <v>45848</v>
      </c>
      <c r="O233" s="46" t="str">
        <f t="shared" ca="1" si="40"/>
        <v>OK!</v>
      </c>
      <c r="P233" s="46" t="s">
        <v>42</v>
      </c>
      <c r="Q233" s="40" t="s">
        <v>42</v>
      </c>
      <c r="R233" s="46"/>
      <c r="S233" s="40">
        <v>45355</v>
      </c>
      <c r="T233" s="40">
        <v>45073</v>
      </c>
      <c r="U233" s="40">
        <f t="shared" si="43"/>
        <v>45803</v>
      </c>
      <c r="V233" s="40">
        <v>45077</v>
      </c>
      <c r="W233" s="40">
        <f t="shared" si="53"/>
        <v>45807</v>
      </c>
      <c r="X233" s="45" t="s">
        <v>61</v>
      </c>
      <c r="Y233" s="40" t="s">
        <v>84</v>
      </c>
      <c r="Z233" s="40">
        <v>45272</v>
      </c>
      <c r="AA233" s="40">
        <f>Z233+365+365</f>
        <v>46002</v>
      </c>
      <c r="AB233" s="40" t="s">
        <v>84</v>
      </c>
      <c r="AC233" s="40" t="s">
        <v>84</v>
      </c>
      <c r="AD233" s="21">
        <v>45070</v>
      </c>
      <c r="AE233" s="39">
        <f>AD233+365+365</f>
        <v>45800</v>
      </c>
      <c r="AF233" s="22" t="str">
        <f ca="1">IFERROR(IF(AD233="","?",IF((AD233+(730))&lt;TODAY(),"Vencido",IF((AD233+(365*2))=TODAY(),"Vence Hoje",IF((AD233+(365*2)-15)&lt;=TODAY(),"Vence - 15 dias",IF((AD233+(365*2)-30)&lt;=TODAY(),"Vence - 30 dias",IF((AD233+(365*2)-60)&lt;=TODAY(),"Vence - 60 dias",IF((AD233+(365*2)-90)&lt;=TODAY(),"Vence - 90 dias","OK!"))))))),"-")</f>
        <v>Vencido</v>
      </c>
      <c r="AG233" s="45" t="s">
        <v>84</v>
      </c>
      <c r="AH233" s="45" t="s">
        <v>84</v>
      </c>
      <c r="AI233" s="21"/>
      <c r="AJ233" s="22" t="str">
        <f t="shared" ca="1" si="50"/>
        <v>?</v>
      </c>
      <c r="AK233" s="33"/>
      <c r="AL233" s="25" t="str">
        <f t="shared" ca="1" si="41"/>
        <v>?</v>
      </c>
      <c r="AM233" s="60" t="s">
        <v>61</v>
      </c>
      <c r="AN233" s="22" t="s">
        <v>61</v>
      </c>
    </row>
    <row r="234" spans="1:41" x14ac:dyDescent="0.25">
      <c r="A234" s="84" t="s">
        <v>862</v>
      </c>
      <c r="B234" s="30" t="s">
        <v>863</v>
      </c>
      <c r="C234" s="30" t="s">
        <v>864</v>
      </c>
      <c r="D234" s="18" t="s">
        <v>865</v>
      </c>
      <c r="E234" s="30" t="s">
        <v>450</v>
      </c>
      <c r="F234" s="17" t="s">
        <v>40</v>
      </c>
      <c r="G234" s="21">
        <v>45352</v>
      </c>
      <c r="H234" s="39">
        <f t="shared" si="46"/>
        <v>45717</v>
      </c>
      <c r="I234" s="24" t="str">
        <f t="shared" ca="1" si="52"/>
        <v>Vencido</v>
      </c>
      <c r="J234" s="24"/>
      <c r="K234" s="24"/>
      <c r="L234" s="24"/>
      <c r="M234" s="40">
        <v>45512</v>
      </c>
      <c r="N234" s="40">
        <f t="shared" si="54"/>
        <v>45877</v>
      </c>
      <c r="O234" s="46" t="str">
        <f t="shared" ca="1" si="40"/>
        <v>OK!</v>
      </c>
      <c r="P234" s="46" t="s">
        <v>42</v>
      </c>
      <c r="Q234" s="40" t="s">
        <v>42</v>
      </c>
      <c r="R234" s="46"/>
      <c r="S234" s="40"/>
      <c r="T234" s="40" t="s">
        <v>61</v>
      </c>
      <c r="U234" s="40" t="s">
        <v>61</v>
      </c>
      <c r="V234" s="40" t="s">
        <v>61</v>
      </c>
      <c r="W234" s="40" t="s">
        <v>61</v>
      </c>
      <c r="X234" s="45" t="s">
        <v>61</v>
      </c>
      <c r="Y234" s="40" t="s">
        <v>61</v>
      </c>
      <c r="Z234" s="40" t="s">
        <v>61</v>
      </c>
      <c r="AA234" s="40" t="s">
        <v>61</v>
      </c>
      <c r="AB234" s="40" t="s">
        <v>85</v>
      </c>
      <c r="AC234" s="40" t="s">
        <v>85</v>
      </c>
      <c r="AD234" s="21" t="s">
        <v>61</v>
      </c>
      <c r="AE234" s="39" t="s">
        <v>85</v>
      </c>
      <c r="AF234" s="22" t="s">
        <v>90</v>
      </c>
      <c r="AG234" s="45" t="s">
        <v>84</v>
      </c>
      <c r="AH234" s="45" t="s">
        <v>90</v>
      </c>
      <c r="AI234" s="21"/>
      <c r="AJ234" s="22" t="str">
        <f t="shared" ca="1" si="50"/>
        <v>?</v>
      </c>
      <c r="AK234" s="33"/>
      <c r="AL234" s="25" t="str">
        <f t="shared" ca="1" si="41"/>
        <v>?</v>
      </c>
      <c r="AM234" s="60" t="s">
        <v>84</v>
      </c>
      <c r="AN234" s="40" t="s">
        <v>90</v>
      </c>
    </row>
    <row r="235" spans="1:41" x14ac:dyDescent="0.25">
      <c r="A235" s="84" t="s">
        <v>866</v>
      </c>
      <c r="B235" s="30" t="s">
        <v>867</v>
      </c>
      <c r="C235" s="30" t="s">
        <v>868</v>
      </c>
      <c r="D235" s="18" t="s">
        <v>865</v>
      </c>
      <c r="E235" s="30" t="s">
        <v>450</v>
      </c>
      <c r="F235" s="17" t="s">
        <v>40</v>
      </c>
      <c r="G235" s="21">
        <v>45352</v>
      </c>
      <c r="H235" s="39">
        <f t="shared" si="46"/>
        <v>45717</v>
      </c>
      <c r="I235" s="24" t="str">
        <f t="shared" ca="1" si="52"/>
        <v>Vencido</v>
      </c>
      <c r="J235" s="24"/>
      <c r="K235" s="24"/>
      <c r="L235" s="24"/>
      <c r="M235" s="40">
        <v>45512</v>
      </c>
      <c r="N235" s="40">
        <f t="shared" si="54"/>
        <v>45877</v>
      </c>
      <c r="O235" s="46" t="str">
        <f t="shared" ca="1" si="40"/>
        <v>OK!</v>
      </c>
      <c r="P235" s="46" t="s">
        <v>42</v>
      </c>
      <c r="Q235" s="40" t="s">
        <v>42</v>
      </c>
      <c r="R235" s="46"/>
      <c r="S235" s="40"/>
      <c r="T235" s="40" t="s">
        <v>61</v>
      </c>
      <c r="U235" s="40" t="s">
        <v>61</v>
      </c>
      <c r="V235" s="40" t="s">
        <v>61</v>
      </c>
      <c r="W235" s="40" t="s">
        <v>61</v>
      </c>
      <c r="X235" s="45" t="s">
        <v>61</v>
      </c>
      <c r="Y235" s="40" t="s">
        <v>61</v>
      </c>
      <c r="Z235" s="40" t="s">
        <v>61</v>
      </c>
      <c r="AA235" s="40" t="s">
        <v>61</v>
      </c>
      <c r="AB235" s="40" t="s">
        <v>85</v>
      </c>
      <c r="AC235" s="40" t="s">
        <v>85</v>
      </c>
      <c r="AD235" s="21" t="s">
        <v>61</v>
      </c>
      <c r="AE235" s="39" t="s">
        <v>85</v>
      </c>
      <c r="AF235" s="22" t="s">
        <v>90</v>
      </c>
      <c r="AG235" s="45" t="s">
        <v>84</v>
      </c>
      <c r="AH235" s="45" t="s">
        <v>90</v>
      </c>
      <c r="AI235" s="21"/>
      <c r="AJ235" s="22" t="str">
        <f t="shared" ca="1" si="50"/>
        <v>?</v>
      </c>
      <c r="AK235" s="33"/>
      <c r="AL235" s="25" t="str">
        <f t="shared" ca="1" si="41"/>
        <v>?</v>
      </c>
      <c r="AM235" s="60" t="s">
        <v>84</v>
      </c>
      <c r="AN235" s="40" t="s">
        <v>90</v>
      </c>
    </row>
    <row r="236" spans="1:41" x14ac:dyDescent="0.25">
      <c r="A236" s="84" t="s">
        <v>869</v>
      </c>
      <c r="B236" s="30" t="s">
        <v>870</v>
      </c>
      <c r="C236" s="30" t="s">
        <v>871</v>
      </c>
      <c r="D236" s="18" t="s">
        <v>865</v>
      </c>
      <c r="E236" s="30" t="s">
        <v>798</v>
      </c>
      <c r="F236" s="17" t="s">
        <v>40</v>
      </c>
      <c r="G236" s="21">
        <v>45363</v>
      </c>
      <c r="H236" s="39">
        <f t="shared" si="46"/>
        <v>45728</v>
      </c>
      <c r="I236" s="24" t="str">
        <f t="shared" ca="1" si="52"/>
        <v>Vencido</v>
      </c>
      <c r="J236" s="24"/>
      <c r="K236" s="24"/>
      <c r="L236" s="24"/>
      <c r="M236" s="40">
        <v>45512</v>
      </c>
      <c r="N236" s="40">
        <f t="shared" si="54"/>
        <v>45877</v>
      </c>
      <c r="O236" s="46" t="str">
        <f t="shared" ca="1" si="40"/>
        <v>OK!</v>
      </c>
      <c r="P236" s="46" t="s">
        <v>42</v>
      </c>
      <c r="Q236" s="40" t="s">
        <v>42</v>
      </c>
      <c r="R236" s="46"/>
      <c r="S236" s="40"/>
      <c r="T236" s="40" t="s">
        <v>61</v>
      </c>
      <c r="U236" s="40" t="s">
        <v>61</v>
      </c>
      <c r="V236" s="40" t="s">
        <v>61</v>
      </c>
      <c r="W236" s="40" t="s">
        <v>61</v>
      </c>
      <c r="X236" s="45" t="s">
        <v>61</v>
      </c>
      <c r="Y236" s="40" t="s">
        <v>61</v>
      </c>
      <c r="Z236" s="40" t="s">
        <v>61</v>
      </c>
      <c r="AA236" s="40" t="s">
        <v>61</v>
      </c>
      <c r="AB236" s="40" t="s">
        <v>85</v>
      </c>
      <c r="AC236" s="40" t="s">
        <v>85</v>
      </c>
      <c r="AD236" s="21" t="s">
        <v>61</v>
      </c>
      <c r="AE236" s="39" t="s">
        <v>85</v>
      </c>
      <c r="AF236" s="22" t="s">
        <v>90</v>
      </c>
      <c r="AG236" s="45" t="s">
        <v>84</v>
      </c>
      <c r="AH236" s="45" t="s">
        <v>90</v>
      </c>
      <c r="AI236" s="21"/>
      <c r="AJ236" s="22" t="str">
        <f t="shared" ca="1" si="50"/>
        <v>?</v>
      </c>
      <c r="AK236" s="33"/>
      <c r="AL236" s="25" t="str">
        <f t="shared" ca="1" si="41"/>
        <v>?</v>
      </c>
      <c r="AM236" s="60" t="s">
        <v>84</v>
      </c>
      <c r="AN236" s="40" t="s">
        <v>90</v>
      </c>
    </row>
    <row r="237" spans="1:41" x14ac:dyDescent="0.25">
      <c r="A237" s="84" t="s">
        <v>872</v>
      </c>
      <c r="B237" s="30" t="s">
        <v>873</v>
      </c>
      <c r="C237" s="30" t="s">
        <v>874</v>
      </c>
      <c r="D237" s="18" t="s">
        <v>865</v>
      </c>
      <c r="E237" s="30" t="s">
        <v>450</v>
      </c>
      <c r="F237" s="17" t="s">
        <v>40</v>
      </c>
      <c r="G237" s="21">
        <v>45352</v>
      </c>
      <c r="H237" s="39">
        <f t="shared" si="46"/>
        <v>45717</v>
      </c>
      <c r="I237" s="24" t="str">
        <f t="shared" ca="1" si="52"/>
        <v>Vencido</v>
      </c>
      <c r="J237" s="24"/>
      <c r="K237" s="24"/>
      <c r="L237" s="24"/>
      <c r="M237" s="40">
        <v>45512</v>
      </c>
      <c r="N237" s="40">
        <f t="shared" si="54"/>
        <v>45877</v>
      </c>
      <c r="O237" s="46" t="str">
        <f t="shared" ca="1" si="40"/>
        <v>OK!</v>
      </c>
      <c r="P237" s="46" t="s">
        <v>42</v>
      </c>
      <c r="Q237" s="40" t="s">
        <v>42</v>
      </c>
      <c r="R237" s="46"/>
      <c r="S237" s="40"/>
      <c r="T237" s="40" t="s">
        <v>61</v>
      </c>
      <c r="U237" s="40" t="s">
        <v>61</v>
      </c>
      <c r="V237" s="40" t="s">
        <v>61</v>
      </c>
      <c r="W237" s="40" t="s">
        <v>61</v>
      </c>
      <c r="X237" s="45" t="s">
        <v>61</v>
      </c>
      <c r="Y237" s="40" t="s">
        <v>61</v>
      </c>
      <c r="Z237" s="40" t="s">
        <v>61</v>
      </c>
      <c r="AA237" s="40" t="s">
        <v>61</v>
      </c>
      <c r="AB237" s="40" t="s">
        <v>85</v>
      </c>
      <c r="AC237" s="40" t="s">
        <v>85</v>
      </c>
      <c r="AD237" s="21" t="s">
        <v>61</v>
      </c>
      <c r="AE237" s="39" t="s">
        <v>85</v>
      </c>
      <c r="AF237" s="22" t="s">
        <v>90</v>
      </c>
      <c r="AG237" s="45" t="s">
        <v>84</v>
      </c>
      <c r="AH237" s="45" t="s">
        <v>90</v>
      </c>
      <c r="AI237" s="21"/>
      <c r="AJ237" s="22" t="str">
        <f t="shared" ca="1" si="50"/>
        <v>?</v>
      </c>
      <c r="AK237" s="33"/>
      <c r="AL237" s="25" t="str">
        <f t="shared" ca="1" si="41"/>
        <v>?</v>
      </c>
      <c r="AM237" s="60" t="s">
        <v>84</v>
      </c>
      <c r="AN237" s="40" t="s">
        <v>90</v>
      </c>
    </row>
    <row r="238" spans="1:41" x14ac:dyDescent="0.25">
      <c r="A238" s="84" t="s">
        <v>875</v>
      </c>
      <c r="B238" s="30" t="s">
        <v>876</v>
      </c>
      <c r="C238" s="30" t="s">
        <v>877</v>
      </c>
      <c r="D238" s="18" t="s">
        <v>865</v>
      </c>
      <c r="E238" s="30" t="s">
        <v>798</v>
      </c>
      <c r="F238" s="17" t="s">
        <v>40</v>
      </c>
      <c r="G238" s="21">
        <v>45352</v>
      </c>
      <c r="H238" s="39">
        <f t="shared" si="46"/>
        <v>45717</v>
      </c>
      <c r="I238" s="24" t="str">
        <f t="shared" ca="1" si="52"/>
        <v>Vencido</v>
      </c>
      <c r="J238" s="24"/>
      <c r="K238" s="24"/>
      <c r="L238" s="24"/>
      <c r="M238" s="40">
        <v>45512</v>
      </c>
      <c r="N238" s="40">
        <f t="shared" si="54"/>
        <v>45877</v>
      </c>
      <c r="O238" s="46" t="str">
        <f t="shared" ca="1" si="40"/>
        <v>OK!</v>
      </c>
      <c r="P238" s="46" t="s">
        <v>42</v>
      </c>
      <c r="Q238" s="40" t="s">
        <v>42</v>
      </c>
      <c r="R238" s="46"/>
      <c r="S238" s="40"/>
      <c r="T238" s="40" t="s">
        <v>61</v>
      </c>
      <c r="U238" s="40" t="s">
        <v>61</v>
      </c>
      <c r="V238" s="40" t="s">
        <v>61</v>
      </c>
      <c r="W238" s="40" t="s">
        <v>61</v>
      </c>
      <c r="X238" s="45" t="s">
        <v>61</v>
      </c>
      <c r="Y238" s="40" t="s">
        <v>61</v>
      </c>
      <c r="Z238" s="40" t="s">
        <v>61</v>
      </c>
      <c r="AA238" s="40" t="s">
        <v>61</v>
      </c>
      <c r="AB238" s="40" t="s">
        <v>85</v>
      </c>
      <c r="AC238" s="40" t="s">
        <v>85</v>
      </c>
      <c r="AD238" s="21" t="s">
        <v>61</v>
      </c>
      <c r="AE238" s="39" t="s">
        <v>85</v>
      </c>
      <c r="AF238" s="22" t="s">
        <v>90</v>
      </c>
      <c r="AG238" s="45" t="s">
        <v>84</v>
      </c>
      <c r="AH238" s="45" t="s">
        <v>90</v>
      </c>
      <c r="AI238" s="21"/>
      <c r="AJ238" s="22" t="str">
        <f t="shared" ca="1" si="50"/>
        <v>?</v>
      </c>
      <c r="AK238" s="33"/>
      <c r="AL238" s="25" t="str">
        <f t="shared" ca="1" si="41"/>
        <v>?</v>
      </c>
      <c r="AM238" s="60" t="s">
        <v>84</v>
      </c>
      <c r="AN238" s="40" t="s">
        <v>90</v>
      </c>
    </row>
    <row r="239" spans="1:41" x14ac:dyDescent="0.25">
      <c r="A239" s="84" t="s">
        <v>878</v>
      </c>
      <c r="B239" s="30" t="s">
        <v>879</v>
      </c>
      <c r="C239" s="30" t="s">
        <v>880</v>
      </c>
      <c r="D239" s="18" t="s">
        <v>881</v>
      </c>
      <c r="E239" s="30" t="s">
        <v>882</v>
      </c>
      <c r="F239" s="17" t="s">
        <v>40</v>
      </c>
      <c r="G239" s="21">
        <v>45294</v>
      </c>
      <c r="H239" s="39">
        <f t="shared" si="46"/>
        <v>45659</v>
      </c>
      <c r="I239" s="24" t="str">
        <f t="shared" ca="1" si="52"/>
        <v>Vencido</v>
      </c>
      <c r="J239" s="24" t="s">
        <v>60</v>
      </c>
      <c r="K239" s="24" t="s">
        <v>60</v>
      </c>
      <c r="L239" s="24" t="s">
        <v>41</v>
      </c>
      <c r="M239" s="77">
        <v>45506</v>
      </c>
      <c r="N239" s="40">
        <f t="shared" si="54"/>
        <v>45871</v>
      </c>
      <c r="O239" s="46" t="str">
        <f t="shared" ca="1" si="40"/>
        <v>OK!</v>
      </c>
      <c r="P239" s="46" t="s">
        <v>42</v>
      </c>
      <c r="Q239" s="40" t="s">
        <v>42</v>
      </c>
      <c r="R239" s="46"/>
      <c r="S239" s="40">
        <v>45295</v>
      </c>
      <c r="T239" s="40" t="s">
        <v>883</v>
      </c>
      <c r="U239" s="40" t="s">
        <v>90</v>
      </c>
      <c r="V239" s="40" t="s">
        <v>85</v>
      </c>
      <c r="W239" s="40" t="s">
        <v>85</v>
      </c>
      <c r="X239" s="45" t="s">
        <v>90</v>
      </c>
      <c r="Y239" s="40" t="s">
        <v>84</v>
      </c>
      <c r="Z239" s="40">
        <v>45296</v>
      </c>
      <c r="AA239" s="40">
        <f>Z239+365</f>
        <v>45661</v>
      </c>
      <c r="AB239" s="40" t="s">
        <v>85</v>
      </c>
      <c r="AC239" s="40" t="s">
        <v>85</v>
      </c>
      <c r="AD239" s="21">
        <v>45295</v>
      </c>
      <c r="AE239" s="39">
        <f t="shared" ref="AE239:AE248" si="55">AD239+365+365</f>
        <v>46025</v>
      </c>
      <c r="AF239" s="22" t="str">
        <f t="shared" ref="AF239:AF266" ca="1" si="56">IFERROR(IF(AD239="","?",IF((AD239+(730))&lt;TODAY(),"Vencido",IF((AD239+(365*2))=TODAY(),"Vence Hoje",IF((AD239+(365*2)-15)&lt;=TODAY(),"Vence - 15 dias",IF((AD239+(365*2)-30)&lt;=TODAY(),"Vence - 30 dias",IF((AD239+(365*2)-60)&lt;=TODAY(),"Vence - 60 dias",IF((AD239+(365*2)-90)&lt;=TODAY(),"Vence - 90 dias","OK!"))))))),"-")</f>
        <v>OK!</v>
      </c>
      <c r="AG239" s="45" t="s">
        <v>90</v>
      </c>
      <c r="AH239" s="45" t="s">
        <v>84</v>
      </c>
      <c r="AI239" s="21">
        <v>45292</v>
      </c>
      <c r="AJ239" s="22" t="str">
        <f t="shared" ca="1" si="50"/>
        <v>Vencido</v>
      </c>
      <c r="AK239" s="33">
        <v>45292</v>
      </c>
      <c r="AL239" s="25" t="str">
        <f t="shared" ca="1" si="41"/>
        <v>Vencido</v>
      </c>
      <c r="AM239" s="60" t="s">
        <v>61</v>
      </c>
      <c r="AN239" s="40" t="s">
        <v>61</v>
      </c>
      <c r="AO239" s="82"/>
    </row>
    <row r="240" spans="1:41" x14ac:dyDescent="0.25">
      <c r="A240" s="88" t="s">
        <v>884</v>
      </c>
      <c r="B240" s="30" t="s">
        <v>885</v>
      </c>
      <c r="C240" s="30" t="s">
        <v>886</v>
      </c>
      <c r="D240" s="18" t="s">
        <v>881</v>
      </c>
      <c r="E240" s="30" t="s">
        <v>887</v>
      </c>
      <c r="F240" s="17" t="s">
        <v>40</v>
      </c>
      <c r="G240" s="21">
        <v>45418</v>
      </c>
      <c r="H240" s="39">
        <f t="shared" si="46"/>
        <v>45783</v>
      </c>
      <c r="I240" s="24" t="str">
        <f t="shared" ca="1" si="52"/>
        <v>Vencido</v>
      </c>
      <c r="J240" s="24" t="s">
        <v>60</v>
      </c>
      <c r="K240" s="24" t="s">
        <v>60</v>
      </c>
      <c r="L240" s="24" t="s">
        <v>41</v>
      </c>
      <c r="M240" s="77">
        <v>45544</v>
      </c>
      <c r="N240" s="40">
        <f t="shared" si="54"/>
        <v>45909</v>
      </c>
      <c r="O240" s="46" t="str">
        <f t="shared" ca="1" si="40"/>
        <v>OK!</v>
      </c>
      <c r="P240" s="46" t="s">
        <v>42</v>
      </c>
      <c r="Q240" s="40" t="s">
        <v>42</v>
      </c>
      <c r="R240" s="46"/>
      <c r="S240" s="40">
        <v>45576</v>
      </c>
      <c r="T240" s="40" t="s">
        <v>85</v>
      </c>
      <c r="U240" s="40" t="s">
        <v>84</v>
      </c>
      <c r="V240" s="40" t="s">
        <v>85</v>
      </c>
      <c r="W240" s="40" t="s">
        <v>85</v>
      </c>
      <c r="X240" s="45" t="s">
        <v>84</v>
      </c>
      <c r="Y240" s="40" t="s">
        <v>84</v>
      </c>
      <c r="Z240" s="40" t="s">
        <v>85</v>
      </c>
      <c r="AA240" s="40" t="s">
        <v>85</v>
      </c>
      <c r="AB240" s="40" t="s">
        <v>61</v>
      </c>
      <c r="AC240" s="40" t="s">
        <v>85</v>
      </c>
      <c r="AD240" s="21">
        <v>44940</v>
      </c>
      <c r="AE240" s="39">
        <f t="shared" si="55"/>
        <v>45670</v>
      </c>
      <c r="AF240" s="22" t="str">
        <f t="shared" ca="1" si="56"/>
        <v>Vencido</v>
      </c>
      <c r="AG240" s="45" t="s">
        <v>90</v>
      </c>
      <c r="AH240" s="45" t="s">
        <v>84</v>
      </c>
      <c r="AI240" s="21">
        <v>45292</v>
      </c>
      <c r="AJ240" s="22" t="str">
        <f t="shared" ca="1" si="50"/>
        <v>Vencido</v>
      </c>
      <c r="AK240" s="33">
        <v>45292</v>
      </c>
      <c r="AL240" s="25" t="str">
        <f t="shared" ca="1" si="41"/>
        <v>Vencido</v>
      </c>
      <c r="AM240" s="60" t="s">
        <v>61</v>
      </c>
      <c r="AN240" s="40" t="s">
        <v>85</v>
      </c>
    </row>
    <row r="241" spans="1:40" x14ac:dyDescent="0.25">
      <c r="A241" s="84" t="s">
        <v>888</v>
      </c>
      <c r="B241" s="30" t="s">
        <v>889</v>
      </c>
      <c r="C241" s="30" t="s">
        <v>890</v>
      </c>
      <c r="D241" s="18" t="s">
        <v>881</v>
      </c>
      <c r="E241" s="30" t="s">
        <v>891</v>
      </c>
      <c r="F241" s="17" t="s">
        <v>40</v>
      </c>
      <c r="G241" s="21">
        <v>45448</v>
      </c>
      <c r="H241" s="39">
        <f t="shared" si="46"/>
        <v>45813</v>
      </c>
      <c r="I241" s="24" t="str">
        <f t="shared" ca="1" si="52"/>
        <v>Vencido</v>
      </c>
      <c r="J241" s="24" t="s">
        <v>60</v>
      </c>
      <c r="K241" s="24" t="s">
        <v>60</v>
      </c>
      <c r="L241" s="24" t="s">
        <v>41</v>
      </c>
      <c r="M241" s="40"/>
      <c r="N241" s="40">
        <f t="shared" si="54"/>
        <v>365</v>
      </c>
      <c r="O241" s="46" t="str">
        <f t="shared" ca="1" si="40"/>
        <v>?</v>
      </c>
      <c r="P241" s="46" t="s">
        <v>42</v>
      </c>
      <c r="Q241" s="40" t="s">
        <v>42</v>
      </c>
      <c r="R241" s="46"/>
      <c r="S241" s="40">
        <v>45448</v>
      </c>
      <c r="T241" s="40" t="s">
        <v>85</v>
      </c>
      <c r="U241" s="40" t="s">
        <v>84</v>
      </c>
      <c r="V241" s="40" t="s">
        <v>85</v>
      </c>
      <c r="W241" s="40" t="s">
        <v>85</v>
      </c>
      <c r="X241" s="45" t="s">
        <v>84</v>
      </c>
      <c r="Y241" s="40" t="s">
        <v>84</v>
      </c>
      <c r="Z241" s="40" t="s">
        <v>85</v>
      </c>
      <c r="AA241" s="40" t="s">
        <v>61</v>
      </c>
      <c r="AB241" s="40" t="s">
        <v>61</v>
      </c>
      <c r="AC241" s="40" t="s">
        <v>61</v>
      </c>
      <c r="AD241" s="21">
        <v>45448</v>
      </c>
      <c r="AE241" s="39">
        <f t="shared" si="55"/>
        <v>46178</v>
      </c>
      <c r="AF241" s="22" t="str">
        <f t="shared" ca="1" si="56"/>
        <v>OK!</v>
      </c>
      <c r="AG241" s="45" t="s">
        <v>84</v>
      </c>
      <c r="AH241" s="45" t="s">
        <v>84</v>
      </c>
      <c r="AI241" s="21">
        <v>45292</v>
      </c>
      <c r="AJ241" s="22" t="str">
        <f t="shared" ca="1" si="50"/>
        <v>Vencido</v>
      </c>
      <c r="AK241" s="33">
        <v>45292</v>
      </c>
      <c r="AL241" s="25" t="str">
        <f t="shared" ca="1" si="41"/>
        <v>Vencido</v>
      </c>
      <c r="AM241" s="60" t="s">
        <v>61</v>
      </c>
      <c r="AN241" s="40" t="s">
        <v>61</v>
      </c>
    </row>
    <row r="242" spans="1:40" x14ac:dyDescent="0.25">
      <c r="A242" s="88" t="s">
        <v>892</v>
      </c>
      <c r="B242" s="31">
        <v>33975258</v>
      </c>
      <c r="C242" s="30" t="s">
        <v>893</v>
      </c>
      <c r="D242" s="18" t="s">
        <v>881</v>
      </c>
      <c r="E242" s="30" t="s">
        <v>894</v>
      </c>
      <c r="F242" s="17" t="s">
        <v>40</v>
      </c>
      <c r="G242" s="21">
        <v>45525</v>
      </c>
      <c r="H242" s="39">
        <f t="shared" ref="H242:H273" si="57">G242+365</f>
        <v>45890</v>
      </c>
      <c r="I242" s="24" t="str">
        <f t="shared" ca="1" si="52"/>
        <v>OK!</v>
      </c>
      <c r="J242" s="24" t="s">
        <v>60</v>
      </c>
      <c r="K242" s="24" t="s">
        <v>41</v>
      </c>
      <c r="L242" s="24" t="s">
        <v>60</v>
      </c>
      <c r="M242" s="77">
        <v>45526</v>
      </c>
      <c r="N242" s="40">
        <f t="shared" si="54"/>
        <v>45891</v>
      </c>
      <c r="O242" s="46" t="str">
        <f t="shared" ca="1" si="40"/>
        <v>OK!</v>
      </c>
      <c r="P242" s="46" t="s">
        <v>42</v>
      </c>
      <c r="Q242" s="40" t="s">
        <v>42</v>
      </c>
      <c r="R242" s="46"/>
      <c r="S242" s="40">
        <v>45301</v>
      </c>
      <c r="T242" s="40" t="s">
        <v>85</v>
      </c>
      <c r="U242" s="40" t="s">
        <v>84</v>
      </c>
      <c r="V242" s="40" t="s">
        <v>85</v>
      </c>
      <c r="W242" s="40" t="s">
        <v>85</v>
      </c>
      <c r="X242" s="45" t="s">
        <v>84</v>
      </c>
      <c r="Y242" s="40" t="s">
        <v>84</v>
      </c>
      <c r="Z242" s="40" t="s">
        <v>85</v>
      </c>
      <c r="AA242" s="40" t="s">
        <v>61</v>
      </c>
      <c r="AB242" s="40" t="s">
        <v>61</v>
      </c>
      <c r="AC242" s="40" t="s">
        <v>61</v>
      </c>
      <c r="AD242" s="21">
        <v>45164</v>
      </c>
      <c r="AE242" s="39">
        <f t="shared" si="55"/>
        <v>45894</v>
      </c>
      <c r="AF242" s="22" t="str">
        <f t="shared" ca="1" si="56"/>
        <v>Vence - 60 dias</v>
      </c>
      <c r="AG242" s="45" t="s">
        <v>84</v>
      </c>
      <c r="AH242" s="45" t="s">
        <v>84</v>
      </c>
      <c r="AI242" s="21">
        <v>45292</v>
      </c>
      <c r="AJ242" s="22" t="str">
        <f t="shared" ca="1" si="50"/>
        <v>Vencido</v>
      </c>
      <c r="AK242" s="33">
        <v>45292</v>
      </c>
      <c r="AL242" s="25" t="str">
        <f t="shared" ca="1" si="41"/>
        <v>Vencido</v>
      </c>
      <c r="AM242" s="60" t="s">
        <v>61</v>
      </c>
      <c r="AN242" s="40" t="s">
        <v>61</v>
      </c>
    </row>
    <row r="243" spans="1:40" x14ac:dyDescent="0.25">
      <c r="A243" s="88" t="s">
        <v>895</v>
      </c>
      <c r="B243" s="31">
        <v>40214770</v>
      </c>
      <c r="C243" s="30" t="s">
        <v>896</v>
      </c>
      <c r="D243" s="18" t="s">
        <v>881</v>
      </c>
      <c r="E243" s="30" t="s">
        <v>897</v>
      </c>
      <c r="F243" s="17" t="s">
        <v>40</v>
      </c>
      <c r="G243" s="21">
        <v>45296</v>
      </c>
      <c r="H243" s="39">
        <f t="shared" si="57"/>
        <v>45661</v>
      </c>
      <c r="I243" s="24" t="str">
        <f t="shared" ca="1" si="52"/>
        <v>Vencido</v>
      </c>
      <c r="J243" s="24" t="s">
        <v>60</v>
      </c>
      <c r="K243" s="24" t="s">
        <v>60</v>
      </c>
      <c r="L243" s="24" t="s">
        <v>41</v>
      </c>
      <c r="M243" s="77">
        <v>45526</v>
      </c>
      <c r="N243" s="40">
        <f t="shared" si="54"/>
        <v>45891</v>
      </c>
      <c r="O243" s="46" t="str">
        <f t="shared" ca="1" si="40"/>
        <v>OK!</v>
      </c>
      <c r="P243" s="46" t="s">
        <v>42</v>
      </c>
      <c r="Q243" s="40" t="s">
        <v>42</v>
      </c>
      <c r="R243" s="46"/>
      <c r="S243" s="40">
        <v>45210</v>
      </c>
      <c r="T243" s="40" t="s">
        <v>85</v>
      </c>
      <c r="U243" s="40" t="s">
        <v>84</v>
      </c>
      <c r="V243" s="40" t="s">
        <v>85</v>
      </c>
      <c r="W243" s="40" t="s">
        <v>85</v>
      </c>
      <c r="X243" s="45" t="s">
        <v>84</v>
      </c>
      <c r="Y243" s="40" t="s">
        <v>84</v>
      </c>
      <c r="Z243" s="40" t="s">
        <v>85</v>
      </c>
      <c r="AA243" s="40" t="s">
        <v>61</v>
      </c>
      <c r="AB243" s="40" t="s">
        <v>61</v>
      </c>
      <c r="AC243" s="40" t="s">
        <v>61</v>
      </c>
      <c r="AD243" s="21">
        <v>44858</v>
      </c>
      <c r="AE243" s="39">
        <f t="shared" si="55"/>
        <v>45588</v>
      </c>
      <c r="AF243" s="22" t="str">
        <f t="shared" ca="1" si="56"/>
        <v>Vencido</v>
      </c>
      <c r="AG243" s="45" t="s">
        <v>84</v>
      </c>
      <c r="AH243" s="45" t="s">
        <v>84</v>
      </c>
      <c r="AI243" s="21">
        <v>45292</v>
      </c>
      <c r="AJ243" s="22" t="str">
        <f t="shared" ca="1" si="50"/>
        <v>Vencido</v>
      </c>
      <c r="AK243" s="33">
        <v>45292</v>
      </c>
      <c r="AL243" s="25" t="str">
        <f t="shared" ca="1" si="41"/>
        <v>Vencido</v>
      </c>
      <c r="AM243" s="60" t="s">
        <v>61</v>
      </c>
      <c r="AN243" s="40" t="s">
        <v>61</v>
      </c>
    </row>
    <row r="244" spans="1:40" x14ac:dyDescent="0.25">
      <c r="A244" s="88" t="s">
        <v>898</v>
      </c>
      <c r="B244" s="30" t="s">
        <v>899</v>
      </c>
      <c r="C244" s="30" t="s">
        <v>900</v>
      </c>
      <c r="D244" s="18" t="s">
        <v>881</v>
      </c>
      <c r="E244" s="30" t="s">
        <v>901</v>
      </c>
      <c r="F244" s="17" t="s">
        <v>40</v>
      </c>
      <c r="G244" s="21">
        <v>45369</v>
      </c>
      <c r="H244" s="39">
        <f t="shared" si="57"/>
        <v>45734</v>
      </c>
      <c r="I244" s="24" t="str">
        <f t="shared" ca="1" si="52"/>
        <v>Vencido</v>
      </c>
      <c r="J244" s="24" t="s">
        <v>60</v>
      </c>
      <c r="K244" s="24" t="s">
        <v>60</v>
      </c>
      <c r="L244" s="24" t="s">
        <v>41</v>
      </c>
      <c r="M244" s="77">
        <v>45530</v>
      </c>
      <c r="N244" s="40">
        <f t="shared" si="54"/>
        <v>45895</v>
      </c>
      <c r="O244" s="46" t="str">
        <f t="shared" ca="1" si="40"/>
        <v>OK!</v>
      </c>
      <c r="P244" s="46" t="s">
        <v>42</v>
      </c>
      <c r="Q244" s="40" t="s">
        <v>42</v>
      </c>
      <c r="R244" s="46"/>
      <c r="S244" s="40">
        <v>45376</v>
      </c>
      <c r="T244" s="40" t="s">
        <v>61</v>
      </c>
      <c r="U244" s="40" t="s">
        <v>61</v>
      </c>
      <c r="V244" s="40" t="s">
        <v>61</v>
      </c>
      <c r="W244" s="40" t="s">
        <v>61</v>
      </c>
      <c r="X244" s="45" t="s">
        <v>61</v>
      </c>
      <c r="Y244" s="40" t="s">
        <v>61</v>
      </c>
      <c r="Z244" s="40">
        <v>45439</v>
      </c>
      <c r="AA244" s="40">
        <f>Z244+365</f>
        <v>45804</v>
      </c>
      <c r="AB244" s="40" t="s">
        <v>61</v>
      </c>
      <c r="AC244" s="40" t="s">
        <v>84</v>
      </c>
      <c r="AD244" s="21">
        <v>45068</v>
      </c>
      <c r="AE244" s="39">
        <f t="shared" si="55"/>
        <v>45798</v>
      </c>
      <c r="AF244" s="22" t="str">
        <f t="shared" ca="1" si="56"/>
        <v>Vencido</v>
      </c>
      <c r="AG244" s="45" t="s">
        <v>84</v>
      </c>
      <c r="AH244" s="45" t="s">
        <v>84</v>
      </c>
      <c r="AI244" s="21">
        <v>45292</v>
      </c>
      <c r="AJ244" s="22" t="str">
        <f t="shared" ca="1" si="50"/>
        <v>Vencido</v>
      </c>
      <c r="AK244" s="33">
        <v>45292</v>
      </c>
      <c r="AL244" s="25" t="str">
        <f t="shared" ca="1" si="41"/>
        <v>Vencido</v>
      </c>
      <c r="AM244" s="60" t="s">
        <v>61</v>
      </c>
      <c r="AN244" s="40" t="s">
        <v>61</v>
      </c>
    </row>
    <row r="245" spans="1:40" x14ac:dyDescent="0.25">
      <c r="A245" s="88" t="s">
        <v>902</v>
      </c>
      <c r="B245" s="31">
        <v>23043194</v>
      </c>
      <c r="C245" s="30" t="s">
        <v>903</v>
      </c>
      <c r="D245" s="18" t="s">
        <v>881</v>
      </c>
      <c r="E245" s="30" t="s">
        <v>904</v>
      </c>
      <c r="F245" s="17" t="s">
        <v>40</v>
      </c>
      <c r="G245" s="21">
        <v>45531</v>
      </c>
      <c r="H245" s="39">
        <f t="shared" si="57"/>
        <v>45896</v>
      </c>
      <c r="I245" s="24" t="str">
        <f t="shared" ca="1" si="52"/>
        <v>OK!</v>
      </c>
      <c r="J245" s="24" t="s">
        <v>60</v>
      </c>
      <c r="K245" s="24" t="s">
        <v>60</v>
      </c>
      <c r="L245" s="24" t="s">
        <v>41</v>
      </c>
      <c r="M245" s="77">
        <v>45551</v>
      </c>
      <c r="N245" s="40">
        <f t="shared" si="54"/>
        <v>45916</v>
      </c>
      <c r="O245" s="46" t="str">
        <f t="shared" ref="O245:O300" ca="1" si="58">IFERROR(IF(M245="","?",IF((M245+(365))&lt;TODAY(),"Bloqueado",IF((M245+(365*2))=TODAY(),"Vence Hoje",IF((M245+(365*2)-15)&lt;=TODAY(),"Vence - 15 dias",IF((M245+(365*2)-30)&lt;=TODAY(),"Vence - 30 dias",IF((M245+(365*2)-60)&lt;=TODAY(),"Vence - 60 dias",IF((M245+(365*2)-90)&lt;=TODAY(),"Vence - 90 dias","OK!"))))))),"-")</f>
        <v>OK!</v>
      </c>
      <c r="P245" s="46" t="s">
        <v>42</v>
      </c>
      <c r="Q245" s="40" t="s">
        <v>42</v>
      </c>
      <c r="R245" s="46"/>
      <c r="S245" s="40">
        <v>45302</v>
      </c>
      <c r="T245" s="40" t="s">
        <v>61</v>
      </c>
      <c r="U245" s="40" t="s">
        <v>61</v>
      </c>
      <c r="V245" s="40" t="s">
        <v>61</v>
      </c>
      <c r="W245" s="40" t="s">
        <v>61</v>
      </c>
      <c r="X245" s="45" t="s">
        <v>61</v>
      </c>
      <c r="Y245" s="40" t="s">
        <v>61</v>
      </c>
      <c r="Z245" s="40">
        <v>45439</v>
      </c>
      <c r="AA245" s="40">
        <f>Z245+365</f>
        <v>45804</v>
      </c>
      <c r="AB245" s="40">
        <v>45482</v>
      </c>
      <c r="AC245" s="40">
        <f>AB245+365</f>
        <v>45847</v>
      </c>
      <c r="AD245" s="21">
        <v>44852</v>
      </c>
      <c r="AE245" s="39">
        <f t="shared" si="55"/>
        <v>45582</v>
      </c>
      <c r="AF245" s="22" t="str">
        <f t="shared" ca="1" si="56"/>
        <v>Vencido</v>
      </c>
      <c r="AG245" s="45" t="s">
        <v>84</v>
      </c>
      <c r="AH245" s="45" t="s">
        <v>84</v>
      </c>
      <c r="AI245" s="21">
        <v>45292</v>
      </c>
      <c r="AJ245" s="22" t="str">
        <f t="shared" ca="1" si="50"/>
        <v>Vencido</v>
      </c>
      <c r="AK245" s="33">
        <v>45292</v>
      </c>
      <c r="AL245" s="25" t="str">
        <f t="shared" ref="AL245:AL300" ca="1" si="59">IFERROR(IF(AK245="","?",IF((AK245+(365))&lt;TODAY(),"Vencido",IF((AK245+(365))=TODAY(),"Vence Hoje",IF((AK245+(365)-15)&lt;=TODAY(),"Vence - 15 dias",IF((AK245+(365)-30)&lt;=TODAY(),"Vence - 30 dias",IF((AK245+(365)-60)&lt;=TODAY(),"Vence - 60 dias",IF((AK245+(365)-90)&lt;=TODAY(),"Vence - 90 dias","OK!"))))))),"-")</f>
        <v>Vencido</v>
      </c>
      <c r="AM245" s="60" t="s">
        <v>61</v>
      </c>
      <c r="AN245" s="40" t="s">
        <v>61</v>
      </c>
    </row>
    <row r="246" spans="1:40" x14ac:dyDescent="0.25">
      <c r="A246" s="88" t="s">
        <v>905</v>
      </c>
      <c r="B246" s="31">
        <v>40113425</v>
      </c>
      <c r="C246" s="30" t="s">
        <v>906</v>
      </c>
      <c r="D246" s="18" t="s">
        <v>881</v>
      </c>
      <c r="E246" s="30" t="s">
        <v>907</v>
      </c>
      <c r="F246" s="17" t="s">
        <v>40</v>
      </c>
      <c r="G246" s="21">
        <v>45485</v>
      </c>
      <c r="H246" s="39">
        <f t="shared" si="57"/>
        <v>45850</v>
      </c>
      <c r="I246" s="24" t="str">
        <f t="shared" ca="1" si="52"/>
        <v>Vence - 15 dias</v>
      </c>
      <c r="J246" s="24" t="s">
        <v>60</v>
      </c>
      <c r="K246" s="24" t="s">
        <v>41</v>
      </c>
      <c r="L246" s="24" t="s">
        <v>41</v>
      </c>
      <c r="M246" s="77">
        <v>45530</v>
      </c>
      <c r="N246" s="40">
        <f t="shared" si="54"/>
        <v>45895</v>
      </c>
      <c r="O246" s="46" t="str">
        <f t="shared" ca="1" si="58"/>
        <v>OK!</v>
      </c>
      <c r="P246" s="46" t="s">
        <v>42</v>
      </c>
      <c r="Q246" s="40" t="s">
        <v>42</v>
      </c>
      <c r="R246" s="46"/>
      <c r="S246" s="40">
        <v>45301</v>
      </c>
      <c r="T246" s="40" t="s">
        <v>61</v>
      </c>
      <c r="U246" s="40" t="s">
        <v>61</v>
      </c>
      <c r="V246" s="40" t="s">
        <v>61</v>
      </c>
      <c r="W246" s="40" t="s">
        <v>61</v>
      </c>
      <c r="X246" s="45" t="s">
        <v>61</v>
      </c>
      <c r="Y246" s="40" t="s">
        <v>61</v>
      </c>
      <c r="Z246" s="40" t="s">
        <v>61</v>
      </c>
      <c r="AA246" s="40" t="s">
        <v>84</v>
      </c>
      <c r="AB246" s="40" t="s">
        <v>84</v>
      </c>
      <c r="AC246" s="40" t="s">
        <v>84</v>
      </c>
      <c r="AD246" s="21">
        <v>45477</v>
      </c>
      <c r="AE246" s="39">
        <f t="shared" si="55"/>
        <v>46207</v>
      </c>
      <c r="AF246" s="22" t="str">
        <f t="shared" ca="1" si="56"/>
        <v>OK!</v>
      </c>
      <c r="AG246" s="45" t="s">
        <v>84</v>
      </c>
      <c r="AH246" s="45" t="s">
        <v>84</v>
      </c>
      <c r="AI246" s="21">
        <v>45292</v>
      </c>
      <c r="AJ246" s="22" t="str">
        <f t="shared" ca="1" si="50"/>
        <v>Vencido</v>
      </c>
      <c r="AK246" s="33">
        <v>45292</v>
      </c>
      <c r="AL246" s="25" t="str">
        <f t="shared" ca="1" si="59"/>
        <v>Vencido</v>
      </c>
      <c r="AM246" s="60" t="s">
        <v>61</v>
      </c>
      <c r="AN246" s="40" t="s">
        <v>61</v>
      </c>
    </row>
    <row r="247" spans="1:40" x14ac:dyDescent="0.25">
      <c r="A247" s="84" t="s">
        <v>908</v>
      </c>
      <c r="B247" s="30" t="s">
        <v>909</v>
      </c>
      <c r="C247" s="30" t="s">
        <v>910</v>
      </c>
      <c r="D247" s="18" t="s">
        <v>881</v>
      </c>
      <c r="E247" s="30" t="s">
        <v>911</v>
      </c>
      <c r="F247" s="17" t="s">
        <v>40</v>
      </c>
      <c r="G247" s="21">
        <v>45274</v>
      </c>
      <c r="H247" s="39">
        <f t="shared" si="57"/>
        <v>45639</v>
      </c>
      <c r="I247" s="24" t="str">
        <f t="shared" ca="1" si="52"/>
        <v>Vencido</v>
      </c>
      <c r="J247" s="24" t="s">
        <v>60</v>
      </c>
      <c r="K247" s="24" t="s">
        <v>60</v>
      </c>
      <c r="L247" s="24" t="s">
        <v>41</v>
      </c>
      <c r="M247" s="40"/>
      <c r="N247" s="40">
        <f t="shared" si="54"/>
        <v>365</v>
      </c>
      <c r="O247" s="46" t="str">
        <f t="shared" ca="1" si="58"/>
        <v>?</v>
      </c>
      <c r="P247" s="46" t="s">
        <v>42</v>
      </c>
      <c r="Q247" s="40" t="s">
        <v>42</v>
      </c>
      <c r="R247" s="46"/>
      <c r="S247" s="40">
        <v>45303</v>
      </c>
      <c r="T247" s="40" t="s">
        <v>61</v>
      </c>
      <c r="U247" s="40" t="s">
        <v>61</v>
      </c>
      <c r="V247" s="40" t="s">
        <v>61</v>
      </c>
      <c r="W247" s="40" t="s">
        <v>61</v>
      </c>
      <c r="X247" s="45" t="s">
        <v>61</v>
      </c>
      <c r="Y247" s="40" t="s">
        <v>61</v>
      </c>
      <c r="Z247" s="40">
        <v>45050</v>
      </c>
      <c r="AA247" s="40">
        <f>Z247+365</f>
        <v>45415</v>
      </c>
      <c r="AB247" s="40">
        <v>44978</v>
      </c>
      <c r="AC247" s="40">
        <f>AB247+365</f>
        <v>45343</v>
      </c>
      <c r="AD247" s="21">
        <v>44858</v>
      </c>
      <c r="AE247" s="39">
        <f t="shared" si="55"/>
        <v>45588</v>
      </c>
      <c r="AF247" s="22" t="str">
        <f t="shared" ca="1" si="56"/>
        <v>Vencido</v>
      </c>
      <c r="AG247" s="45" t="s">
        <v>84</v>
      </c>
      <c r="AH247" s="45" t="s">
        <v>84</v>
      </c>
      <c r="AI247" s="21">
        <v>45292</v>
      </c>
      <c r="AJ247" s="22" t="str">
        <f t="shared" ca="1" si="50"/>
        <v>Vencido</v>
      </c>
      <c r="AK247" s="33">
        <v>45292</v>
      </c>
      <c r="AL247" s="25" t="str">
        <f t="shared" ca="1" si="59"/>
        <v>Vencido</v>
      </c>
      <c r="AM247" s="60" t="s">
        <v>61</v>
      </c>
      <c r="AN247" s="40" t="s">
        <v>61</v>
      </c>
    </row>
    <row r="248" spans="1:40" x14ac:dyDescent="0.25">
      <c r="A248" s="84" t="s">
        <v>912</v>
      </c>
      <c r="B248" s="30" t="s">
        <v>913</v>
      </c>
      <c r="C248" s="30" t="s">
        <v>914</v>
      </c>
      <c r="D248" s="18" t="s">
        <v>881</v>
      </c>
      <c r="E248" s="30" t="s">
        <v>915</v>
      </c>
      <c r="F248" s="17" t="s">
        <v>40</v>
      </c>
      <c r="G248" s="21">
        <v>45348</v>
      </c>
      <c r="H248" s="39">
        <f t="shared" si="57"/>
        <v>45713</v>
      </c>
      <c r="I248" s="24" t="str">
        <f t="shared" ca="1" si="52"/>
        <v>Vencido</v>
      </c>
      <c r="J248" s="24" t="s">
        <v>60</v>
      </c>
      <c r="K248" s="24" t="s">
        <v>60</v>
      </c>
      <c r="L248" s="24" t="s">
        <v>41</v>
      </c>
      <c r="M248" s="40"/>
      <c r="N248" s="40">
        <f t="shared" si="54"/>
        <v>365</v>
      </c>
      <c r="O248" s="46" t="str">
        <f t="shared" ca="1" si="58"/>
        <v>?</v>
      </c>
      <c r="P248" s="46" t="s">
        <v>42</v>
      </c>
      <c r="Q248" s="40" t="s">
        <v>42</v>
      </c>
      <c r="R248" s="46"/>
      <c r="S248" s="40">
        <v>45349</v>
      </c>
      <c r="T248" s="40" t="s">
        <v>61</v>
      </c>
      <c r="U248" s="40" t="s">
        <v>61</v>
      </c>
      <c r="V248" s="40" t="s">
        <v>61</v>
      </c>
      <c r="W248" s="40" t="s">
        <v>61</v>
      </c>
      <c r="X248" s="40" t="s">
        <v>61</v>
      </c>
      <c r="Y248" s="40" t="s">
        <v>61</v>
      </c>
      <c r="Z248" s="40" t="s">
        <v>61</v>
      </c>
      <c r="AA248" s="40" t="s">
        <v>84</v>
      </c>
      <c r="AB248" s="40" t="s">
        <v>84</v>
      </c>
      <c r="AC248" s="40" t="s">
        <v>84</v>
      </c>
      <c r="AD248" s="21">
        <v>45349</v>
      </c>
      <c r="AE248" s="39">
        <f t="shared" si="55"/>
        <v>46079</v>
      </c>
      <c r="AF248" s="22" t="str">
        <f t="shared" ca="1" si="56"/>
        <v>OK!</v>
      </c>
      <c r="AG248" s="40" t="s">
        <v>61</v>
      </c>
      <c r="AH248" s="40" t="s">
        <v>61</v>
      </c>
      <c r="AI248" s="21">
        <v>45292</v>
      </c>
      <c r="AJ248" s="22" t="str">
        <f t="shared" ca="1" si="50"/>
        <v>Vencido</v>
      </c>
      <c r="AK248" s="33">
        <v>45292</v>
      </c>
      <c r="AL248" s="25" t="str">
        <f t="shared" ca="1" si="59"/>
        <v>Vencido</v>
      </c>
      <c r="AM248" s="40" t="s">
        <v>61</v>
      </c>
      <c r="AN248" s="40" t="s">
        <v>61</v>
      </c>
    </row>
    <row r="249" spans="1:40" ht="15" x14ac:dyDescent="0.25">
      <c r="A249" s="81" t="s">
        <v>916</v>
      </c>
      <c r="B249" s="30" t="s">
        <v>917</v>
      </c>
      <c r="C249" s="30" t="s">
        <v>918</v>
      </c>
      <c r="D249" s="16" t="s">
        <v>919</v>
      </c>
      <c r="E249" s="15" t="s">
        <v>920</v>
      </c>
      <c r="F249" s="19" t="s">
        <v>40</v>
      </c>
      <c r="G249" s="21">
        <v>45700</v>
      </c>
      <c r="H249" s="21">
        <f t="shared" si="57"/>
        <v>46065</v>
      </c>
      <c r="I249" s="24" t="str">
        <f t="shared" ca="1" si="52"/>
        <v>OK!</v>
      </c>
      <c r="J249" s="21" t="s">
        <v>60</v>
      </c>
      <c r="K249" s="21" t="s">
        <v>60</v>
      </c>
      <c r="L249" s="21" t="s">
        <v>60</v>
      </c>
      <c r="M249" s="40"/>
      <c r="N249" s="40">
        <f t="shared" si="54"/>
        <v>365</v>
      </c>
      <c r="O249" s="46" t="str">
        <f t="shared" ca="1" si="58"/>
        <v>?</v>
      </c>
      <c r="P249" s="46" t="s">
        <v>42</v>
      </c>
      <c r="Q249" s="40" t="s">
        <v>42</v>
      </c>
      <c r="R249" s="46"/>
      <c r="S249" s="40"/>
      <c r="T249" s="40">
        <v>45555</v>
      </c>
      <c r="U249" s="40">
        <f>T249+365+365</f>
        <v>46285</v>
      </c>
      <c r="V249" s="40" t="s">
        <v>61</v>
      </c>
      <c r="W249" s="40" t="s">
        <v>85</v>
      </c>
      <c r="X249" s="45" t="s">
        <v>61</v>
      </c>
      <c r="Y249" s="40" t="s">
        <v>85</v>
      </c>
      <c r="Z249" s="40" t="s">
        <v>61</v>
      </c>
      <c r="AA249" s="40" t="s">
        <v>84</v>
      </c>
      <c r="AB249" s="40" t="s">
        <v>84</v>
      </c>
      <c r="AC249" s="40" t="s">
        <v>84</v>
      </c>
      <c r="AD249" s="39">
        <v>45702</v>
      </c>
      <c r="AE249" s="39">
        <f>AD249+365*2</f>
        <v>46432</v>
      </c>
      <c r="AF249" s="22" t="str">
        <f t="shared" ca="1" si="56"/>
        <v>OK!</v>
      </c>
      <c r="AG249" s="45" t="s">
        <v>61</v>
      </c>
      <c r="AH249" s="45" t="s">
        <v>61</v>
      </c>
      <c r="AI249" s="21">
        <v>45689</v>
      </c>
      <c r="AJ249" s="22" t="str">
        <f t="shared" ref="AJ249:AJ268" ca="1" si="60">IFERROR(IF(AI249="","?",IF((AI249+(365))&lt;TODAY(),"Vencido",IF((AI249+(365))=TODAY(),"Vence Hoje",IF((AI249+(365)-15)&lt;=TODAY(),"Vence - 15 dias",IF((AI249+(365)-30)&lt;=TODAY(),"Vence - 30 dias",IF((AI249+(365)-60)&lt;=TODAY(),"Vence - 60 dias",IF((AI249+(365)-90)&lt;=TODAY(),"Vence - 90 dias","OK!"))))))),"-")</f>
        <v>OK!</v>
      </c>
      <c r="AK249" s="33">
        <v>45717</v>
      </c>
      <c r="AL249" s="25" t="str">
        <f t="shared" ca="1" si="59"/>
        <v>OK!</v>
      </c>
      <c r="AM249" s="60" t="s">
        <v>61</v>
      </c>
      <c r="AN249" s="40" t="s">
        <v>61</v>
      </c>
    </row>
    <row r="250" spans="1:40" ht="15" x14ac:dyDescent="0.25">
      <c r="A250" s="81" t="s">
        <v>921</v>
      </c>
      <c r="B250" s="30" t="s">
        <v>922</v>
      </c>
      <c r="C250" s="30" t="s">
        <v>923</v>
      </c>
      <c r="D250" s="16" t="s">
        <v>919</v>
      </c>
      <c r="E250" s="30" t="s">
        <v>924</v>
      </c>
      <c r="F250" s="17" t="s">
        <v>40</v>
      </c>
      <c r="G250" s="21">
        <v>45552</v>
      </c>
      <c r="H250" s="39">
        <f t="shared" si="57"/>
        <v>45917</v>
      </c>
      <c r="I250" s="24" t="str">
        <f t="shared" ca="1" si="52"/>
        <v>OK!</v>
      </c>
      <c r="J250" s="24" t="s">
        <v>60</v>
      </c>
      <c r="K250" s="24" t="s">
        <v>60</v>
      </c>
      <c r="L250" s="24" t="s">
        <v>60</v>
      </c>
      <c r="M250" s="77">
        <v>45807</v>
      </c>
      <c r="N250" s="40">
        <f t="shared" si="54"/>
        <v>46172</v>
      </c>
      <c r="O250" s="46" t="str">
        <f t="shared" ca="1" si="58"/>
        <v>OK!</v>
      </c>
      <c r="P250" s="46" t="s">
        <v>42</v>
      </c>
      <c r="Q250" s="40" t="s">
        <v>42</v>
      </c>
      <c r="R250" s="46"/>
      <c r="S250" s="40"/>
      <c r="T250" s="40">
        <v>45325</v>
      </c>
      <c r="U250" s="40">
        <f>T250+365*2</f>
        <v>46055</v>
      </c>
      <c r="V250" s="40" t="s">
        <v>165</v>
      </c>
      <c r="W250" s="40" t="s">
        <v>61</v>
      </c>
      <c r="X250" s="45" t="s">
        <v>85</v>
      </c>
      <c r="Y250" s="40" t="s">
        <v>61</v>
      </c>
      <c r="Z250" s="40" t="s">
        <v>85</v>
      </c>
      <c r="AA250" s="40" t="s">
        <v>85</v>
      </c>
      <c r="AB250" s="40" t="s">
        <v>85</v>
      </c>
      <c r="AC250" s="40" t="s">
        <v>85</v>
      </c>
      <c r="AD250" s="21">
        <v>45297</v>
      </c>
      <c r="AE250" s="39">
        <f>AD250+365+365</f>
        <v>46027</v>
      </c>
      <c r="AF250" s="22" t="str">
        <f t="shared" ca="1" si="56"/>
        <v>OK!</v>
      </c>
      <c r="AG250" s="45" t="s">
        <v>85</v>
      </c>
      <c r="AH250" s="45" t="s">
        <v>85</v>
      </c>
      <c r="AI250" s="21">
        <v>45689</v>
      </c>
      <c r="AJ250" s="22" t="str">
        <f t="shared" ca="1" si="60"/>
        <v>OK!</v>
      </c>
      <c r="AK250" s="33">
        <v>45717</v>
      </c>
      <c r="AL250" s="25" t="str">
        <f t="shared" ca="1" si="59"/>
        <v>OK!</v>
      </c>
      <c r="AM250" s="60" t="s">
        <v>61</v>
      </c>
      <c r="AN250" s="40" t="s">
        <v>85</v>
      </c>
    </row>
    <row r="251" spans="1:40" ht="15" x14ac:dyDescent="0.25">
      <c r="A251" s="81" t="s">
        <v>925</v>
      </c>
      <c r="B251" s="30" t="s">
        <v>926</v>
      </c>
      <c r="C251" s="30" t="s">
        <v>927</v>
      </c>
      <c r="D251" s="16" t="s">
        <v>919</v>
      </c>
      <c r="E251" s="15" t="s">
        <v>920</v>
      </c>
      <c r="F251" s="19" t="s">
        <v>40</v>
      </c>
      <c r="G251" s="21">
        <v>45705</v>
      </c>
      <c r="H251" s="21">
        <f t="shared" si="57"/>
        <v>46070</v>
      </c>
      <c r="I251" s="24" t="str">
        <f t="shared" ca="1" si="52"/>
        <v>OK!</v>
      </c>
      <c r="J251" s="21" t="s">
        <v>60</v>
      </c>
      <c r="K251" s="21" t="s">
        <v>41</v>
      </c>
      <c r="L251" s="21" t="s">
        <v>60</v>
      </c>
      <c r="M251" s="77">
        <v>45807</v>
      </c>
      <c r="N251" s="40">
        <f t="shared" si="54"/>
        <v>46172</v>
      </c>
      <c r="O251" s="46" t="str">
        <f t="shared" ca="1" si="58"/>
        <v>OK!</v>
      </c>
      <c r="P251" s="46" t="s">
        <v>42</v>
      </c>
      <c r="Q251" s="40" t="s">
        <v>42</v>
      </c>
      <c r="R251" s="46"/>
      <c r="S251" s="40"/>
      <c r="T251" s="40">
        <v>45708</v>
      </c>
      <c r="U251" s="40">
        <f>T251+365+365</f>
        <v>46438</v>
      </c>
      <c r="V251" s="40" t="s">
        <v>85</v>
      </c>
      <c r="W251" s="40" t="s">
        <v>61</v>
      </c>
      <c r="X251" s="45" t="s">
        <v>61</v>
      </c>
      <c r="Y251" s="40" t="s">
        <v>61</v>
      </c>
      <c r="Z251" s="40" t="s">
        <v>85</v>
      </c>
      <c r="AA251" s="40" t="s">
        <v>84</v>
      </c>
      <c r="AB251" s="40" t="s">
        <v>84</v>
      </c>
      <c r="AC251" s="40" t="s">
        <v>84</v>
      </c>
      <c r="AD251" s="39">
        <v>45702</v>
      </c>
      <c r="AE251" s="39">
        <f>AD251+365+365</f>
        <v>46432</v>
      </c>
      <c r="AF251" s="22" t="str">
        <f t="shared" ca="1" si="56"/>
        <v>OK!</v>
      </c>
      <c r="AG251" s="45" t="s">
        <v>61</v>
      </c>
      <c r="AH251" s="45" t="s">
        <v>85</v>
      </c>
      <c r="AI251" s="21">
        <v>45689</v>
      </c>
      <c r="AJ251" s="22" t="str">
        <f t="shared" ca="1" si="60"/>
        <v>OK!</v>
      </c>
      <c r="AK251" s="33">
        <v>45717</v>
      </c>
      <c r="AL251" s="25" t="str">
        <f t="shared" ca="1" si="59"/>
        <v>OK!</v>
      </c>
      <c r="AM251" s="60" t="s">
        <v>61</v>
      </c>
      <c r="AN251" s="40" t="s">
        <v>85</v>
      </c>
    </row>
    <row r="252" spans="1:40" ht="15" x14ac:dyDescent="0.25">
      <c r="A252" s="81" t="s">
        <v>928</v>
      </c>
      <c r="B252" s="30" t="s">
        <v>929</v>
      </c>
      <c r="C252" s="30" t="s">
        <v>930</v>
      </c>
      <c r="D252" s="16" t="s">
        <v>919</v>
      </c>
      <c r="E252" s="15" t="s">
        <v>920</v>
      </c>
      <c r="F252" s="19" t="s">
        <v>40</v>
      </c>
      <c r="G252" s="21">
        <v>45602</v>
      </c>
      <c r="H252" s="21">
        <f t="shared" si="57"/>
        <v>45967</v>
      </c>
      <c r="I252" s="24" t="str">
        <f t="shared" ca="1" si="52"/>
        <v>OK!</v>
      </c>
      <c r="J252" s="21" t="s">
        <v>60</v>
      </c>
      <c r="K252" s="21" t="s">
        <v>60</v>
      </c>
      <c r="L252" s="21" t="s">
        <v>60</v>
      </c>
      <c r="M252" s="77">
        <v>45807</v>
      </c>
      <c r="N252" s="40">
        <f t="shared" si="54"/>
        <v>46172</v>
      </c>
      <c r="O252" s="46" t="str">
        <f t="shared" ca="1" si="58"/>
        <v>OK!</v>
      </c>
      <c r="P252" s="46" t="s">
        <v>42</v>
      </c>
      <c r="Q252" s="40" t="s">
        <v>42</v>
      </c>
      <c r="R252" s="46"/>
      <c r="S252" s="40"/>
      <c r="T252" s="40">
        <v>45549</v>
      </c>
      <c r="U252" s="40">
        <f>T252+365+365</f>
        <v>46279</v>
      </c>
      <c r="V252" s="40" t="s">
        <v>85</v>
      </c>
      <c r="W252" s="40" t="s">
        <v>85</v>
      </c>
      <c r="X252" s="40" t="s">
        <v>85</v>
      </c>
      <c r="Y252" s="40" t="s">
        <v>85</v>
      </c>
      <c r="Z252" s="40">
        <v>45661</v>
      </c>
      <c r="AA252" s="40">
        <f>Z252+365</f>
        <v>46026</v>
      </c>
      <c r="AB252" s="40" t="s">
        <v>84</v>
      </c>
      <c r="AC252" s="40" t="s">
        <v>84</v>
      </c>
      <c r="AD252" s="39">
        <v>45614</v>
      </c>
      <c r="AE252" s="39">
        <f>AD252+365+365</f>
        <v>46344</v>
      </c>
      <c r="AF252" s="22" t="str">
        <f t="shared" ca="1" si="56"/>
        <v>OK!</v>
      </c>
      <c r="AG252" s="45">
        <v>45751</v>
      </c>
      <c r="AH252" s="45">
        <f>AG252+365</f>
        <v>46116</v>
      </c>
      <c r="AI252" s="21">
        <v>45689</v>
      </c>
      <c r="AJ252" s="22" t="str">
        <f t="shared" ca="1" si="60"/>
        <v>OK!</v>
      </c>
      <c r="AK252" s="33">
        <v>45717</v>
      </c>
      <c r="AL252" s="25" t="str">
        <f t="shared" ca="1" si="59"/>
        <v>OK!</v>
      </c>
      <c r="AM252" s="60" t="s">
        <v>61</v>
      </c>
      <c r="AN252" s="40" t="s">
        <v>85</v>
      </c>
    </row>
    <row r="253" spans="1:40" ht="15" x14ac:dyDescent="0.25">
      <c r="A253" s="81" t="s">
        <v>931</v>
      </c>
      <c r="B253" s="31">
        <v>55286989</v>
      </c>
      <c r="C253" s="30" t="s">
        <v>932</v>
      </c>
      <c r="D253" s="16" t="s">
        <v>919</v>
      </c>
      <c r="E253" s="30" t="s">
        <v>933</v>
      </c>
      <c r="F253" s="19" t="s">
        <v>40</v>
      </c>
      <c r="G253" s="21">
        <v>45727</v>
      </c>
      <c r="H253" s="21">
        <f t="shared" si="57"/>
        <v>46092</v>
      </c>
      <c r="I253" s="24" t="str">
        <f t="shared" ca="1" si="52"/>
        <v>OK!</v>
      </c>
      <c r="J253" s="21" t="s">
        <v>60</v>
      </c>
      <c r="K253" s="21" t="s">
        <v>60</v>
      </c>
      <c r="L253" s="21" t="s">
        <v>60</v>
      </c>
      <c r="M253" s="40"/>
      <c r="N253" s="40">
        <f t="shared" si="54"/>
        <v>365</v>
      </c>
      <c r="O253" s="46" t="str">
        <f t="shared" ca="1" si="58"/>
        <v>?</v>
      </c>
      <c r="P253" s="46" t="s">
        <v>42</v>
      </c>
      <c r="Q253" s="40" t="s">
        <v>42</v>
      </c>
      <c r="R253" s="46"/>
      <c r="S253" s="40"/>
      <c r="T253" s="40">
        <v>45737</v>
      </c>
      <c r="U253" s="40">
        <f>T253+365+365</f>
        <v>46467</v>
      </c>
      <c r="V253" s="40" t="s">
        <v>61</v>
      </c>
      <c r="W253" s="40" t="s">
        <v>61</v>
      </c>
      <c r="X253" s="45" t="s">
        <v>61</v>
      </c>
      <c r="Y253" s="40" t="s">
        <v>84</v>
      </c>
      <c r="Z253" s="40" t="s">
        <v>85</v>
      </c>
      <c r="AA253" s="40" t="s">
        <v>84</v>
      </c>
      <c r="AB253" s="40" t="s">
        <v>84</v>
      </c>
      <c r="AC253" s="40" t="s">
        <v>84</v>
      </c>
      <c r="AD253" s="39">
        <v>45705</v>
      </c>
      <c r="AE253" s="39">
        <f>AD253+365</f>
        <v>46070</v>
      </c>
      <c r="AF253" s="22" t="str">
        <f t="shared" ca="1" si="56"/>
        <v>OK!</v>
      </c>
      <c r="AG253" s="45" t="s">
        <v>84</v>
      </c>
      <c r="AH253" s="45" t="s">
        <v>84</v>
      </c>
      <c r="AI253" s="21">
        <v>45689</v>
      </c>
      <c r="AJ253" s="22" t="str">
        <f t="shared" ca="1" si="60"/>
        <v>OK!</v>
      </c>
      <c r="AK253" s="33">
        <v>45717</v>
      </c>
      <c r="AL253" s="25" t="str">
        <f t="shared" ca="1" si="59"/>
        <v>OK!</v>
      </c>
      <c r="AM253" s="60" t="s">
        <v>61</v>
      </c>
      <c r="AN253" s="40" t="s">
        <v>85</v>
      </c>
    </row>
    <row r="254" spans="1:40" ht="15" x14ac:dyDescent="0.25">
      <c r="A254" s="81" t="s">
        <v>934</v>
      </c>
      <c r="B254" s="30" t="s">
        <v>935</v>
      </c>
      <c r="C254" s="30" t="s">
        <v>936</v>
      </c>
      <c r="D254" s="36" t="s">
        <v>919</v>
      </c>
      <c r="E254" s="30" t="s">
        <v>937</v>
      </c>
      <c r="F254" s="17" t="s">
        <v>40</v>
      </c>
      <c r="G254" s="21">
        <v>45441</v>
      </c>
      <c r="H254" s="39">
        <f t="shared" si="57"/>
        <v>45806</v>
      </c>
      <c r="I254" s="24" t="str">
        <f t="shared" ca="1" si="52"/>
        <v>Vencido</v>
      </c>
      <c r="J254" s="24" t="s">
        <v>60</v>
      </c>
      <c r="K254" s="24" t="s">
        <v>60</v>
      </c>
      <c r="L254" s="24" t="s">
        <v>60</v>
      </c>
      <c r="M254" s="77">
        <v>45807</v>
      </c>
      <c r="N254" s="40">
        <f t="shared" si="54"/>
        <v>46172</v>
      </c>
      <c r="O254" s="46" t="str">
        <f t="shared" ca="1" si="58"/>
        <v>OK!</v>
      </c>
      <c r="P254" s="46" t="s">
        <v>42</v>
      </c>
      <c r="Q254" s="40" t="s">
        <v>42</v>
      </c>
      <c r="R254" s="46"/>
      <c r="S254" s="40"/>
      <c r="T254" s="40">
        <v>45477</v>
      </c>
      <c r="U254" s="40">
        <f>T254+365</f>
        <v>45842</v>
      </c>
      <c r="V254" s="40" t="s">
        <v>61</v>
      </c>
      <c r="W254" s="40" t="s">
        <v>61</v>
      </c>
      <c r="X254" s="45" t="s">
        <v>61</v>
      </c>
      <c r="Y254" s="40" t="s">
        <v>84</v>
      </c>
      <c r="Z254" s="40">
        <v>45625</v>
      </c>
      <c r="AA254" s="40">
        <f>Z254+365</f>
        <v>45990</v>
      </c>
      <c r="AB254" s="40" t="s">
        <v>61</v>
      </c>
      <c r="AC254" s="40" t="s">
        <v>61</v>
      </c>
      <c r="AD254" s="21">
        <v>45424</v>
      </c>
      <c r="AE254" s="39">
        <f>AD254+365+365</f>
        <v>46154</v>
      </c>
      <c r="AF254" s="22" t="str">
        <f t="shared" ca="1" si="56"/>
        <v>OK!</v>
      </c>
      <c r="AG254" s="45" t="s">
        <v>84</v>
      </c>
      <c r="AH254" s="45" t="s">
        <v>84</v>
      </c>
      <c r="AI254" s="21">
        <v>45689</v>
      </c>
      <c r="AJ254" s="22" t="str">
        <f t="shared" ca="1" si="60"/>
        <v>OK!</v>
      </c>
      <c r="AK254" s="33">
        <v>45717</v>
      </c>
      <c r="AL254" s="25" t="str">
        <f t="shared" ca="1" si="59"/>
        <v>OK!</v>
      </c>
      <c r="AM254" s="60" t="s">
        <v>61</v>
      </c>
      <c r="AN254" s="40" t="s">
        <v>85</v>
      </c>
    </row>
    <row r="255" spans="1:40" ht="15" x14ac:dyDescent="0.25">
      <c r="A255" s="81" t="s">
        <v>938</v>
      </c>
      <c r="B255" s="30" t="s">
        <v>939</v>
      </c>
      <c r="C255" s="30" t="s">
        <v>940</v>
      </c>
      <c r="D255" s="16" t="s">
        <v>919</v>
      </c>
      <c r="E255" s="30" t="s">
        <v>937</v>
      </c>
      <c r="F255" s="17" t="s">
        <v>40</v>
      </c>
      <c r="G255" s="21">
        <v>45702</v>
      </c>
      <c r="H255" s="39">
        <f t="shared" si="57"/>
        <v>46067</v>
      </c>
      <c r="I255" s="24" t="str">
        <f t="shared" ca="1" si="52"/>
        <v>OK!</v>
      </c>
      <c r="J255" s="24" t="s">
        <v>60</v>
      </c>
      <c r="K255" s="24" t="s">
        <v>60</v>
      </c>
      <c r="L255" s="24" t="s">
        <v>41</v>
      </c>
      <c r="M255" s="77">
        <v>45807</v>
      </c>
      <c r="N255" s="40">
        <f t="shared" si="54"/>
        <v>46172</v>
      </c>
      <c r="O255" s="46" t="str">
        <f t="shared" ca="1" si="58"/>
        <v>OK!</v>
      </c>
      <c r="P255" s="46" t="s">
        <v>42</v>
      </c>
      <c r="Q255" s="40" t="s">
        <v>42</v>
      </c>
      <c r="R255" s="46"/>
      <c r="S255" s="40">
        <v>45692</v>
      </c>
      <c r="T255" s="40">
        <v>45399</v>
      </c>
      <c r="U255" s="40">
        <f>T255+365</f>
        <v>45764</v>
      </c>
      <c r="V255" s="40" t="s">
        <v>61</v>
      </c>
      <c r="W255" s="40" t="s">
        <v>61</v>
      </c>
      <c r="X255" s="45" t="s">
        <v>61</v>
      </c>
      <c r="Y255" s="40" t="s">
        <v>84</v>
      </c>
      <c r="Z255" s="40">
        <v>45625</v>
      </c>
      <c r="AA255" s="40">
        <f>Z255+365</f>
        <v>45990</v>
      </c>
      <c r="AB255" s="40">
        <v>45112</v>
      </c>
      <c r="AC255" s="40">
        <f>AB255+365</f>
        <v>45477</v>
      </c>
      <c r="AD255" s="21">
        <v>45424</v>
      </c>
      <c r="AE255" s="39">
        <f>AD255+365+365</f>
        <v>46154</v>
      </c>
      <c r="AF255" s="22" t="str">
        <f t="shared" ca="1" si="56"/>
        <v>OK!</v>
      </c>
      <c r="AG255" s="45" t="s">
        <v>84</v>
      </c>
      <c r="AH255" s="45" t="s">
        <v>84</v>
      </c>
      <c r="AI255" s="21">
        <v>45689</v>
      </c>
      <c r="AJ255" s="22" t="str">
        <f t="shared" ca="1" si="60"/>
        <v>OK!</v>
      </c>
      <c r="AK255" s="33">
        <v>45717</v>
      </c>
      <c r="AL255" s="25" t="str">
        <f t="shared" ca="1" si="59"/>
        <v>OK!</v>
      </c>
      <c r="AM255" s="60" t="s">
        <v>61</v>
      </c>
      <c r="AN255" s="40" t="s">
        <v>85</v>
      </c>
    </row>
    <row r="256" spans="1:40" ht="15" x14ac:dyDescent="0.25">
      <c r="A256" s="81" t="s">
        <v>941</v>
      </c>
      <c r="B256" s="30" t="s">
        <v>942</v>
      </c>
      <c r="C256" s="30" t="s">
        <v>943</v>
      </c>
      <c r="D256" s="16" t="s">
        <v>919</v>
      </c>
      <c r="E256" s="30" t="s">
        <v>933</v>
      </c>
      <c r="F256" s="19" t="s">
        <v>40</v>
      </c>
      <c r="G256" s="43">
        <v>45701</v>
      </c>
      <c r="H256" s="21">
        <f t="shared" si="57"/>
        <v>46066</v>
      </c>
      <c r="I256" s="24" t="str">
        <f t="shared" ca="1" si="52"/>
        <v>OK!</v>
      </c>
      <c r="J256" s="21" t="s">
        <v>60</v>
      </c>
      <c r="K256" s="21" t="s">
        <v>41</v>
      </c>
      <c r="L256" s="21" t="s">
        <v>60</v>
      </c>
      <c r="M256" s="77">
        <v>45807</v>
      </c>
      <c r="N256" s="40">
        <f t="shared" si="54"/>
        <v>46172</v>
      </c>
      <c r="O256" s="46" t="str">
        <f t="shared" ca="1" si="58"/>
        <v>OK!</v>
      </c>
      <c r="P256" s="46" t="s">
        <v>42</v>
      </c>
      <c r="Q256" s="40" t="s">
        <v>42</v>
      </c>
      <c r="R256" s="46"/>
      <c r="S256" s="40"/>
      <c r="T256" s="40">
        <v>45518</v>
      </c>
      <c r="U256" s="40">
        <f>T256+365+365</f>
        <v>46248</v>
      </c>
      <c r="V256" s="40" t="s">
        <v>61</v>
      </c>
      <c r="W256" s="40" t="s">
        <v>61</v>
      </c>
      <c r="X256" s="45" t="s">
        <v>61</v>
      </c>
      <c r="Y256" s="40" t="s">
        <v>84</v>
      </c>
      <c r="Z256" s="40" t="s">
        <v>61</v>
      </c>
      <c r="AA256" s="40" t="s">
        <v>84</v>
      </c>
      <c r="AB256" s="40" t="s">
        <v>84</v>
      </c>
      <c r="AC256" s="40" t="s">
        <v>84</v>
      </c>
      <c r="AD256" s="39">
        <v>45517</v>
      </c>
      <c r="AE256" s="39">
        <f>AD256+365</f>
        <v>45882</v>
      </c>
      <c r="AF256" s="22" t="str">
        <f t="shared" ca="1" si="56"/>
        <v>OK!</v>
      </c>
      <c r="AG256" s="45" t="s">
        <v>84</v>
      </c>
      <c r="AH256" s="45" t="s">
        <v>84</v>
      </c>
      <c r="AI256" s="21">
        <v>45689</v>
      </c>
      <c r="AJ256" s="22" t="str">
        <f t="shared" ca="1" si="60"/>
        <v>OK!</v>
      </c>
      <c r="AK256" s="33">
        <v>45717</v>
      </c>
      <c r="AL256" s="25" t="str">
        <f t="shared" ca="1" si="59"/>
        <v>OK!</v>
      </c>
      <c r="AM256" s="60" t="s">
        <v>61</v>
      </c>
      <c r="AN256" s="40" t="s">
        <v>85</v>
      </c>
    </row>
    <row r="257" spans="1:161" x14ac:dyDescent="0.25">
      <c r="A257" s="88" t="s">
        <v>944</v>
      </c>
      <c r="B257" s="30" t="s">
        <v>945</v>
      </c>
      <c r="C257" s="30" t="s">
        <v>946</v>
      </c>
      <c r="D257" s="16" t="s">
        <v>919</v>
      </c>
      <c r="E257" s="15" t="s">
        <v>920</v>
      </c>
      <c r="F257" s="19" t="s">
        <v>40</v>
      </c>
      <c r="G257" s="43">
        <v>45798</v>
      </c>
      <c r="H257" s="21">
        <f t="shared" si="57"/>
        <v>46163</v>
      </c>
      <c r="I257" s="24" t="str">
        <f t="shared" ca="1" si="52"/>
        <v>OK!</v>
      </c>
      <c r="J257" s="21" t="s">
        <v>60</v>
      </c>
      <c r="K257" s="21" t="s">
        <v>60</v>
      </c>
      <c r="L257" s="21" t="s">
        <v>60</v>
      </c>
      <c r="M257" s="40"/>
      <c r="N257" s="40">
        <f t="shared" si="54"/>
        <v>365</v>
      </c>
      <c r="O257" s="46" t="str">
        <f t="shared" ca="1" si="58"/>
        <v>?</v>
      </c>
      <c r="P257" s="46" t="s">
        <v>42</v>
      </c>
      <c r="Q257" s="40" t="s">
        <v>42</v>
      </c>
      <c r="R257" s="46"/>
      <c r="S257" s="40"/>
      <c r="T257" s="40">
        <v>45807</v>
      </c>
      <c r="U257" s="40">
        <f>T257+365+365</f>
        <v>46537</v>
      </c>
      <c r="V257" s="40" t="s">
        <v>61</v>
      </c>
      <c r="W257" s="40" t="s">
        <v>61</v>
      </c>
      <c r="X257" s="45" t="s">
        <v>61</v>
      </c>
      <c r="Y257" s="40" t="s">
        <v>84</v>
      </c>
      <c r="Z257" s="40" t="s">
        <v>85</v>
      </c>
      <c r="AA257" s="40" t="s">
        <v>84</v>
      </c>
      <c r="AB257" s="40" t="s">
        <v>84</v>
      </c>
      <c r="AC257" s="40" t="s">
        <v>84</v>
      </c>
      <c r="AD257" s="39">
        <v>45803</v>
      </c>
      <c r="AE257" s="39">
        <f t="shared" ref="AE257:AE266" si="61">AD257+365+365</f>
        <v>46533</v>
      </c>
      <c r="AF257" s="22" t="str">
        <f t="shared" ca="1" si="56"/>
        <v>OK!</v>
      </c>
      <c r="AG257" s="45" t="s">
        <v>84</v>
      </c>
      <c r="AH257" s="45" t="s">
        <v>84</v>
      </c>
      <c r="AI257" s="21"/>
      <c r="AJ257" s="22" t="str">
        <f t="shared" ca="1" si="60"/>
        <v>?</v>
      </c>
      <c r="AK257" s="33"/>
      <c r="AL257" s="25" t="str">
        <f t="shared" ca="1" si="59"/>
        <v>?</v>
      </c>
      <c r="AM257" s="60" t="s">
        <v>61</v>
      </c>
      <c r="AN257" s="40" t="s">
        <v>61</v>
      </c>
    </row>
    <row r="258" spans="1:161" ht="15" x14ac:dyDescent="0.25">
      <c r="A258" s="81" t="s">
        <v>947</v>
      </c>
      <c r="B258" s="31" t="s">
        <v>948</v>
      </c>
      <c r="C258" s="30" t="s">
        <v>949</v>
      </c>
      <c r="D258" s="16" t="s">
        <v>919</v>
      </c>
      <c r="E258" s="30" t="s">
        <v>933</v>
      </c>
      <c r="F258" s="19" t="s">
        <v>40</v>
      </c>
      <c r="G258" s="43">
        <v>45665</v>
      </c>
      <c r="H258" s="21">
        <f t="shared" si="57"/>
        <v>46030</v>
      </c>
      <c r="I258" s="24" t="str">
        <f t="shared" ca="1" si="52"/>
        <v>OK!</v>
      </c>
      <c r="J258" s="21" t="s">
        <v>60</v>
      </c>
      <c r="K258" s="21" t="s">
        <v>41</v>
      </c>
      <c r="L258" s="21" t="s">
        <v>60</v>
      </c>
      <c r="M258" s="77">
        <v>45807</v>
      </c>
      <c r="N258" s="40">
        <f t="shared" si="54"/>
        <v>46172</v>
      </c>
      <c r="O258" s="46" t="str">
        <f t="shared" ca="1" si="58"/>
        <v>OK!</v>
      </c>
      <c r="P258" s="46" t="s">
        <v>42</v>
      </c>
      <c r="Q258" s="40" t="s">
        <v>42</v>
      </c>
      <c r="R258" s="46"/>
      <c r="S258" s="40"/>
      <c r="T258" s="40">
        <v>45674</v>
      </c>
      <c r="U258" s="40">
        <f>T258+365+365</f>
        <v>46404</v>
      </c>
      <c r="V258" s="40" t="s">
        <v>61</v>
      </c>
      <c r="W258" s="40" t="s">
        <v>61</v>
      </c>
      <c r="X258" s="45" t="s">
        <v>61</v>
      </c>
      <c r="Y258" s="40" t="s">
        <v>84</v>
      </c>
      <c r="Z258" s="40" t="s">
        <v>61</v>
      </c>
      <c r="AA258" s="40" t="s">
        <v>84</v>
      </c>
      <c r="AB258" s="40" t="s">
        <v>84</v>
      </c>
      <c r="AC258" s="40" t="s">
        <v>84</v>
      </c>
      <c r="AD258" s="39">
        <v>45670</v>
      </c>
      <c r="AE258" s="39">
        <f t="shared" si="61"/>
        <v>46400</v>
      </c>
      <c r="AF258" s="22" t="str">
        <f t="shared" ca="1" si="56"/>
        <v>OK!</v>
      </c>
      <c r="AG258" s="45" t="s">
        <v>84</v>
      </c>
      <c r="AH258" s="45" t="s">
        <v>84</v>
      </c>
      <c r="AI258" s="21">
        <v>45689</v>
      </c>
      <c r="AJ258" s="22" t="str">
        <f t="shared" ca="1" si="60"/>
        <v>OK!</v>
      </c>
      <c r="AK258" s="33">
        <v>45717</v>
      </c>
      <c r="AL258" s="25" t="str">
        <f t="shared" ca="1" si="59"/>
        <v>OK!</v>
      </c>
      <c r="AM258" s="60" t="s">
        <v>61</v>
      </c>
      <c r="AN258" s="40" t="s">
        <v>85</v>
      </c>
    </row>
    <row r="259" spans="1:161" ht="15" x14ac:dyDescent="0.25">
      <c r="A259" s="81" t="s">
        <v>950</v>
      </c>
      <c r="B259" s="30" t="s">
        <v>951</v>
      </c>
      <c r="C259" s="30" t="s">
        <v>952</v>
      </c>
      <c r="D259" s="16" t="s">
        <v>919</v>
      </c>
      <c r="E259" s="30" t="s">
        <v>933</v>
      </c>
      <c r="F259" s="17" t="s">
        <v>40</v>
      </c>
      <c r="G259" s="43">
        <v>45775</v>
      </c>
      <c r="H259" s="39">
        <f t="shared" si="57"/>
        <v>46140</v>
      </c>
      <c r="I259" s="24" t="str">
        <f t="shared" ca="1" si="52"/>
        <v>OK!</v>
      </c>
      <c r="J259" s="24" t="s">
        <v>60</v>
      </c>
      <c r="K259" s="24" t="s">
        <v>60</v>
      </c>
      <c r="L259" s="24" t="s">
        <v>60</v>
      </c>
      <c r="M259" s="77">
        <v>45462</v>
      </c>
      <c r="N259" s="40">
        <f t="shared" si="54"/>
        <v>45827</v>
      </c>
      <c r="O259" s="46" t="str">
        <f t="shared" ca="1" si="58"/>
        <v>Bloqueado</v>
      </c>
      <c r="P259" s="46" t="s">
        <v>42</v>
      </c>
      <c r="Q259" s="40" t="s">
        <v>42</v>
      </c>
      <c r="R259" s="46"/>
      <c r="S259" s="40"/>
      <c r="T259" s="40">
        <v>45325</v>
      </c>
      <c r="U259" s="40">
        <f>T259+365+365</f>
        <v>46055</v>
      </c>
      <c r="V259" s="40" t="s">
        <v>61</v>
      </c>
      <c r="W259" s="40" t="s">
        <v>61</v>
      </c>
      <c r="X259" s="45" t="s">
        <v>61</v>
      </c>
      <c r="Y259" s="40" t="s">
        <v>84</v>
      </c>
      <c r="Z259" s="40" t="s">
        <v>85</v>
      </c>
      <c r="AA259" s="40" t="s">
        <v>85</v>
      </c>
      <c r="AB259" s="40" t="s">
        <v>61</v>
      </c>
      <c r="AC259" s="40" t="s">
        <v>61</v>
      </c>
      <c r="AD259" s="21">
        <v>45297</v>
      </c>
      <c r="AE259" s="39">
        <f t="shared" si="61"/>
        <v>46027</v>
      </c>
      <c r="AF259" s="22" t="str">
        <f t="shared" ca="1" si="56"/>
        <v>OK!</v>
      </c>
      <c r="AG259" s="45" t="s">
        <v>84</v>
      </c>
      <c r="AH259" s="45" t="s">
        <v>84</v>
      </c>
      <c r="AI259" s="21">
        <v>45689</v>
      </c>
      <c r="AJ259" s="22" t="str">
        <f t="shared" ca="1" si="60"/>
        <v>OK!</v>
      </c>
      <c r="AK259" s="33">
        <v>45717</v>
      </c>
      <c r="AL259" s="25" t="str">
        <f t="shared" ca="1" si="59"/>
        <v>OK!</v>
      </c>
      <c r="AM259" s="60" t="s">
        <v>61</v>
      </c>
      <c r="AN259" s="40" t="s">
        <v>85</v>
      </c>
    </row>
    <row r="260" spans="1:161" ht="15" x14ac:dyDescent="0.25">
      <c r="A260" s="81" t="s">
        <v>953</v>
      </c>
      <c r="B260" s="30" t="s">
        <v>954</v>
      </c>
      <c r="C260" s="30" t="s">
        <v>955</v>
      </c>
      <c r="D260" s="16" t="s">
        <v>919</v>
      </c>
      <c r="E260" s="30" t="s">
        <v>933</v>
      </c>
      <c r="F260" s="17" t="s">
        <v>40</v>
      </c>
      <c r="G260" s="43">
        <v>45560</v>
      </c>
      <c r="H260" s="39">
        <f t="shared" si="57"/>
        <v>45925</v>
      </c>
      <c r="I260" s="24" t="str">
        <f t="shared" ca="1" si="52"/>
        <v>OK!</v>
      </c>
      <c r="J260" s="24" t="s">
        <v>60</v>
      </c>
      <c r="K260" s="24" t="s">
        <v>60</v>
      </c>
      <c r="L260" s="24" t="s">
        <v>60</v>
      </c>
      <c r="M260" s="77">
        <v>45462</v>
      </c>
      <c r="N260" s="40">
        <f t="shared" si="54"/>
        <v>45827</v>
      </c>
      <c r="O260" s="46" t="str">
        <f t="shared" ca="1" si="58"/>
        <v>Bloqueado</v>
      </c>
      <c r="P260" s="46" t="s">
        <v>42</v>
      </c>
      <c r="Q260" s="40" t="s">
        <v>42</v>
      </c>
      <c r="R260" s="46"/>
      <c r="S260" s="40"/>
      <c r="T260" s="40">
        <v>45675</v>
      </c>
      <c r="U260" s="40">
        <f>T260+365+365</f>
        <v>46405</v>
      </c>
      <c r="V260" s="40" t="s">
        <v>61</v>
      </c>
      <c r="W260" s="40" t="s">
        <v>61</v>
      </c>
      <c r="X260" s="45" t="s">
        <v>61</v>
      </c>
      <c r="Y260" s="40" t="s">
        <v>84</v>
      </c>
      <c r="Z260" s="40">
        <v>45587</v>
      </c>
      <c r="AA260" s="40">
        <f>Z260+365*2</f>
        <v>46317</v>
      </c>
      <c r="AB260" s="40" t="s">
        <v>61</v>
      </c>
      <c r="AC260" s="40" t="s">
        <v>61</v>
      </c>
      <c r="AD260" s="21">
        <v>45078</v>
      </c>
      <c r="AE260" s="39">
        <f t="shared" si="61"/>
        <v>45808</v>
      </c>
      <c r="AF260" s="22" t="str">
        <f t="shared" ca="1" si="56"/>
        <v>Vencido</v>
      </c>
      <c r="AG260" s="45" t="s">
        <v>84</v>
      </c>
      <c r="AH260" s="45" t="s">
        <v>84</v>
      </c>
      <c r="AI260" s="21">
        <v>45689</v>
      </c>
      <c r="AJ260" s="22" t="str">
        <f t="shared" ca="1" si="60"/>
        <v>OK!</v>
      </c>
      <c r="AK260" s="33">
        <v>45717</v>
      </c>
      <c r="AL260" s="25" t="str">
        <f t="shared" ca="1" si="59"/>
        <v>OK!</v>
      </c>
      <c r="AM260" s="60" t="s">
        <v>61</v>
      </c>
      <c r="AN260" s="40" t="s">
        <v>85</v>
      </c>
    </row>
    <row r="261" spans="1:161" ht="15" x14ac:dyDescent="0.25">
      <c r="A261" s="81" t="s">
        <v>956</v>
      </c>
      <c r="B261" s="30" t="s">
        <v>957</v>
      </c>
      <c r="C261" s="30" t="s">
        <v>958</v>
      </c>
      <c r="D261" s="16" t="s">
        <v>919</v>
      </c>
      <c r="E261" s="15" t="s">
        <v>959</v>
      </c>
      <c r="F261" s="19" t="s">
        <v>40</v>
      </c>
      <c r="G261" s="43">
        <v>45727</v>
      </c>
      <c r="H261" s="21">
        <f t="shared" si="57"/>
        <v>46092</v>
      </c>
      <c r="I261" s="24" t="str">
        <f t="shared" ca="1" si="52"/>
        <v>OK!</v>
      </c>
      <c r="J261" s="21" t="s">
        <v>60</v>
      </c>
      <c r="K261" s="21" t="s">
        <v>41</v>
      </c>
      <c r="L261" s="21" t="s">
        <v>60</v>
      </c>
      <c r="M261" s="77">
        <v>45807</v>
      </c>
      <c r="N261" s="40">
        <f t="shared" si="54"/>
        <v>46172</v>
      </c>
      <c r="O261" s="46" t="str">
        <f t="shared" ca="1" si="58"/>
        <v>OK!</v>
      </c>
      <c r="P261" s="46" t="s">
        <v>42</v>
      </c>
      <c r="Q261" s="40" t="s">
        <v>42</v>
      </c>
      <c r="R261" s="46"/>
      <c r="S261" s="40">
        <v>45782</v>
      </c>
      <c r="T261" s="40">
        <v>45737</v>
      </c>
      <c r="U261" s="40">
        <f>T261+365</f>
        <v>46102</v>
      </c>
      <c r="V261" s="40" t="s">
        <v>61</v>
      </c>
      <c r="W261" s="40" t="s">
        <v>61</v>
      </c>
      <c r="X261" s="45" t="s">
        <v>61</v>
      </c>
      <c r="Y261" s="40" t="s">
        <v>61</v>
      </c>
      <c r="Z261" s="40" t="s">
        <v>61</v>
      </c>
      <c r="AA261" s="40" t="s">
        <v>61</v>
      </c>
      <c r="AB261" s="40" t="s">
        <v>61</v>
      </c>
      <c r="AC261" s="40" t="s">
        <v>61</v>
      </c>
      <c r="AD261" s="39">
        <v>45733</v>
      </c>
      <c r="AE261" s="39">
        <f t="shared" si="61"/>
        <v>46463</v>
      </c>
      <c r="AF261" s="22" t="str">
        <f t="shared" ca="1" si="56"/>
        <v>OK!</v>
      </c>
      <c r="AG261" s="45" t="s">
        <v>84</v>
      </c>
      <c r="AH261" s="45" t="s">
        <v>84</v>
      </c>
      <c r="AI261" s="21">
        <v>45689</v>
      </c>
      <c r="AJ261" s="22" t="str">
        <f t="shared" ca="1" si="60"/>
        <v>OK!</v>
      </c>
      <c r="AK261" s="33">
        <v>45717</v>
      </c>
      <c r="AL261" s="25" t="str">
        <f t="shared" ca="1" si="59"/>
        <v>OK!</v>
      </c>
      <c r="AM261" s="60" t="s">
        <v>61</v>
      </c>
      <c r="AN261" s="40" t="s">
        <v>85</v>
      </c>
    </row>
    <row r="262" spans="1:161" ht="15" x14ac:dyDescent="0.25">
      <c r="A262" s="81" t="s">
        <v>960</v>
      </c>
      <c r="B262" s="30" t="s">
        <v>961</v>
      </c>
      <c r="C262" s="30" t="s">
        <v>962</v>
      </c>
      <c r="D262" s="16" t="s">
        <v>919</v>
      </c>
      <c r="E262" s="15" t="s">
        <v>959</v>
      </c>
      <c r="F262" s="19" t="s">
        <v>40</v>
      </c>
      <c r="G262" s="43">
        <v>45572</v>
      </c>
      <c r="H262" s="21">
        <f t="shared" si="57"/>
        <v>45937</v>
      </c>
      <c r="I262" s="24" t="str">
        <f t="shared" ca="1" si="52"/>
        <v>OK!</v>
      </c>
      <c r="J262" s="21" t="s">
        <v>60</v>
      </c>
      <c r="K262" s="21" t="s">
        <v>41</v>
      </c>
      <c r="L262" s="21" t="s">
        <v>60</v>
      </c>
      <c r="M262" s="77">
        <v>45807</v>
      </c>
      <c r="N262" s="40">
        <f t="shared" si="54"/>
        <v>46172</v>
      </c>
      <c r="O262" s="46" t="str">
        <f t="shared" ca="1" si="58"/>
        <v>OK!</v>
      </c>
      <c r="P262" s="46" t="s">
        <v>42</v>
      </c>
      <c r="Q262" s="40" t="s">
        <v>42</v>
      </c>
      <c r="R262" s="46"/>
      <c r="S262" s="40"/>
      <c r="T262" s="40">
        <v>45576</v>
      </c>
      <c r="U262" s="40">
        <f>T262+365</f>
        <v>45941</v>
      </c>
      <c r="V262" s="40" t="s">
        <v>61</v>
      </c>
      <c r="W262" s="40" t="s">
        <v>61</v>
      </c>
      <c r="X262" s="45" t="s">
        <v>61</v>
      </c>
      <c r="Y262" s="40" t="s">
        <v>84</v>
      </c>
      <c r="Z262" s="40">
        <v>45661</v>
      </c>
      <c r="AA262" s="40">
        <f>Z262+365</f>
        <v>46026</v>
      </c>
      <c r="AB262" s="40" t="s">
        <v>61</v>
      </c>
      <c r="AC262" s="40" t="s">
        <v>61</v>
      </c>
      <c r="AD262" s="39">
        <v>45573</v>
      </c>
      <c r="AE262" s="39">
        <f t="shared" si="61"/>
        <v>46303</v>
      </c>
      <c r="AF262" s="22" t="str">
        <f t="shared" ca="1" si="56"/>
        <v>OK!</v>
      </c>
      <c r="AG262" s="45">
        <v>45595</v>
      </c>
      <c r="AH262" s="45">
        <f>AG262+365</f>
        <v>45960</v>
      </c>
      <c r="AI262" s="21">
        <v>45689</v>
      </c>
      <c r="AJ262" s="22" t="str">
        <f t="shared" ca="1" si="60"/>
        <v>OK!</v>
      </c>
      <c r="AK262" s="33">
        <v>45717</v>
      </c>
      <c r="AL262" s="25" t="str">
        <f t="shared" ca="1" si="59"/>
        <v>OK!</v>
      </c>
      <c r="AM262" s="60" t="s">
        <v>61</v>
      </c>
      <c r="AN262" s="40" t="s">
        <v>85</v>
      </c>
    </row>
    <row r="263" spans="1:161" ht="15" x14ac:dyDescent="0.25">
      <c r="A263" s="81" t="s">
        <v>963</v>
      </c>
      <c r="B263" s="30" t="s">
        <v>964</v>
      </c>
      <c r="C263" s="30" t="s">
        <v>965</v>
      </c>
      <c r="D263" s="16" t="s">
        <v>919</v>
      </c>
      <c r="E263" s="15" t="s">
        <v>959</v>
      </c>
      <c r="F263" s="19" t="s">
        <v>40</v>
      </c>
      <c r="G263" s="43">
        <v>45574</v>
      </c>
      <c r="H263" s="21">
        <f t="shared" si="57"/>
        <v>45939</v>
      </c>
      <c r="I263" s="24" t="str">
        <f t="shared" ca="1" si="52"/>
        <v>OK!</v>
      </c>
      <c r="J263" s="21" t="s">
        <v>60</v>
      </c>
      <c r="K263" s="21" t="s">
        <v>41</v>
      </c>
      <c r="L263" s="21" t="s">
        <v>60</v>
      </c>
      <c r="M263" s="40"/>
      <c r="N263" s="40">
        <f t="shared" si="54"/>
        <v>365</v>
      </c>
      <c r="O263" s="46" t="str">
        <f t="shared" ca="1" si="58"/>
        <v>?</v>
      </c>
      <c r="P263" s="46" t="s">
        <v>42</v>
      </c>
      <c r="Q263" s="40" t="s">
        <v>42</v>
      </c>
      <c r="R263" s="46"/>
      <c r="S263" s="40"/>
      <c r="T263" s="40">
        <v>45588</v>
      </c>
      <c r="U263" s="40">
        <f>T263+365+365</f>
        <v>46318</v>
      </c>
      <c r="V263" s="40" t="s">
        <v>61</v>
      </c>
      <c r="W263" s="40" t="s">
        <v>61</v>
      </c>
      <c r="X263" s="40" t="s">
        <v>61</v>
      </c>
      <c r="Y263" s="40" t="s">
        <v>84</v>
      </c>
      <c r="Z263" s="40">
        <v>45661</v>
      </c>
      <c r="AA263" s="40">
        <f>Z263+365</f>
        <v>46026</v>
      </c>
      <c r="AB263" s="40" t="s">
        <v>84</v>
      </c>
      <c r="AC263" s="40" t="s">
        <v>84</v>
      </c>
      <c r="AD263" s="39">
        <v>45582</v>
      </c>
      <c r="AE263" s="39">
        <f t="shared" si="61"/>
        <v>46312</v>
      </c>
      <c r="AF263" s="22" t="str">
        <f t="shared" ca="1" si="56"/>
        <v>OK!</v>
      </c>
      <c r="AG263" s="45" t="s">
        <v>84</v>
      </c>
      <c r="AH263" s="45" t="s">
        <v>84</v>
      </c>
      <c r="AI263" s="21">
        <v>45689</v>
      </c>
      <c r="AJ263" s="22" t="str">
        <f t="shared" ca="1" si="60"/>
        <v>OK!</v>
      </c>
      <c r="AK263" s="33">
        <v>45717</v>
      </c>
      <c r="AL263" s="25" t="str">
        <f t="shared" ca="1" si="59"/>
        <v>OK!</v>
      </c>
      <c r="AM263" s="60" t="s">
        <v>61</v>
      </c>
      <c r="AN263" s="40" t="s">
        <v>85</v>
      </c>
    </row>
    <row r="264" spans="1:161" ht="15" x14ac:dyDescent="0.25">
      <c r="A264" s="81" t="s">
        <v>966</v>
      </c>
      <c r="B264" s="30" t="s">
        <v>967</v>
      </c>
      <c r="C264" s="30" t="s">
        <v>968</v>
      </c>
      <c r="D264" s="16" t="s">
        <v>919</v>
      </c>
      <c r="E264" s="30" t="s">
        <v>969</v>
      </c>
      <c r="F264" s="17" t="s">
        <v>40</v>
      </c>
      <c r="G264" s="43">
        <v>45764</v>
      </c>
      <c r="H264" s="39">
        <f t="shared" si="57"/>
        <v>46129</v>
      </c>
      <c r="I264" s="24" t="str">
        <f t="shared" ca="1" si="52"/>
        <v>OK!</v>
      </c>
      <c r="J264" s="24" t="s">
        <v>60</v>
      </c>
      <c r="K264" s="24" t="s">
        <v>60</v>
      </c>
      <c r="L264" s="24" t="s">
        <v>60</v>
      </c>
      <c r="M264" s="77">
        <v>45807</v>
      </c>
      <c r="N264" s="40">
        <f t="shared" ref="N264:N295" si="62">M264+365</f>
        <v>46172</v>
      </c>
      <c r="O264" s="46" t="str">
        <f t="shared" ca="1" si="58"/>
        <v>OK!</v>
      </c>
      <c r="P264" s="46" t="s">
        <v>42</v>
      </c>
      <c r="Q264" s="40" t="s">
        <v>42</v>
      </c>
      <c r="R264" s="46"/>
      <c r="S264" s="40"/>
      <c r="T264" s="40">
        <v>45422</v>
      </c>
      <c r="U264" s="40">
        <f>T264+365+365</f>
        <v>46152</v>
      </c>
      <c r="V264" s="40" t="s">
        <v>61</v>
      </c>
      <c r="W264" s="40" t="s">
        <v>61</v>
      </c>
      <c r="X264" s="45" t="s">
        <v>61</v>
      </c>
      <c r="Y264" s="40" t="s">
        <v>84</v>
      </c>
      <c r="Z264" s="40">
        <v>45625</v>
      </c>
      <c r="AA264" s="40">
        <f>Z264+365</f>
        <v>45990</v>
      </c>
      <c r="AB264" s="40">
        <v>45113</v>
      </c>
      <c r="AC264" s="40">
        <f>AB264+365</f>
        <v>45478</v>
      </c>
      <c r="AD264" s="21">
        <v>45424</v>
      </c>
      <c r="AE264" s="39">
        <f t="shared" si="61"/>
        <v>46154</v>
      </c>
      <c r="AF264" s="22" t="str">
        <f t="shared" ca="1" si="56"/>
        <v>OK!</v>
      </c>
      <c r="AG264" s="45" t="s">
        <v>84</v>
      </c>
      <c r="AH264" s="45" t="s">
        <v>84</v>
      </c>
      <c r="AI264" s="21">
        <v>45689</v>
      </c>
      <c r="AJ264" s="22" t="str">
        <f t="shared" ca="1" si="60"/>
        <v>OK!</v>
      </c>
      <c r="AK264" s="33">
        <v>45717</v>
      </c>
      <c r="AL264" s="25" t="str">
        <f t="shared" ca="1" si="59"/>
        <v>OK!</v>
      </c>
      <c r="AM264" s="60" t="s">
        <v>61</v>
      </c>
      <c r="AN264" s="40" t="s">
        <v>85</v>
      </c>
    </row>
    <row r="265" spans="1:161" x14ac:dyDescent="0.25">
      <c r="A265" s="88" t="s">
        <v>970</v>
      </c>
      <c r="B265" s="31">
        <v>37882780</v>
      </c>
      <c r="C265" s="30" t="s">
        <v>971</v>
      </c>
      <c r="D265" s="18" t="s">
        <v>972</v>
      </c>
      <c r="E265" s="30" t="s">
        <v>973</v>
      </c>
      <c r="F265" s="17" t="s">
        <v>40</v>
      </c>
      <c r="G265" s="43">
        <v>45467</v>
      </c>
      <c r="H265" s="39">
        <f t="shared" si="57"/>
        <v>45832</v>
      </c>
      <c r="I265" s="24" t="str">
        <f t="shared" ca="1" si="52"/>
        <v>Vencido</v>
      </c>
      <c r="J265" s="24" t="s">
        <v>60</v>
      </c>
      <c r="K265" s="24" t="s">
        <v>41</v>
      </c>
      <c r="L265" s="24" t="s">
        <v>41</v>
      </c>
      <c r="M265" s="77">
        <v>45714</v>
      </c>
      <c r="N265" s="40">
        <f t="shared" si="62"/>
        <v>46079</v>
      </c>
      <c r="O265" s="46" t="str">
        <f t="shared" ca="1" si="58"/>
        <v>OK!</v>
      </c>
      <c r="P265" s="46" t="s">
        <v>42</v>
      </c>
      <c r="Q265" s="40" t="s">
        <v>42</v>
      </c>
      <c r="R265" s="46"/>
      <c r="S265" s="40"/>
      <c r="T265" s="40">
        <v>45478</v>
      </c>
      <c r="U265" s="40">
        <f>T265+365+365</f>
        <v>46208</v>
      </c>
      <c r="V265" s="40" t="s">
        <v>61</v>
      </c>
      <c r="W265" s="40" t="s">
        <v>61</v>
      </c>
      <c r="X265" s="45" t="s">
        <v>61</v>
      </c>
      <c r="Y265" s="40" t="s">
        <v>84</v>
      </c>
      <c r="Z265" s="40" t="s">
        <v>61</v>
      </c>
      <c r="AA265" s="40" t="s">
        <v>85</v>
      </c>
      <c r="AB265" s="40" t="s">
        <v>61</v>
      </c>
      <c r="AC265" s="40" t="s">
        <v>61</v>
      </c>
      <c r="AD265" s="21">
        <v>45471</v>
      </c>
      <c r="AE265" s="39">
        <f t="shared" si="61"/>
        <v>46201</v>
      </c>
      <c r="AF265" s="22" t="str">
        <f t="shared" ca="1" si="56"/>
        <v>OK!</v>
      </c>
      <c r="AG265" s="45" t="s">
        <v>84</v>
      </c>
      <c r="AH265" s="45" t="s">
        <v>84</v>
      </c>
      <c r="AI265" s="21">
        <v>45689</v>
      </c>
      <c r="AJ265" s="22" t="str">
        <f t="shared" ca="1" si="60"/>
        <v>OK!</v>
      </c>
      <c r="AK265" s="33">
        <v>45707</v>
      </c>
      <c r="AL265" s="25" t="str">
        <f t="shared" ca="1" si="59"/>
        <v>OK!</v>
      </c>
      <c r="AM265" s="60" t="s">
        <v>61</v>
      </c>
      <c r="AN265" s="40" t="s">
        <v>85</v>
      </c>
    </row>
    <row r="266" spans="1:161" x14ac:dyDescent="0.25">
      <c r="A266" s="88" t="s">
        <v>974</v>
      </c>
      <c r="B266" s="30" t="s">
        <v>975</v>
      </c>
      <c r="C266" s="30" t="s">
        <v>976</v>
      </c>
      <c r="D266" s="18" t="s">
        <v>972</v>
      </c>
      <c r="E266" s="30" t="s">
        <v>973</v>
      </c>
      <c r="F266" s="19" t="s">
        <v>40</v>
      </c>
      <c r="G266" s="43">
        <v>45643</v>
      </c>
      <c r="H266" s="21">
        <f t="shared" si="57"/>
        <v>46008</v>
      </c>
      <c r="I266" s="24" t="str">
        <f t="shared" ca="1" si="52"/>
        <v>OK!</v>
      </c>
      <c r="J266" s="21" t="s">
        <v>60</v>
      </c>
      <c r="K266" s="21" t="s">
        <v>41</v>
      </c>
      <c r="L266" s="21" t="s">
        <v>41</v>
      </c>
      <c r="M266" s="77">
        <v>45714</v>
      </c>
      <c r="N266" s="40">
        <f t="shared" si="62"/>
        <v>46079</v>
      </c>
      <c r="O266" s="46" t="str">
        <f t="shared" ca="1" si="58"/>
        <v>OK!</v>
      </c>
      <c r="P266" s="46" t="s">
        <v>42</v>
      </c>
      <c r="Q266" s="40" t="s">
        <v>42</v>
      </c>
      <c r="R266" s="46"/>
      <c r="S266" s="40"/>
      <c r="T266" s="40">
        <v>45664</v>
      </c>
      <c r="U266" s="40">
        <f>T266+365+365</f>
        <v>46394</v>
      </c>
      <c r="V266" s="40" t="s">
        <v>883</v>
      </c>
      <c r="W266" s="40" t="s">
        <v>883</v>
      </c>
      <c r="X266" s="45" t="s">
        <v>883</v>
      </c>
      <c r="Y266" s="40" t="s">
        <v>84</v>
      </c>
      <c r="Z266" s="40" t="s">
        <v>61</v>
      </c>
      <c r="AA266" s="40" t="s">
        <v>85</v>
      </c>
      <c r="AB266" s="40" t="s">
        <v>84</v>
      </c>
      <c r="AC266" s="40" t="s">
        <v>84</v>
      </c>
      <c r="AD266" s="39">
        <v>45663</v>
      </c>
      <c r="AE266" s="39">
        <f t="shared" si="61"/>
        <v>46393</v>
      </c>
      <c r="AF266" s="22" t="str">
        <f t="shared" ca="1" si="56"/>
        <v>OK!</v>
      </c>
      <c r="AG266" s="45" t="s">
        <v>84</v>
      </c>
      <c r="AH266" s="45" t="s">
        <v>84</v>
      </c>
      <c r="AI266" s="21">
        <v>45689</v>
      </c>
      <c r="AJ266" s="22" t="str">
        <f t="shared" ca="1" si="60"/>
        <v>OK!</v>
      </c>
      <c r="AK266" s="33">
        <v>45707</v>
      </c>
      <c r="AL266" s="25" t="str">
        <f t="shared" ca="1" si="59"/>
        <v>OK!</v>
      </c>
      <c r="AM266" s="60" t="s">
        <v>61</v>
      </c>
      <c r="AN266" s="40" t="s">
        <v>85</v>
      </c>
    </row>
    <row r="267" spans="1:161" x14ac:dyDescent="0.25">
      <c r="A267" s="84" t="s">
        <v>977</v>
      </c>
      <c r="B267" s="31">
        <v>32302539</v>
      </c>
      <c r="C267" s="30" t="s">
        <v>978</v>
      </c>
      <c r="D267" s="18" t="s">
        <v>972</v>
      </c>
      <c r="E267" s="30" t="s">
        <v>973</v>
      </c>
      <c r="F267" s="17" t="s">
        <v>40</v>
      </c>
      <c r="G267" s="43">
        <v>45400</v>
      </c>
      <c r="H267" s="39">
        <f t="shared" si="57"/>
        <v>45765</v>
      </c>
      <c r="I267" s="24" t="str">
        <f t="shared" ca="1" si="52"/>
        <v>Vencido</v>
      </c>
      <c r="J267" s="24" t="s">
        <v>60</v>
      </c>
      <c r="K267" s="24" t="s">
        <v>41</v>
      </c>
      <c r="L267" s="24" t="s">
        <v>41</v>
      </c>
      <c r="M267" s="40"/>
      <c r="N267" s="40">
        <f t="shared" si="62"/>
        <v>365</v>
      </c>
      <c r="O267" s="46" t="str">
        <f t="shared" ca="1" si="58"/>
        <v>?</v>
      </c>
      <c r="P267" s="46" t="s">
        <v>42</v>
      </c>
      <c r="Q267" s="40" t="s">
        <v>42</v>
      </c>
      <c r="R267" s="46"/>
      <c r="S267" s="40"/>
      <c r="T267" s="40" t="s">
        <v>61</v>
      </c>
      <c r="U267" s="40" t="s">
        <v>61</v>
      </c>
      <c r="V267" s="40" t="s">
        <v>61</v>
      </c>
      <c r="W267" s="40" t="s">
        <v>61</v>
      </c>
      <c r="X267" s="45" t="s">
        <v>61</v>
      </c>
      <c r="Y267" s="40" t="s">
        <v>84</v>
      </c>
      <c r="Z267" s="40" t="s">
        <v>85</v>
      </c>
      <c r="AA267" s="40" t="s">
        <v>85</v>
      </c>
      <c r="AB267" s="40" t="s">
        <v>61</v>
      </c>
      <c r="AC267" s="40" t="s">
        <v>61</v>
      </c>
      <c r="AD267" s="21" t="s">
        <v>61</v>
      </c>
      <c r="AE267" s="39" t="s">
        <v>84</v>
      </c>
      <c r="AF267" s="22" t="s">
        <v>84</v>
      </c>
      <c r="AG267" s="45" t="s">
        <v>84</v>
      </c>
      <c r="AH267" s="45" t="s">
        <v>84</v>
      </c>
      <c r="AI267" s="21">
        <v>45689</v>
      </c>
      <c r="AJ267" s="22" t="str">
        <f t="shared" ca="1" si="60"/>
        <v>OK!</v>
      </c>
      <c r="AK267" s="33">
        <v>45707</v>
      </c>
      <c r="AL267" s="25" t="str">
        <f t="shared" ca="1" si="59"/>
        <v>OK!</v>
      </c>
      <c r="AM267" s="60" t="s">
        <v>61</v>
      </c>
      <c r="AN267" s="40" t="s">
        <v>85</v>
      </c>
    </row>
    <row r="268" spans="1:161" x14ac:dyDescent="0.25">
      <c r="A268" s="84" t="s">
        <v>979</v>
      </c>
      <c r="B268" s="30" t="s">
        <v>980</v>
      </c>
      <c r="C268" s="30" t="s">
        <v>981</v>
      </c>
      <c r="D268" s="18" t="s">
        <v>972</v>
      </c>
      <c r="E268" s="30" t="s">
        <v>973</v>
      </c>
      <c r="F268" s="17" t="s">
        <v>40</v>
      </c>
      <c r="G268" s="43">
        <v>45348</v>
      </c>
      <c r="H268" s="39">
        <f t="shared" si="57"/>
        <v>45713</v>
      </c>
      <c r="I268" s="24" t="str">
        <f t="shared" ca="1" si="52"/>
        <v>Vencido</v>
      </c>
      <c r="J268" s="24" t="s">
        <v>60</v>
      </c>
      <c r="K268" s="24" t="s">
        <v>41</v>
      </c>
      <c r="L268" s="24" t="s">
        <v>41</v>
      </c>
      <c r="M268" s="40"/>
      <c r="N268" s="40">
        <f t="shared" si="62"/>
        <v>365</v>
      </c>
      <c r="O268" s="46" t="str">
        <f t="shared" ca="1" si="58"/>
        <v>?</v>
      </c>
      <c r="P268" s="46" t="s">
        <v>42</v>
      </c>
      <c r="Q268" s="40" t="s">
        <v>42</v>
      </c>
      <c r="R268" s="46"/>
      <c r="S268" s="40"/>
      <c r="T268" s="40">
        <v>45130</v>
      </c>
      <c r="U268" s="40">
        <f>T268+365+365</f>
        <v>45860</v>
      </c>
      <c r="V268" s="40" t="s">
        <v>61</v>
      </c>
      <c r="W268" s="40" t="s">
        <v>61</v>
      </c>
      <c r="X268" s="45" t="s">
        <v>61</v>
      </c>
      <c r="Y268" s="40" t="s">
        <v>84</v>
      </c>
      <c r="Z268" s="40" t="s">
        <v>61</v>
      </c>
      <c r="AA268" s="40" t="s">
        <v>85</v>
      </c>
      <c r="AB268" s="40" t="s">
        <v>61</v>
      </c>
      <c r="AC268" s="40" t="s">
        <v>61</v>
      </c>
      <c r="AD268" s="21">
        <v>45111</v>
      </c>
      <c r="AE268" s="39">
        <f>AD268+365+365</f>
        <v>45841</v>
      </c>
      <c r="AF268" s="22" t="str">
        <f ca="1">IFERROR(IF(AD268="","?",IF((AD268+(730))&lt;TODAY(),"Vencido",IF((AD268+(365*2))=TODAY(),"Vence Hoje",IF((AD268+(365*2)-15)&lt;=TODAY(),"Vence - 15 dias",IF((AD268+(365*2)-30)&lt;=TODAY(),"Vence - 30 dias",IF((AD268+(365*2)-60)&lt;=TODAY(),"Vence - 60 dias",IF((AD268+(365*2)-90)&lt;=TODAY(),"Vence - 90 dias","OK!"))))))),"-")</f>
        <v>Vencido</v>
      </c>
      <c r="AG268" s="45" t="s">
        <v>84</v>
      </c>
      <c r="AH268" s="45" t="s">
        <v>84</v>
      </c>
      <c r="AI268" s="21">
        <v>45689</v>
      </c>
      <c r="AJ268" s="22" t="str">
        <f t="shared" ca="1" si="60"/>
        <v>OK!</v>
      </c>
      <c r="AK268" s="33">
        <v>45707</v>
      </c>
      <c r="AL268" s="25" t="str">
        <f t="shared" ca="1" si="59"/>
        <v>OK!</v>
      </c>
      <c r="AM268" s="60" t="s">
        <v>61</v>
      </c>
      <c r="AN268" s="40" t="s">
        <v>85</v>
      </c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</row>
    <row r="269" spans="1:161" ht="15" x14ac:dyDescent="0.25">
      <c r="A269" s="81" t="s">
        <v>982</v>
      </c>
      <c r="B269" s="30" t="s">
        <v>983</v>
      </c>
      <c r="C269" s="30" t="s">
        <v>984</v>
      </c>
      <c r="D269" s="16" t="s">
        <v>985</v>
      </c>
      <c r="E269" s="15" t="s">
        <v>986</v>
      </c>
      <c r="F269" s="19" t="s">
        <v>40</v>
      </c>
      <c r="G269" s="43">
        <v>45694</v>
      </c>
      <c r="H269" s="21">
        <f t="shared" si="57"/>
        <v>46059</v>
      </c>
      <c r="I269" s="24" t="str">
        <f t="shared" ca="1" si="52"/>
        <v>OK!</v>
      </c>
      <c r="J269" s="21" t="s">
        <v>60</v>
      </c>
      <c r="K269" s="21" t="s">
        <v>41</v>
      </c>
      <c r="L269" s="21" t="s">
        <v>41</v>
      </c>
      <c r="M269" s="40"/>
      <c r="N269" s="40">
        <f t="shared" si="62"/>
        <v>365</v>
      </c>
      <c r="O269" s="46" t="str">
        <f t="shared" ca="1" si="58"/>
        <v>?</v>
      </c>
      <c r="P269" s="46" t="s">
        <v>42</v>
      </c>
      <c r="Q269" s="40" t="s">
        <v>42</v>
      </c>
      <c r="R269" s="46"/>
      <c r="S269" s="40">
        <v>45343</v>
      </c>
      <c r="T269" s="40" t="s">
        <v>61</v>
      </c>
      <c r="U269" s="40" t="s">
        <v>61</v>
      </c>
      <c r="V269" s="40" t="s">
        <v>61</v>
      </c>
      <c r="W269" s="40" t="s">
        <v>61</v>
      </c>
      <c r="X269" s="45" t="s">
        <v>61</v>
      </c>
      <c r="Y269" s="40" t="s">
        <v>84</v>
      </c>
      <c r="Z269" s="40" t="s">
        <v>61</v>
      </c>
      <c r="AA269" s="40" t="s">
        <v>61</v>
      </c>
      <c r="AB269" s="40" t="s">
        <v>84</v>
      </c>
      <c r="AC269" s="40" t="s">
        <v>84</v>
      </c>
      <c r="AD269" s="39" t="s">
        <v>85</v>
      </c>
      <c r="AE269" s="39" t="s">
        <v>61</v>
      </c>
      <c r="AF269" s="22" t="s">
        <v>61</v>
      </c>
      <c r="AG269" s="45" t="s">
        <v>84</v>
      </c>
      <c r="AH269" s="45" t="s">
        <v>84</v>
      </c>
      <c r="AI269" s="21">
        <v>45660</v>
      </c>
      <c r="AJ269" s="22" t="str">
        <f t="shared" ref="AJ269:AJ278" ca="1" si="63">IFERROR(IF(AI269="","?",IF((AI269+(365*2))&lt;TODAY(),"Vencido",IF((AI269+(365*2))=TODAY(),"Vence Hoje",IF((AI269+(365*2)-15)&lt;=TODAY(),"Vence - 15 dias",IF((AI269+(365*2)-30)&lt;=TODAY(),"Vence - 30 dias",IF((AI269+(365*2)-60)&lt;=TODAY(),"Vence - 60 dias",IF((AI269+(365*2)-90)&lt;=TODAY(),"Vence - 90 dias","OK!"))))))),"-")</f>
        <v>OK!</v>
      </c>
      <c r="AK269" s="33">
        <v>45660</v>
      </c>
      <c r="AL269" s="25" t="str">
        <f t="shared" ca="1" si="59"/>
        <v>OK!</v>
      </c>
      <c r="AM269" s="60" t="s">
        <v>61</v>
      </c>
      <c r="AN269" s="40" t="s">
        <v>61</v>
      </c>
    </row>
    <row r="270" spans="1:161" ht="15" x14ac:dyDescent="0.25">
      <c r="A270" s="81" t="s">
        <v>987</v>
      </c>
      <c r="B270" s="30" t="s">
        <v>988</v>
      </c>
      <c r="C270" s="30" t="s">
        <v>989</v>
      </c>
      <c r="D270" s="16" t="s">
        <v>990</v>
      </c>
      <c r="E270" s="15" t="s">
        <v>991</v>
      </c>
      <c r="F270" s="19" t="s">
        <v>40</v>
      </c>
      <c r="G270" s="43"/>
      <c r="H270" s="21">
        <f t="shared" si="57"/>
        <v>365</v>
      </c>
      <c r="I270" s="24" t="str">
        <f t="shared" ca="1" si="52"/>
        <v>?</v>
      </c>
      <c r="J270" s="21"/>
      <c r="K270" s="21"/>
      <c r="L270" s="21"/>
      <c r="M270" s="40"/>
      <c r="N270" s="40">
        <f t="shared" si="62"/>
        <v>365</v>
      </c>
      <c r="O270" s="46" t="str">
        <f t="shared" ca="1" si="58"/>
        <v>?</v>
      </c>
      <c r="P270" s="46" t="s">
        <v>42</v>
      </c>
      <c r="Q270" s="40" t="s">
        <v>42</v>
      </c>
      <c r="R270" s="46"/>
      <c r="S270" s="40">
        <v>45694</v>
      </c>
      <c r="T270" s="40" t="s">
        <v>61</v>
      </c>
      <c r="U270" s="40" t="s">
        <v>61</v>
      </c>
      <c r="V270" s="40" t="s">
        <v>61</v>
      </c>
      <c r="W270" s="40" t="s">
        <v>61</v>
      </c>
      <c r="X270" s="45" t="s">
        <v>61</v>
      </c>
      <c r="Y270" s="40" t="s">
        <v>84</v>
      </c>
      <c r="Z270" s="40">
        <v>45691</v>
      </c>
      <c r="AA270" s="40">
        <f>Z270+365</f>
        <v>46056</v>
      </c>
      <c r="AB270" s="40" t="s">
        <v>84</v>
      </c>
      <c r="AC270" s="40" t="s">
        <v>84</v>
      </c>
      <c r="AD270" s="39" t="s">
        <v>85</v>
      </c>
      <c r="AE270" s="39" t="s">
        <v>61</v>
      </c>
      <c r="AF270" s="22" t="s">
        <v>61</v>
      </c>
      <c r="AG270" s="45" t="s">
        <v>84</v>
      </c>
      <c r="AH270" s="45" t="s">
        <v>84</v>
      </c>
      <c r="AI270" s="21">
        <v>45294</v>
      </c>
      <c r="AJ270" s="22" t="str">
        <f t="shared" ca="1" si="63"/>
        <v>OK!</v>
      </c>
      <c r="AK270" s="33">
        <v>45638</v>
      </c>
      <c r="AL270" s="25" t="str">
        <f t="shared" ca="1" si="59"/>
        <v>OK!</v>
      </c>
      <c r="AM270" s="60" t="s">
        <v>61</v>
      </c>
      <c r="AN270" s="40" t="s">
        <v>61</v>
      </c>
    </row>
    <row r="271" spans="1:161" ht="15" x14ac:dyDescent="0.25">
      <c r="A271" s="81" t="s">
        <v>992</v>
      </c>
      <c r="B271" s="30" t="s">
        <v>993</v>
      </c>
      <c r="C271" s="30" t="s">
        <v>994</v>
      </c>
      <c r="D271" s="16" t="s">
        <v>990</v>
      </c>
      <c r="E271" s="15" t="s">
        <v>991</v>
      </c>
      <c r="F271" s="19" t="s">
        <v>40</v>
      </c>
      <c r="G271" s="43">
        <v>45453</v>
      </c>
      <c r="H271" s="21">
        <f t="shared" si="57"/>
        <v>45818</v>
      </c>
      <c r="I271" s="24" t="str">
        <f t="shared" ca="1" si="52"/>
        <v>Vencido</v>
      </c>
      <c r="J271" s="21" t="s">
        <v>41</v>
      </c>
      <c r="K271" s="21" t="s">
        <v>41</v>
      </c>
      <c r="L271" s="21" t="s">
        <v>41</v>
      </c>
      <c r="M271" s="40"/>
      <c r="N271" s="40">
        <f t="shared" si="62"/>
        <v>365</v>
      </c>
      <c r="O271" s="46" t="str">
        <f t="shared" ca="1" si="58"/>
        <v>?</v>
      </c>
      <c r="P271" s="46" t="s">
        <v>42</v>
      </c>
      <c r="Q271" s="40" t="s">
        <v>42</v>
      </c>
      <c r="R271" s="46"/>
      <c r="S271" s="40">
        <v>45694</v>
      </c>
      <c r="T271" s="40" t="s">
        <v>61</v>
      </c>
      <c r="U271" s="40" t="s">
        <v>61</v>
      </c>
      <c r="V271" s="40" t="s">
        <v>61</v>
      </c>
      <c r="W271" s="40" t="s">
        <v>61</v>
      </c>
      <c r="X271" s="40" t="s">
        <v>61</v>
      </c>
      <c r="Y271" s="40" t="s">
        <v>61</v>
      </c>
      <c r="Z271" s="40">
        <v>45698</v>
      </c>
      <c r="AA271" s="40">
        <f>Z271+365</f>
        <v>46063</v>
      </c>
      <c r="AB271" s="40" t="s">
        <v>84</v>
      </c>
      <c r="AC271" s="40" t="s">
        <v>84</v>
      </c>
      <c r="AD271" s="39" t="s">
        <v>85</v>
      </c>
      <c r="AE271" s="39" t="s">
        <v>61</v>
      </c>
      <c r="AF271" s="22" t="s">
        <v>61</v>
      </c>
      <c r="AG271" s="45" t="s">
        <v>84</v>
      </c>
      <c r="AH271" s="45" t="s">
        <v>84</v>
      </c>
      <c r="AI271" s="21">
        <v>45294</v>
      </c>
      <c r="AJ271" s="22" t="str">
        <f t="shared" ca="1" si="63"/>
        <v>OK!</v>
      </c>
      <c r="AK271" s="33">
        <v>45638</v>
      </c>
      <c r="AL271" s="25" t="str">
        <f t="shared" ca="1" si="59"/>
        <v>OK!</v>
      </c>
      <c r="AM271" s="60" t="s">
        <v>61</v>
      </c>
      <c r="AN271" s="40" t="s">
        <v>61</v>
      </c>
    </row>
    <row r="272" spans="1:161" ht="15" x14ac:dyDescent="0.25">
      <c r="A272" s="81" t="s">
        <v>995</v>
      </c>
      <c r="B272" s="30" t="s">
        <v>996</v>
      </c>
      <c r="C272" s="30" t="s">
        <v>997</v>
      </c>
      <c r="D272" s="16" t="s">
        <v>990</v>
      </c>
      <c r="E272" s="15" t="s">
        <v>450</v>
      </c>
      <c r="F272" s="19" t="s">
        <v>40</v>
      </c>
      <c r="G272" s="43">
        <v>45701</v>
      </c>
      <c r="H272" s="21">
        <f t="shared" si="57"/>
        <v>46066</v>
      </c>
      <c r="I272" s="24" t="str">
        <f t="shared" ca="1" si="52"/>
        <v>OK!</v>
      </c>
      <c r="J272" s="21" t="s">
        <v>60</v>
      </c>
      <c r="K272" s="21" t="s">
        <v>41</v>
      </c>
      <c r="L272" s="21" t="s">
        <v>41</v>
      </c>
      <c r="M272" s="40"/>
      <c r="N272" s="40">
        <f t="shared" si="62"/>
        <v>365</v>
      </c>
      <c r="O272" s="46" t="str">
        <f t="shared" ca="1" si="58"/>
        <v>?</v>
      </c>
      <c r="P272" s="46" t="s">
        <v>42</v>
      </c>
      <c r="Q272" s="40" t="s">
        <v>42</v>
      </c>
      <c r="R272" s="46"/>
      <c r="S272" s="40"/>
      <c r="T272" s="40" t="s">
        <v>61</v>
      </c>
      <c r="U272" s="40" t="s">
        <v>61</v>
      </c>
      <c r="V272" s="40" t="s">
        <v>61</v>
      </c>
      <c r="W272" s="40" t="s">
        <v>61</v>
      </c>
      <c r="X272" s="45" t="s">
        <v>61</v>
      </c>
      <c r="Y272" s="40" t="s">
        <v>84</v>
      </c>
      <c r="Z272" s="40" t="s">
        <v>61</v>
      </c>
      <c r="AA272" s="40" t="s">
        <v>61</v>
      </c>
      <c r="AB272" s="40" t="s">
        <v>84</v>
      </c>
      <c r="AC272" s="40" t="s">
        <v>84</v>
      </c>
      <c r="AD272" s="39" t="s">
        <v>85</v>
      </c>
      <c r="AE272" s="39" t="s">
        <v>61</v>
      </c>
      <c r="AF272" s="22" t="s">
        <v>61</v>
      </c>
      <c r="AG272" s="45" t="s">
        <v>84</v>
      </c>
      <c r="AH272" s="45" t="s">
        <v>84</v>
      </c>
      <c r="AI272" s="21">
        <v>45294</v>
      </c>
      <c r="AJ272" s="22" t="str">
        <f t="shared" ca="1" si="63"/>
        <v>OK!</v>
      </c>
      <c r="AK272" s="33">
        <v>45638</v>
      </c>
      <c r="AL272" s="25" t="str">
        <f t="shared" ca="1" si="59"/>
        <v>OK!</v>
      </c>
      <c r="AM272" s="60" t="s">
        <v>61</v>
      </c>
      <c r="AN272" s="40" t="s">
        <v>61</v>
      </c>
    </row>
    <row r="273" spans="1:40" ht="15" x14ac:dyDescent="0.25">
      <c r="A273" s="81" t="s">
        <v>998</v>
      </c>
      <c r="B273" s="30" t="s">
        <v>999</v>
      </c>
      <c r="C273" s="30" t="s">
        <v>1000</v>
      </c>
      <c r="D273" s="16" t="s">
        <v>990</v>
      </c>
      <c r="E273" s="15" t="s">
        <v>458</v>
      </c>
      <c r="F273" s="19" t="s">
        <v>40</v>
      </c>
      <c r="G273" s="43">
        <v>45736</v>
      </c>
      <c r="H273" s="21">
        <f t="shared" si="57"/>
        <v>46101</v>
      </c>
      <c r="I273" s="24" t="str">
        <f t="shared" ca="1" si="52"/>
        <v>OK!</v>
      </c>
      <c r="J273" s="21" t="s">
        <v>60</v>
      </c>
      <c r="K273" s="21" t="s">
        <v>41</v>
      </c>
      <c r="L273" s="21" t="s">
        <v>41</v>
      </c>
      <c r="M273" s="40">
        <v>45831</v>
      </c>
      <c r="N273" s="40">
        <f t="shared" si="62"/>
        <v>46196</v>
      </c>
      <c r="O273" s="46" t="str">
        <f t="shared" ca="1" si="58"/>
        <v>OK!</v>
      </c>
      <c r="P273" s="46" t="s">
        <v>42</v>
      </c>
      <c r="Q273" s="40" t="s">
        <v>42</v>
      </c>
      <c r="R273" s="46"/>
      <c r="S273" s="40">
        <v>45632</v>
      </c>
      <c r="T273" s="40">
        <v>45674</v>
      </c>
      <c r="U273" s="40">
        <f>T273+365*2</f>
        <v>46404</v>
      </c>
      <c r="V273" s="40" t="s">
        <v>61</v>
      </c>
      <c r="W273" s="40" t="s">
        <v>61</v>
      </c>
      <c r="X273" s="45">
        <v>45685</v>
      </c>
      <c r="Y273" s="40">
        <f t="shared" ref="Y273:Y278" si="64">X273+365*2</f>
        <v>46415</v>
      </c>
      <c r="Z273" s="40">
        <v>45677</v>
      </c>
      <c r="AA273" s="40">
        <f t="shared" ref="AA273:AA278" si="65">Z273+365</f>
        <v>46042</v>
      </c>
      <c r="AB273" s="40" t="s">
        <v>84</v>
      </c>
      <c r="AC273" s="40" t="s">
        <v>84</v>
      </c>
      <c r="AD273" s="39">
        <v>45330</v>
      </c>
      <c r="AE273" s="39">
        <f>AD273+365+365</f>
        <v>46060</v>
      </c>
      <c r="AF273" s="22" t="str">
        <f ca="1">IFERROR(IF(AD273="","?",IF((AD273+(730))&lt;TODAY(),"Vencido",IF((AD273+(365*2))=TODAY(),"Vence Hoje",IF((AD273+(365*2)-15)&lt;=TODAY(),"Vence - 15 dias",IF((AD273+(365*2)-30)&lt;=TODAY(),"Vence - 30 dias",IF((AD273+(365*2)-60)&lt;=TODAY(),"Vence - 60 dias",IF((AD273+(365*2)-90)&lt;=TODAY(),"Vence - 90 dias","OK!"))))))),"-")</f>
        <v>OK!</v>
      </c>
      <c r="AG273" s="45" t="s">
        <v>84</v>
      </c>
      <c r="AH273" s="45" t="s">
        <v>84</v>
      </c>
      <c r="AI273" s="21">
        <v>45294</v>
      </c>
      <c r="AJ273" s="22" t="str">
        <f t="shared" ca="1" si="63"/>
        <v>OK!</v>
      </c>
      <c r="AK273" s="33">
        <v>45638</v>
      </c>
      <c r="AL273" s="25" t="str">
        <f t="shared" ca="1" si="59"/>
        <v>OK!</v>
      </c>
      <c r="AM273" s="60" t="s">
        <v>61</v>
      </c>
      <c r="AN273" s="40" t="s">
        <v>61</v>
      </c>
    </row>
    <row r="274" spans="1:40" x14ac:dyDescent="0.25">
      <c r="A274" s="84" t="s">
        <v>1001</v>
      </c>
      <c r="B274" s="30" t="s">
        <v>1002</v>
      </c>
      <c r="C274" s="30" t="s">
        <v>1003</v>
      </c>
      <c r="D274" s="16" t="s">
        <v>990</v>
      </c>
      <c r="E274" s="15" t="s">
        <v>1004</v>
      </c>
      <c r="F274" s="19" t="s">
        <v>40</v>
      </c>
      <c r="G274" s="43">
        <v>45448</v>
      </c>
      <c r="H274" s="21">
        <f t="shared" ref="H274:H300" si="66">G274+365</f>
        <v>45813</v>
      </c>
      <c r="I274" s="24" t="str">
        <f t="shared" ca="1" si="52"/>
        <v>Vencido</v>
      </c>
      <c r="J274" s="21" t="s">
        <v>60</v>
      </c>
      <c r="K274" s="21" t="s">
        <v>41</v>
      </c>
      <c r="L274" s="21" t="s">
        <v>41</v>
      </c>
      <c r="M274" s="40"/>
      <c r="N274" s="40">
        <f t="shared" si="62"/>
        <v>365</v>
      </c>
      <c r="O274" s="46" t="str">
        <f t="shared" ca="1" si="58"/>
        <v>?</v>
      </c>
      <c r="P274" s="46" t="s">
        <v>42</v>
      </c>
      <c r="Q274" s="40" t="s">
        <v>42</v>
      </c>
      <c r="R274" s="46"/>
      <c r="S274" s="40">
        <v>45632</v>
      </c>
      <c r="T274" s="40" t="s">
        <v>61</v>
      </c>
      <c r="U274" s="40" t="s">
        <v>61</v>
      </c>
      <c r="V274" s="40" t="s">
        <v>61</v>
      </c>
      <c r="W274" s="40" t="s">
        <v>61</v>
      </c>
      <c r="X274" s="45">
        <v>45601</v>
      </c>
      <c r="Y274" s="40">
        <f t="shared" si="64"/>
        <v>46331</v>
      </c>
      <c r="Z274" s="40">
        <v>45690</v>
      </c>
      <c r="AA274" s="40">
        <f t="shared" si="65"/>
        <v>46055</v>
      </c>
      <c r="AB274" s="40" t="s">
        <v>84</v>
      </c>
      <c r="AC274" s="40" t="s">
        <v>84</v>
      </c>
      <c r="AD274" s="39" t="s">
        <v>85</v>
      </c>
      <c r="AE274" s="39" t="s">
        <v>61</v>
      </c>
      <c r="AF274" s="22" t="s">
        <v>61</v>
      </c>
      <c r="AG274" s="45" t="s">
        <v>84</v>
      </c>
      <c r="AH274" s="45" t="s">
        <v>84</v>
      </c>
      <c r="AI274" s="21">
        <v>45294</v>
      </c>
      <c r="AJ274" s="22" t="str">
        <f t="shared" ca="1" si="63"/>
        <v>OK!</v>
      </c>
      <c r="AK274" s="33">
        <v>45638</v>
      </c>
      <c r="AL274" s="25" t="str">
        <f t="shared" ca="1" si="59"/>
        <v>OK!</v>
      </c>
      <c r="AM274" s="60" t="s">
        <v>61</v>
      </c>
      <c r="AN274" s="40" t="s">
        <v>61</v>
      </c>
    </row>
    <row r="275" spans="1:40" x14ac:dyDescent="0.25">
      <c r="A275" s="84" t="s">
        <v>1005</v>
      </c>
      <c r="B275" s="30" t="s">
        <v>1006</v>
      </c>
      <c r="C275" s="30" t="s">
        <v>1007</v>
      </c>
      <c r="D275" s="16" t="s">
        <v>990</v>
      </c>
      <c r="E275" s="15" t="s">
        <v>810</v>
      </c>
      <c r="F275" s="19" t="s">
        <v>40</v>
      </c>
      <c r="G275" s="43">
        <v>45534</v>
      </c>
      <c r="H275" s="21">
        <f t="shared" si="66"/>
        <v>45899</v>
      </c>
      <c r="I275" s="24" t="str">
        <f t="shared" ca="1" si="52"/>
        <v>OK!</v>
      </c>
      <c r="J275" s="21" t="s">
        <v>60</v>
      </c>
      <c r="K275" s="21" t="s">
        <v>41</v>
      </c>
      <c r="L275" s="21" t="s">
        <v>41</v>
      </c>
      <c r="M275" s="40"/>
      <c r="N275" s="40">
        <f t="shared" si="62"/>
        <v>365</v>
      </c>
      <c r="O275" s="46" t="str">
        <f t="shared" ca="1" si="58"/>
        <v>?</v>
      </c>
      <c r="P275" s="46" t="s">
        <v>42</v>
      </c>
      <c r="Q275" s="40" t="s">
        <v>42</v>
      </c>
      <c r="R275" s="46"/>
      <c r="S275" s="40">
        <v>45632</v>
      </c>
      <c r="T275" s="40">
        <v>45674</v>
      </c>
      <c r="U275" s="40">
        <f>T275+365+365</f>
        <v>46404</v>
      </c>
      <c r="V275" s="40" t="s">
        <v>61</v>
      </c>
      <c r="W275" s="40" t="s">
        <v>61</v>
      </c>
      <c r="X275" s="45">
        <v>45685</v>
      </c>
      <c r="Y275" s="40">
        <f t="shared" si="64"/>
        <v>46415</v>
      </c>
      <c r="Z275" s="40">
        <v>45677</v>
      </c>
      <c r="AA275" s="40">
        <f t="shared" si="65"/>
        <v>46042</v>
      </c>
      <c r="AB275" s="40" t="s">
        <v>61</v>
      </c>
      <c r="AC275" s="40" t="s">
        <v>84</v>
      </c>
      <c r="AD275" s="39">
        <v>45247</v>
      </c>
      <c r="AE275" s="39">
        <f>AD275+365+365</f>
        <v>45977</v>
      </c>
      <c r="AF275" s="22" t="str">
        <f ca="1">IFERROR(IF(AD275="","?",IF((AD275+(730))&lt;TODAY(),"Vencido",IF((AD275+(365*2))=TODAY(),"Vence Hoje",IF((AD275+(365*2)-15)&lt;=TODAY(),"Vence - 15 dias",IF((AD275+(365*2)-30)&lt;=TODAY(),"Vence - 30 dias",IF((AD275+(365*2)-60)&lt;=TODAY(),"Vence - 60 dias",IF((AD275+(365*2)-90)&lt;=TODAY(),"Vence - 90 dias","OK!"))))))),"-")</f>
        <v>OK!</v>
      </c>
      <c r="AG275" s="45" t="s">
        <v>84</v>
      </c>
      <c r="AH275" s="45" t="s">
        <v>84</v>
      </c>
      <c r="AI275" s="21">
        <v>45294</v>
      </c>
      <c r="AJ275" s="22" t="str">
        <f t="shared" ca="1" si="63"/>
        <v>OK!</v>
      </c>
      <c r="AK275" s="33">
        <v>45638</v>
      </c>
      <c r="AL275" s="25" t="str">
        <f t="shared" ca="1" si="59"/>
        <v>OK!</v>
      </c>
      <c r="AM275" s="60" t="s">
        <v>61</v>
      </c>
      <c r="AN275" s="40" t="s">
        <v>61</v>
      </c>
    </row>
    <row r="276" spans="1:40" x14ac:dyDescent="0.25">
      <c r="A276" s="84" t="s">
        <v>1008</v>
      </c>
      <c r="B276" s="30" t="s">
        <v>1009</v>
      </c>
      <c r="C276" s="30" t="s">
        <v>1010</v>
      </c>
      <c r="D276" s="16" t="s">
        <v>990</v>
      </c>
      <c r="E276" s="15" t="s">
        <v>1011</v>
      </c>
      <c r="F276" s="19" t="s">
        <v>40</v>
      </c>
      <c r="G276" s="43">
        <v>45602</v>
      </c>
      <c r="H276" s="21">
        <f t="shared" si="66"/>
        <v>45967</v>
      </c>
      <c r="I276" s="24" t="str">
        <f t="shared" ca="1" si="52"/>
        <v>OK!</v>
      </c>
      <c r="J276" s="21" t="s">
        <v>60</v>
      </c>
      <c r="K276" s="21" t="s">
        <v>41</v>
      </c>
      <c r="L276" s="21" t="s">
        <v>41</v>
      </c>
      <c r="M276" s="40"/>
      <c r="N276" s="40">
        <f t="shared" si="62"/>
        <v>365</v>
      </c>
      <c r="O276" s="46" t="str">
        <f t="shared" ca="1" si="58"/>
        <v>?</v>
      </c>
      <c r="P276" s="46" t="s">
        <v>42</v>
      </c>
      <c r="Q276" s="40" t="s">
        <v>42</v>
      </c>
      <c r="R276" s="46"/>
      <c r="S276" s="40">
        <v>45555</v>
      </c>
      <c r="T276" s="40">
        <v>45086</v>
      </c>
      <c r="U276" s="40">
        <f>T276+365+365</f>
        <v>45816</v>
      </c>
      <c r="V276" s="40" t="s">
        <v>61</v>
      </c>
      <c r="W276" s="40" t="s">
        <v>61</v>
      </c>
      <c r="X276" s="45">
        <v>45685</v>
      </c>
      <c r="Y276" s="40">
        <f t="shared" si="64"/>
        <v>46415</v>
      </c>
      <c r="Z276" s="40">
        <v>45677</v>
      </c>
      <c r="AA276" s="40">
        <f t="shared" si="65"/>
        <v>46042</v>
      </c>
      <c r="AB276" s="40" t="s">
        <v>84</v>
      </c>
      <c r="AC276" s="40" t="s">
        <v>84</v>
      </c>
      <c r="AD276" s="39">
        <v>45330</v>
      </c>
      <c r="AE276" s="39">
        <f>AD276+365+365</f>
        <v>46060</v>
      </c>
      <c r="AF276" s="22" t="str">
        <f ca="1">IFERROR(IF(AD276="","?",IF((AD276+(730))&lt;TODAY(),"Vencido",IF((AD276+(365*2))=TODAY(),"Vence Hoje",IF((AD276+(365*2)-15)&lt;=TODAY(),"Vence - 15 dias",IF((AD276+(365*2)-30)&lt;=TODAY(),"Vence - 30 dias",IF((AD276+(365*2)-60)&lt;=TODAY(),"Vence - 60 dias",IF((AD276+(365*2)-90)&lt;=TODAY(),"Vence - 90 dias","OK!"))))))),"-")</f>
        <v>OK!</v>
      </c>
      <c r="AG276" s="45" t="s">
        <v>84</v>
      </c>
      <c r="AH276" s="45" t="s">
        <v>84</v>
      </c>
      <c r="AI276" s="21">
        <v>45294</v>
      </c>
      <c r="AJ276" s="22" t="str">
        <f t="shared" ca="1" si="63"/>
        <v>OK!</v>
      </c>
      <c r="AK276" s="33">
        <v>45638</v>
      </c>
      <c r="AL276" s="25" t="str">
        <f t="shared" ca="1" si="59"/>
        <v>OK!</v>
      </c>
      <c r="AM276" s="60" t="s">
        <v>61</v>
      </c>
      <c r="AN276" s="40" t="s">
        <v>61</v>
      </c>
    </row>
    <row r="277" spans="1:40" x14ac:dyDescent="0.25">
      <c r="A277" s="84" t="s">
        <v>1012</v>
      </c>
      <c r="B277" s="30" t="s">
        <v>1013</v>
      </c>
      <c r="C277" s="30" t="s">
        <v>1014</v>
      </c>
      <c r="D277" s="16" t="s">
        <v>990</v>
      </c>
      <c r="E277" s="15" t="s">
        <v>1015</v>
      </c>
      <c r="F277" s="19" t="s">
        <v>40</v>
      </c>
      <c r="G277" s="43">
        <v>45638</v>
      </c>
      <c r="H277" s="21">
        <f t="shared" si="66"/>
        <v>46003</v>
      </c>
      <c r="I277" s="24" t="str">
        <f t="shared" ca="1" si="52"/>
        <v>OK!</v>
      </c>
      <c r="J277" s="21" t="s">
        <v>60</v>
      </c>
      <c r="K277" s="21" t="s">
        <v>41</v>
      </c>
      <c r="L277" s="21" t="s">
        <v>41</v>
      </c>
      <c r="M277" s="40"/>
      <c r="N277" s="40">
        <f t="shared" si="62"/>
        <v>365</v>
      </c>
      <c r="O277" s="46" t="str">
        <f t="shared" ca="1" si="58"/>
        <v>?</v>
      </c>
      <c r="P277" s="46" t="s">
        <v>42</v>
      </c>
      <c r="Q277" s="40" t="s">
        <v>42</v>
      </c>
      <c r="R277" s="46"/>
      <c r="S277" s="40">
        <v>45632</v>
      </c>
      <c r="T277" s="40">
        <v>45239</v>
      </c>
      <c r="U277" s="40">
        <f>T277+365+365</f>
        <v>45969</v>
      </c>
      <c r="V277" s="40" t="s">
        <v>61</v>
      </c>
      <c r="W277" s="40" t="s">
        <v>61</v>
      </c>
      <c r="X277" s="45">
        <v>45685</v>
      </c>
      <c r="Y277" s="40">
        <f t="shared" si="64"/>
        <v>46415</v>
      </c>
      <c r="Z277" s="40">
        <v>45677</v>
      </c>
      <c r="AA277" s="40">
        <f t="shared" si="65"/>
        <v>46042</v>
      </c>
      <c r="AB277" s="40" t="s">
        <v>84</v>
      </c>
      <c r="AC277" s="40" t="s">
        <v>84</v>
      </c>
      <c r="AD277" s="39">
        <v>45247</v>
      </c>
      <c r="AE277" s="39">
        <f>AD277+365+365</f>
        <v>45977</v>
      </c>
      <c r="AF277" s="22" t="str">
        <f ca="1">IFERROR(IF(AD277="","?",IF((AD277+(730))&lt;TODAY(),"Vencido",IF((AD277+(365*2))=TODAY(),"Vence Hoje",IF((AD277+(365*2)-15)&lt;=TODAY(),"Vence - 15 dias",IF((AD277+(365*2)-30)&lt;=TODAY(),"Vence - 30 dias",IF((AD277+(365*2)-60)&lt;=TODAY(),"Vence - 60 dias",IF((AD277+(365*2)-90)&lt;=TODAY(),"Vence - 90 dias","OK!"))))))),"-")</f>
        <v>OK!</v>
      </c>
      <c r="AG277" s="45" t="s">
        <v>84</v>
      </c>
      <c r="AH277" s="45" t="s">
        <v>84</v>
      </c>
      <c r="AI277" s="21">
        <v>45294</v>
      </c>
      <c r="AJ277" s="22" t="str">
        <f t="shared" ca="1" si="63"/>
        <v>OK!</v>
      </c>
      <c r="AK277" s="33">
        <v>45638</v>
      </c>
      <c r="AL277" s="25" t="str">
        <f t="shared" ca="1" si="59"/>
        <v>OK!</v>
      </c>
      <c r="AM277" s="60" t="s">
        <v>61</v>
      </c>
      <c r="AN277" s="40" t="s">
        <v>61</v>
      </c>
    </row>
    <row r="278" spans="1:40" x14ac:dyDescent="0.25">
      <c r="A278" s="84" t="s">
        <v>1016</v>
      </c>
      <c r="B278" s="30" t="s">
        <v>1017</v>
      </c>
      <c r="C278" s="30" t="s">
        <v>1018</v>
      </c>
      <c r="D278" s="16" t="s">
        <v>990</v>
      </c>
      <c r="E278" s="15" t="s">
        <v>1019</v>
      </c>
      <c r="F278" s="19" t="s">
        <v>40</v>
      </c>
      <c r="G278" s="43"/>
      <c r="H278" s="21">
        <f t="shared" si="66"/>
        <v>365</v>
      </c>
      <c r="I278" s="24" t="str">
        <f t="shared" ca="1" si="52"/>
        <v>?</v>
      </c>
      <c r="J278" s="21"/>
      <c r="K278" s="21"/>
      <c r="L278" s="21"/>
      <c r="M278" s="40"/>
      <c r="N278" s="40">
        <f t="shared" si="62"/>
        <v>365</v>
      </c>
      <c r="O278" s="46" t="str">
        <f t="shared" ca="1" si="58"/>
        <v>?</v>
      </c>
      <c r="P278" s="46" t="s">
        <v>42</v>
      </c>
      <c r="Q278" s="40" t="s">
        <v>42</v>
      </c>
      <c r="R278" s="46"/>
      <c r="S278" s="40">
        <v>45755</v>
      </c>
      <c r="T278" s="40" t="s">
        <v>61</v>
      </c>
      <c r="U278" s="40" t="s">
        <v>61</v>
      </c>
      <c r="V278" s="40" t="s">
        <v>61</v>
      </c>
      <c r="W278" s="40" t="s">
        <v>61</v>
      </c>
      <c r="X278" s="45">
        <v>45757</v>
      </c>
      <c r="Y278" s="40">
        <f t="shared" si="64"/>
        <v>46487</v>
      </c>
      <c r="Z278" s="40">
        <v>45721</v>
      </c>
      <c r="AA278" s="40">
        <f t="shared" si="65"/>
        <v>46086</v>
      </c>
      <c r="AB278" s="40" t="s">
        <v>84</v>
      </c>
      <c r="AC278" s="40" t="s">
        <v>84</v>
      </c>
      <c r="AD278" s="39">
        <v>45723</v>
      </c>
      <c r="AE278" s="39">
        <f>AD278+365+365</f>
        <v>46453</v>
      </c>
      <c r="AF278" s="22" t="str">
        <f ca="1">IFERROR(IF(AD278="","?",IF((AD278+(730))&lt;TODAY(),"Vencido",IF((AD278+(365*2))=TODAY(),"Vence Hoje",IF((AD278+(365*2)-15)&lt;=TODAY(),"Vence - 15 dias",IF((AD278+(365*2)-30)&lt;=TODAY(),"Vence - 30 dias",IF((AD278+(365*2)-60)&lt;=TODAY(),"Vence - 60 dias",IF((AD278+(365*2)-90)&lt;=TODAY(),"Vence - 90 dias","OK!"))))))),"-")</f>
        <v>OK!</v>
      </c>
      <c r="AG278" s="45" t="s">
        <v>84</v>
      </c>
      <c r="AH278" s="45" t="s">
        <v>84</v>
      </c>
      <c r="AI278" s="21">
        <v>45294</v>
      </c>
      <c r="AJ278" s="22" t="str">
        <f t="shared" ca="1" si="63"/>
        <v>OK!</v>
      </c>
      <c r="AK278" s="33">
        <v>45638</v>
      </c>
      <c r="AL278" s="25" t="str">
        <f t="shared" ca="1" si="59"/>
        <v>OK!</v>
      </c>
      <c r="AM278" s="60" t="s">
        <v>61</v>
      </c>
      <c r="AN278" s="40" t="s">
        <v>61</v>
      </c>
    </row>
    <row r="279" spans="1:40" x14ac:dyDescent="0.25">
      <c r="A279" s="84" t="s">
        <v>1020</v>
      </c>
      <c r="B279" s="30" t="s">
        <v>1021</v>
      </c>
      <c r="C279" s="30" t="s">
        <v>1022</v>
      </c>
      <c r="D279" s="16" t="s">
        <v>1023</v>
      </c>
      <c r="E279" s="30" t="s">
        <v>511</v>
      </c>
      <c r="F279" s="19" t="s">
        <v>40</v>
      </c>
      <c r="G279" s="43">
        <v>45700</v>
      </c>
      <c r="H279" s="21">
        <f t="shared" si="66"/>
        <v>46065</v>
      </c>
      <c r="I279" s="24" t="str">
        <f t="shared" ca="1" si="52"/>
        <v>OK!</v>
      </c>
      <c r="J279" s="21" t="s">
        <v>41</v>
      </c>
      <c r="K279" s="21" t="s">
        <v>41</v>
      </c>
      <c r="L279" s="21" t="s">
        <v>41</v>
      </c>
      <c r="M279" s="77">
        <v>45685</v>
      </c>
      <c r="N279" s="40">
        <f t="shared" si="62"/>
        <v>46050</v>
      </c>
      <c r="O279" s="46" t="str">
        <f t="shared" ca="1" si="58"/>
        <v>OK!</v>
      </c>
      <c r="P279" s="46" t="s">
        <v>42</v>
      </c>
      <c r="Q279" s="40" t="s">
        <v>42</v>
      </c>
      <c r="R279" s="46"/>
      <c r="S279" s="40"/>
      <c r="T279" s="40" t="s">
        <v>85</v>
      </c>
      <c r="U279" s="40" t="s">
        <v>61</v>
      </c>
      <c r="V279" s="40" t="s">
        <v>61</v>
      </c>
      <c r="W279" s="40" t="s">
        <v>61</v>
      </c>
      <c r="X279" s="45" t="s">
        <v>61</v>
      </c>
      <c r="Y279" s="40" t="s">
        <v>61</v>
      </c>
      <c r="Z279" s="40" t="s">
        <v>61</v>
      </c>
      <c r="AA279" s="40" t="s">
        <v>85</v>
      </c>
      <c r="AB279" s="40" t="s">
        <v>85</v>
      </c>
      <c r="AC279" s="40" t="s">
        <v>85</v>
      </c>
      <c r="AD279" s="39" t="s">
        <v>61</v>
      </c>
      <c r="AE279" s="39" t="s">
        <v>84</v>
      </c>
      <c r="AF279" s="22" t="s">
        <v>84</v>
      </c>
      <c r="AG279" s="45" t="s">
        <v>85</v>
      </c>
      <c r="AH279" s="45" t="s">
        <v>85</v>
      </c>
      <c r="AI279" s="21">
        <v>45078</v>
      </c>
      <c r="AJ279" s="22" t="str">
        <f t="shared" ref="AJ279:AJ292" ca="1" si="67">IFERROR(IF(AI279="","?",IF((AI279+(365))&lt;TODAY(),"Vencido",IF((AI279+(365))=TODAY(),"Vence Hoje",IF((AI279+(365)-15)&lt;=TODAY(),"Vence - 15 dias",IF((AI279+(365)-30)&lt;=TODAY(),"Vence - 30 dias",IF((AI279+(365)-60)&lt;=TODAY(),"Vence - 60 dias",IF((AI279+(365)-90)&lt;=TODAY(),"Vence - 90 dias","OK!"))))))),"-")</f>
        <v>Vencido</v>
      </c>
      <c r="AK279" s="33">
        <v>45078</v>
      </c>
      <c r="AL279" s="25" t="str">
        <f t="shared" ca="1" si="59"/>
        <v>Vencido</v>
      </c>
      <c r="AM279" s="60" t="s">
        <v>61</v>
      </c>
      <c r="AN279" s="40" t="s">
        <v>85</v>
      </c>
    </row>
    <row r="280" spans="1:40" x14ac:dyDescent="0.25">
      <c r="A280" s="84" t="s">
        <v>1024</v>
      </c>
      <c r="B280" s="30" t="s">
        <v>1025</v>
      </c>
      <c r="C280" s="30" t="s">
        <v>1026</v>
      </c>
      <c r="D280" s="16" t="s">
        <v>1023</v>
      </c>
      <c r="E280" s="30" t="s">
        <v>1027</v>
      </c>
      <c r="F280" s="19" t="s">
        <v>40</v>
      </c>
      <c r="G280" s="43">
        <v>45667</v>
      </c>
      <c r="H280" s="21">
        <f t="shared" si="66"/>
        <v>46032</v>
      </c>
      <c r="I280" s="24" t="str">
        <f t="shared" ca="1" si="52"/>
        <v>OK!</v>
      </c>
      <c r="J280" s="21" t="s">
        <v>60</v>
      </c>
      <c r="K280" s="21" t="s">
        <v>41</v>
      </c>
      <c r="L280" s="21" t="s">
        <v>41</v>
      </c>
      <c r="M280" s="40"/>
      <c r="N280" s="40">
        <f t="shared" si="62"/>
        <v>365</v>
      </c>
      <c r="O280" s="46" t="str">
        <f t="shared" ca="1" si="58"/>
        <v>?</v>
      </c>
      <c r="P280" s="46" t="s">
        <v>42</v>
      </c>
      <c r="Q280" s="40" t="s">
        <v>42</v>
      </c>
      <c r="R280" s="46"/>
      <c r="S280" s="40"/>
      <c r="T280" s="40" t="s">
        <v>61</v>
      </c>
      <c r="U280" s="40" t="s">
        <v>61</v>
      </c>
      <c r="V280" s="40" t="s">
        <v>61</v>
      </c>
      <c r="W280" s="40" t="s">
        <v>61</v>
      </c>
      <c r="X280" s="45">
        <v>45645</v>
      </c>
      <c r="Y280" s="40">
        <f>X280+365*2</f>
        <v>46375</v>
      </c>
      <c r="Z280" s="40" t="s">
        <v>85</v>
      </c>
      <c r="AA280" s="40" t="s">
        <v>85</v>
      </c>
      <c r="AB280" s="40" t="s">
        <v>85</v>
      </c>
      <c r="AC280" s="40" t="s">
        <v>85</v>
      </c>
      <c r="AD280" s="39">
        <v>45019</v>
      </c>
      <c r="AE280" s="39">
        <f>AD280+365+365</f>
        <v>45749</v>
      </c>
      <c r="AF280" s="22" t="str">
        <f ca="1">IFERROR(IF(AD280="","?",IF((AD280+(730))&lt;TODAY(),"Vencido",IF((AD280+(365*2))=TODAY(),"Vence Hoje",IF((AD280+(365*2)-15)&lt;=TODAY(),"Vence - 15 dias",IF((AD280+(365*2)-30)&lt;=TODAY(),"Vence - 30 dias",IF((AD280+(365*2)-60)&lt;=TODAY(),"Vence - 60 dias",IF((AD280+(365*2)-90)&lt;=TODAY(),"Vence - 90 dias","OK!"))))))),"-")</f>
        <v>Vencido</v>
      </c>
      <c r="AG280" s="45" t="s">
        <v>85</v>
      </c>
      <c r="AH280" s="45" t="s">
        <v>85</v>
      </c>
      <c r="AI280" s="21">
        <v>45078</v>
      </c>
      <c r="AJ280" s="22" t="str">
        <f t="shared" ca="1" si="67"/>
        <v>Vencido</v>
      </c>
      <c r="AK280" s="33">
        <v>45078</v>
      </c>
      <c r="AL280" s="25" t="str">
        <f t="shared" ca="1" si="59"/>
        <v>Vencido</v>
      </c>
      <c r="AM280" s="60" t="s">
        <v>61</v>
      </c>
      <c r="AN280" s="40" t="s">
        <v>85</v>
      </c>
    </row>
    <row r="281" spans="1:40" x14ac:dyDescent="0.25">
      <c r="A281" s="84" t="s">
        <v>1028</v>
      </c>
      <c r="B281" s="30" t="s">
        <v>1029</v>
      </c>
      <c r="C281" s="30" t="s">
        <v>1030</v>
      </c>
      <c r="D281" s="16" t="s">
        <v>1023</v>
      </c>
      <c r="E281" s="30" t="s">
        <v>1027</v>
      </c>
      <c r="F281" s="19" t="s">
        <v>40</v>
      </c>
      <c r="G281" s="43">
        <v>45670</v>
      </c>
      <c r="H281" s="21">
        <f t="shared" si="66"/>
        <v>46035</v>
      </c>
      <c r="I281" s="24" t="str">
        <f t="shared" ca="1" si="52"/>
        <v>OK!</v>
      </c>
      <c r="J281" s="21" t="s">
        <v>41</v>
      </c>
      <c r="K281" s="21" t="s">
        <v>41</v>
      </c>
      <c r="L281" s="21" t="s">
        <v>41</v>
      </c>
      <c r="M281" s="77">
        <v>45685</v>
      </c>
      <c r="N281" s="40">
        <f t="shared" si="62"/>
        <v>46050</v>
      </c>
      <c r="O281" s="46" t="str">
        <f t="shared" ca="1" si="58"/>
        <v>OK!</v>
      </c>
      <c r="P281" s="46" t="s">
        <v>42</v>
      </c>
      <c r="Q281" s="40" t="s">
        <v>42</v>
      </c>
      <c r="R281" s="46"/>
      <c r="S281" s="40"/>
      <c r="T281" s="40" t="s">
        <v>61</v>
      </c>
      <c r="U281" s="40" t="s">
        <v>61</v>
      </c>
      <c r="V281" s="40" t="s">
        <v>61</v>
      </c>
      <c r="W281" s="40" t="s">
        <v>61</v>
      </c>
      <c r="X281" s="45" t="s">
        <v>61</v>
      </c>
      <c r="Y281" s="40" t="s">
        <v>61</v>
      </c>
      <c r="Z281" s="40" t="s">
        <v>85</v>
      </c>
      <c r="AA281" s="40" t="s">
        <v>85</v>
      </c>
      <c r="AB281" s="40" t="s">
        <v>85</v>
      </c>
      <c r="AC281" s="40" t="s">
        <v>85</v>
      </c>
      <c r="AD281" s="39">
        <v>45019</v>
      </c>
      <c r="AE281" s="39">
        <f>AD281+365+365</f>
        <v>45749</v>
      </c>
      <c r="AF281" s="22" t="str">
        <f ca="1">IFERROR(IF(AD281="","?",IF((AD281+(730))&lt;TODAY(),"Vencido",IF((AD281+(365*2))=TODAY(),"Vence Hoje",IF((AD281+(365*2)-15)&lt;=TODAY(),"Vence - 15 dias",IF((AD281+(365*2)-30)&lt;=TODAY(),"Vence - 30 dias",IF((AD281+(365*2)-60)&lt;=TODAY(),"Vence - 60 dias",IF((AD281+(365*2)-90)&lt;=TODAY(),"Vence - 90 dias","OK!"))))))),"-")</f>
        <v>Vencido</v>
      </c>
      <c r="AG281" s="45" t="s">
        <v>85</v>
      </c>
      <c r="AH281" s="45" t="s">
        <v>85</v>
      </c>
      <c r="AI281" s="21">
        <v>45078</v>
      </c>
      <c r="AJ281" s="22" t="str">
        <f t="shared" ca="1" si="67"/>
        <v>Vencido</v>
      </c>
      <c r="AK281" s="33">
        <v>45078</v>
      </c>
      <c r="AL281" s="25" t="str">
        <f t="shared" ca="1" si="59"/>
        <v>Vencido</v>
      </c>
      <c r="AM281" s="60" t="s">
        <v>61</v>
      </c>
      <c r="AN281" s="40" t="s">
        <v>85</v>
      </c>
    </row>
    <row r="282" spans="1:40" x14ac:dyDescent="0.25">
      <c r="A282" s="84" t="s">
        <v>1031</v>
      </c>
      <c r="B282" s="31">
        <v>29135395</v>
      </c>
      <c r="C282" s="30" t="s">
        <v>1032</v>
      </c>
      <c r="D282" s="16" t="s">
        <v>1023</v>
      </c>
      <c r="E282" s="15" t="s">
        <v>1033</v>
      </c>
      <c r="F282" s="19" t="s">
        <v>40</v>
      </c>
      <c r="G282" s="43">
        <v>45537</v>
      </c>
      <c r="H282" s="21">
        <f t="shared" si="66"/>
        <v>45902</v>
      </c>
      <c r="I282" s="24" t="str">
        <f t="shared" ca="1" si="52"/>
        <v>OK!</v>
      </c>
      <c r="J282" s="21" t="s">
        <v>60</v>
      </c>
      <c r="K282" s="21" t="s">
        <v>41</v>
      </c>
      <c r="L282" s="21" t="s">
        <v>41</v>
      </c>
      <c r="M282" s="40"/>
      <c r="N282" s="40">
        <f t="shared" si="62"/>
        <v>365</v>
      </c>
      <c r="O282" s="46" t="str">
        <f t="shared" ca="1" si="58"/>
        <v>?</v>
      </c>
      <c r="P282" s="46" t="s">
        <v>42</v>
      </c>
      <c r="Q282" s="40" t="s">
        <v>42</v>
      </c>
      <c r="R282" s="46"/>
      <c r="S282" s="40">
        <v>45009</v>
      </c>
      <c r="T282" s="40">
        <v>44526</v>
      </c>
      <c r="U282" s="40">
        <f>T282+365+365</f>
        <v>45256</v>
      </c>
      <c r="V282" s="40" t="s">
        <v>61</v>
      </c>
      <c r="W282" s="40" t="s">
        <v>61</v>
      </c>
      <c r="X282" s="45">
        <v>45014</v>
      </c>
      <c r="Y282" s="40">
        <f>X282+365*2</f>
        <v>45744</v>
      </c>
      <c r="Z282" s="40">
        <v>45004</v>
      </c>
      <c r="AA282" s="40">
        <f>Z282+365</f>
        <v>45369</v>
      </c>
      <c r="AB282" s="40" t="s">
        <v>84</v>
      </c>
      <c r="AC282" s="40" t="s">
        <v>84</v>
      </c>
      <c r="AD282" s="39">
        <v>45016</v>
      </c>
      <c r="AE282" s="39">
        <f>AD282+365+365</f>
        <v>45746</v>
      </c>
      <c r="AF282" s="22" t="str">
        <f ca="1">IFERROR(IF(AD282="","?",IF((AD282+(730))&lt;TODAY(),"Vencido",IF((AD282+(365*2))=TODAY(),"Vence Hoje",IF((AD282+(365*2)-15)&lt;=TODAY(),"Vence - 15 dias",IF((AD282+(365*2)-30)&lt;=TODAY(),"Vence - 30 dias",IF((AD282+(365*2)-60)&lt;=TODAY(),"Vence - 60 dias",IF((AD282+(365*2)-90)&lt;=TODAY(),"Vence - 90 dias","OK!"))))))),"-")</f>
        <v>Vencido</v>
      </c>
      <c r="AG282" s="45" t="s">
        <v>85</v>
      </c>
      <c r="AH282" s="45" t="s">
        <v>85</v>
      </c>
      <c r="AI282" s="21">
        <v>45078</v>
      </c>
      <c r="AJ282" s="22" t="str">
        <f t="shared" ca="1" si="67"/>
        <v>Vencido</v>
      </c>
      <c r="AK282" s="33">
        <v>45078</v>
      </c>
      <c r="AL282" s="25" t="str">
        <f t="shared" ca="1" si="59"/>
        <v>Vencido</v>
      </c>
      <c r="AM282" s="60" t="s">
        <v>61</v>
      </c>
      <c r="AN282" s="40" t="s">
        <v>85</v>
      </c>
    </row>
    <row r="283" spans="1:40" x14ac:dyDescent="0.25">
      <c r="A283" s="84" t="s">
        <v>1034</v>
      </c>
      <c r="B283" s="30" t="s">
        <v>1035</v>
      </c>
      <c r="C283" s="30" t="s">
        <v>1036</v>
      </c>
      <c r="D283" s="16" t="s">
        <v>1023</v>
      </c>
      <c r="E283" s="15" t="s">
        <v>1037</v>
      </c>
      <c r="F283" s="19" t="s">
        <v>40</v>
      </c>
      <c r="G283" s="43">
        <v>45386</v>
      </c>
      <c r="H283" s="21">
        <f t="shared" si="66"/>
        <v>45751</v>
      </c>
      <c r="I283" s="24" t="str">
        <f t="shared" ca="1" si="52"/>
        <v>Vencido</v>
      </c>
      <c r="J283" s="21" t="s">
        <v>41</v>
      </c>
      <c r="K283" s="21" t="s">
        <v>41</v>
      </c>
      <c r="L283" s="21" t="s">
        <v>41</v>
      </c>
      <c r="M283" s="40"/>
      <c r="N283" s="40">
        <f t="shared" si="62"/>
        <v>365</v>
      </c>
      <c r="O283" s="46" t="str">
        <f t="shared" ca="1" si="58"/>
        <v>?</v>
      </c>
      <c r="P283" s="46" t="s">
        <v>42</v>
      </c>
      <c r="Q283" s="40" t="s">
        <v>42</v>
      </c>
      <c r="R283" s="46"/>
      <c r="S283" s="40"/>
      <c r="T283" s="40" t="s">
        <v>61</v>
      </c>
      <c r="U283" s="40" t="s">
        <v>61</v>
      </c>
      <c r="V283" s="40" t="s">
        <v>61</v>
      </c>
      <c r="W283" s="40" t="s">
        <v>61</v>
      </c>
      <c r="X283" s="45" t="s">
        <v>61</v>
      </c>
      <c r="Y283" s="40" t="s">
        <v>61</v>
      </c>
      <c r="Z283" s="40" t="s">
        <v>61</v>
      </c>
      <c r="AA283" s="40" t="s">
        <v>85</v>
      </c>
      <c r="AB283" s="40" t="s">
        <v>84</v>
      </c>
      <c r="AC283" s="40" t="s">
        <v>84</v>
      </c>
      <c r="AD283" s="39" t="s">
        <v>61</v>
      </c>
      <c r="AE283" s="39" t="s">
        <v>84</v>
      </c>
      <c r="AF283" s="22" t="s">
        <v>84</v>
      </c>
      <c r="AG283" s="45" t="s">
        <v>85</v>
      </c>
      <c r="AH283" s="45" t="s">
        <v>85</v>
      </c>
      <c r="AI283" s="21">
        <v>45078</v>
      </c>
      <c r="AJ283" s="22" t="str">
        <f t="shared" ca="1" si="67"/>
        <v>Vencido</v>
      </c>
      <c r="AK283" s="33">
        <v>45078</v>
      </c>
      <c r="AL283" s="25" t="str">
        <f t="shared" ca="1" si="59"/>
        <v>Vencido</v>
      </c>
      <c r="AM283" s="60" t="s">
        <v>61</v>
      </c>
      <c r="AN283" s="40" t="s">
        <v>85</v>
      </c>
    </row>
    <row r="284" spans="1:40" x14ac:dyDescent="0.25">
      <c r="A284" s="84" t="s">
        <v>1038</v>
      </c>
      <c r="B284" s="30" t="s">
        <v>1039</v>
      </c>
      <c r="C284" s="30" t="s">
        <v>1040</v>
      </c>
      <c r="D284" s="16" t="s">
        <v>1023</v>
      </c>
      <c r="E284" s="30" t="s">
        <v>1041</v>
      </c>
      <c r="F284" s="19" t="s">
        <v>40</v>
      </c>
      <c r="G284" s="43">
        <v>45554</v>
      </c>
      <c r="H284" s="21">
        <f t="shared" si="66"/>
        <v>45919</v>
      </c>
      <c r="I284" s="24" t="str">
        <f t="shared" ca="1" si="52"/>
        <v>OK!</v>
      </c>
      <c r="J284" s="21" t="s">
        <v>60</v>
      </c>
      <c r="K284" s="21" t="s">
        <v>41</v>
      </c>
      <c r="L284" s="21" t="s">
        <v>41</v>
      </c>
      <c r="M284" s="77">
        <v>45685</v>
      </c>
      <c r="N284" s="40">
        <f t="shared" si="62"/>
        <v>46050</v>
      </c>
      <c r="O284" s="46" t="str">
        <f t="shared" ca="1" si="58"/>
        <v>OK!</v>
      </c>
      <c r="P284" s="46" t="s">
        <v>42</v>
      </c>
      <c r="Q284" s="40" t="s">
        <v>42</v>
      </c>
      <c r="R284" s="46"/>
      <c r="S284" s="40">
        <v>44991</v>
      </c>
      <c r="T284" s="40">
        <v>44953</v>
      </c>
      <c r="U284" s="40">
        <f>T284+365*2</f>
        <v>45683</v>
      </c>
      <c r="V284" s="40" t="s">
        <v>61</v>
      </c>
      <c r="W284" s="40" t="s">
        <v>61</v>
      </c>
      <c r="X284" s="45" t="s">
        <v>61</v>
      </c>
      <c r="Y284" s="40" t="s">
        <v>61</v>
      </c>
      <c r="Z284" s="40">
        <v>44994</v>
      </c>
      <c r="AA284" s="40">
        <f>Z284+365*2</f>
        <v>45724</v>
      </c>
      <c r="AB284" s="40" t="s">
        <v>61</v>
      </c>
      <c r="AC284" s="40" t="s">
        <v>85</v>
      </c>
      <c r="AD284" s="39">
        <v>44997</v>
      </c>
      <c r="AE284" s="39">
        <f>AD284+365+365</f>
        <v>45727</v>
      </c>
      <c r="AF284" s="22" t="str">
        <f ca="1">IFERROR(IF(AD284="","?",IF((AD284+(730))&lt;TODAY(),"Vencido",IF((AD284+(365*2))=TODAY(),"Vence Hoje",IF((AD284+(365*2)-15)&lt;=TODAY(),"Vence - 15 dias",IF((AD284+(365*2)-30)&lt;=TODAY(),"Vence - 30 dias",IF((AD284+(365*2)-60)&lt;=TODAY(),"Vence - 60 dias",IF((AD284+(365*2)-90)&lt;=TODAY(),"Vence - 90 dias","OK!"))))))),"-")</f>
        <v>Vencido</v>
      </c>
      <c r="AG284" s="45" t="s">
        <v>85</v>
      </c>
      <c r="AH284" s="45" t="s">
        <v>85</v>
      </c>
      <c r="AI284" s="21">
        <v>45078</v>
      </c>
      <c r="AJ284" s="22" t="str">
        <f t="shared" ca="1" si="67"/>
        <v>Vencido</v>
      </c>
      <c r="AK284" s="33">
        <v>45078</v>
      </c>
      <c r="AL284" s="25" t="str">
        <f t="shared" ca="1" si="59"/>
        <v>Vencido</v>
      </c>
      <c r="AM284" s="60" t="s">
        <v>61</v>
      </c>
      <c r="AN284" s="40" t="s">
        <v>85</v>
      </c>
    </row>
    <row r="285" spans="1:40" x14ac:dyDescent="0.25">
      <c r="A285" s="84" t="s">
        <v>1042</v>
      </c>
      <c r="B285" s="30" t="s">
        <v>1043</v>
      </c>
      <c r="C285" s="30" t="s">
        <v>1044</v>
      </c>
      <c r="D285" s="18" t="s">
        <v>1045</v>
      </c>
      <c r="E285" s="30" t="s">
        <v>376</v>
      </c>
      <c r="F285" s="17" t="s">
        <v>40</v>
      </c>
      <c r="G285" s="43">
        <v>45509</v>
      </c>
      <c r="H285" s="39">
        <f t="shared" si="66"/>
        <v>45874</v>
      </c>
      <c r="I285" s="24" t="str">
        <f t="shared" ref="I285:I300" ca="1" si="68">IFERROR(IF(G285="","?",IF((G285+(365))&lt;TODAY(),"Vencido",IF((G285+(365))=TODAY(),"Vence Hoje",IF((G285+(365)-15)&lt;=TODAY(),"Vence - 15 dias",IF((G285+(365)-30)&lt;=TODAY(),"Vence - 30 dias",IF((G285+(365*2)-60)&lt;=TODAY(),"Vence - 60 dias",IF((G285+(365*2)-90)&lt;=TODAY(),"Vence - 90 dias","OK!"))))))),"-")</f>
        <v>Vence - 30 dias</v>
      </c>
      <c r="J285" s="24" t="s">
        <v>60</v>
      </c>
      <c r="K285" s="24" t="s">
        <v>41</v>
      </c>
      <c r="L285" s="24" t="s">
        <v>41</v>
      </c>
      <c r="M285" s="77">
        <v>45513</v>
      </c>
      <c r="N285" s="40">
        <f t="shared" si="62"/>
        <v>45878</v>
      </c>
      <c r="O285" s="46" t="str">
        <f t="shared" ca="1" si="58"/>
        <v>OK!</v>
      </c>
      <c r="P285" s="46" t="s">
        <v>42</v>
      </c>
      <c r="Q285" s="40" t="s">
        <v>42</v>
      </c>
      <c r="R285" s="46"/>
      <c r="S285" s="40"/>
      <c r="T285" s="40" t="s">
        <v>61</v>
      </c>
      <c r="U285" s="40" t="s">
        <v>61</v>
      </c>
      <c r="V285" s="40" t="s">
        <v>61</v>
      </c>
      <c r="W285" s="40" t="s">
        <v>61</v>
      </c>
      <c r="X285" s="45" t="s">
        <v>61</v>
      </c>
      <c r="Y285" s="40" t="s">
        <v>61</v>
      </c>
      <c r="Z285" s="40" t="s">
        <v>61</v>
      </c>
      <c r="AA285" s="40" t="s">
        <v>85</v>
      </c>
      <c r="AB285" s="40" t="s">
        <v>85</v>
      </c>
      <c r="AC285" s="40" t="s">
        <v>85</v>
      </c>
      <c r="AD285" s="21" t="s">
        <v>61</v>
      </c>
      <c r="AE285" s="39" t="s">
        <v>84</v>
      </c>
      <c r="AF285" s="22" t="s">
        <v>84</v>
      </c>
      <c r="AG285" s="45" t="s">
        <v>85</v>
      </c>
      <c r="AH285" s="45" t="s">
        <v>85</v>
      </c>
      <c r="AI285" s="21">
        <v>45292</v>
      </c>
      <c r="AJ285" s="22" t="str">
        <f t="shared" ca="1" si="67"/>
        <v>Vencido</v>
      </c>
      <c r="AK285" s="33">
        <v>45292</v>
      </c>
      <c r="AL285" s="25" t="str">
        <f t="shared" ca="1" si="59"/>
        <v>Vencido</v>
      </c>
      <c r="AM285" s="60" t="s">
        <v>61</v>
      </c>
      <c r="AN285" s="40" t="s">
        <v>85</v>
      </c>
    </row>
    <row r="286" spans="1:40" x14ac:dyDescent="0.25">
      <c r="A286" s="84" t="s">
        <v>1046</v>
      </c>
      <c r="B286" s="30" t="s">
        <v>1047</v>
      </c>
      <c r="C286" s="30" t="s">
        <v>1048</v>
      </c>
      <c r="D286" s="18" t="s">
        <v>1045</v>
      </c>
      <c r="E286" s="30" t="s">
        <v>1049</v>
      </c>
      <c r="F286" s="17" t="s">
        <v>40</v>
      </c>
      <c r="G286" s="43">
        <v>45321</v>
      </c>
      <c r="H286" s="39">
        <f t="shared" si="66"/>
        <v>45686</v>
      </c>
      <c r="I286" s="24" t="str">
        <f t="shared" ca="1" si="68"/>
        <v>Vencido</v>
      </c>
      <c r="J286" s="24" t="s">
        <v>41</v>
      </c>
      <c r="K286" s="24" t="s">
        <v>41</v>
      </c>
      <c r="L286" s="24" t="s">
        <v>41</v>
      </c>
      <c r="M286" s="77">
        <v>45513</v>
      </c>
      <c r="N286" s="40">
        <f t="shared" si="62"/>
        <v>45878</v>
      </c>
      <c r="O286" s="46" t="str">
        <f t="shared" ca="1" si="58"/>
        <v>OK!</v>
      </c>
      <c r="P286" s="46" t="s">
        <v>42</v>
      </c>
      <c r="Q286" s="40" t="s">
        <v>42</v>
      </c>
      <c r="R286" s="46"/>
      <c r="S286" s="40"/>
      <c r="T286" s="40" t="s">
        <v>61</v>
      </c>
      <c r="U286" s="40" t="s">
        <v>61</v>
      </c>
      <c r="V286" s="40" t="s">
        <v>61</v>
      </c>
      <c r="W286" s="40" t="s">
        <v>61</v>
      </c>
      <c r="X286" s="45" t="s">
        <v>61</v>
      </c>
      <c r="Y286" s="40" t="s">
        <v>61</v>
      </c>
      <c r="Z286" s="40" t="s">
        <v>61</v>
      </c>
      <c r="AA286" s="40" t="s">
        <v>85</v>
      </c>
      <c r="AB286" s="40" t="s">
        <v>85</v>
      </c>
      <c r="AC286" s="40" t="s">
        <v>85</v>
      </c>
      <c r="AD286" s="21" t="s">
        <v>61</v>
      </c>
      <c r="AE286" s="39" t="s">
        <v>84</v>
      </c>
      <c r="AF286" s="22" t="s">
        <v>84</v>
      </c>
      <c r="AG286" s="45" t="s">
        <v>85</v>
      </c>
      <c r="AH286" s="45" t="s">
        <v>85</v>
      </c>
      <c r="AI286" s="21">
        <v>45292</v>
      </c>
      <c r="AJ286" s="22" t="str">
        <f t="shared" ca="1" si="67"/>
        <v>Vencido</v>
      </c>
      <c r="AK286" s="33">
        <v>45292</v>
      </c>
      <c r="AL286" s="25" t="str">
        <f t="shared" ca="1" si="59"/>
        <v>Vencido</v>
      </c>
      <c r="AM286" s="60" t="s">
        <v>61</v>
      </c>
      <c r="AN286" s="40" t="s">
        <v>85</v>
      </c>
    </row>
    <row r="287" spans="1:40" x14ac:dyDescent="0.25">
      <c r="A287" s="83" t="s">
        <v>1050</v>
      </c>
      <c r="B287" s="37" t="s">
        <v>1051</v>
      </c>
      <c r="C287" s="37" t="s">
        <v>1052</v>
      </c>
      <c r="D287" s="26" t="s">
        <v>1053</v>
      </c>
      <c r="E287" s="37" t="s">
        <v>1054</v>
      </c>
      <c r="F287" s="23" t="s">
        <v>40</v>
      </c>
      <c r="G287" s="43">
        <v>45672</v>
      </c>
      <c r="H287" s="39">
        <f t="shared" si="66"/>
        <v>46037</v>
      </c>
      <c r="I287" s="24" t="str">
        <f t="shared" ca="1" si="68"/>
        <v>OK!</v>
      </c>
      <c r="J287" s="24" t="s">
        <v>60</v>
      </c>
      <c r="K287" s="24" t="s">
        <v>41</v>
      </c>
      <c r="L287" s="24" t="s">
        <v>41</v>
      </c>
      <c r="M287" s="40"/>
      <c r="N287" s="40">
        <f t="shared" si="62"/>
        <v>365</v>
      </c>
      <c r="O287" s="46" t="str">
        <f t="shared" ca="1" si="58"/>
        <v>?</v>
      </c>
      <c r="P287" s="46" t="s">
        <v>42</v>
      </c>
      <c r="Q287" s="40" t="s">
        <v>42</v>
      </c>
      <c r="R287" s="46"/>
      <c r="S287" s="40"/>
      <c r="T287" s="40">
        <v>45730</v>
      </c>
      <c r="U287" s="40">
        <f>T287+365*2</f>
        <v>46460</v>
      </c>
      <c r="V287" s="40" t="s">
        <v>61</v>
      </c>
      <c r="W287" s="40" t="s">
        <v>61</v>
      </c>
      <c r="X287" s="45" t="s">
        <v>61</v>
      </c>
      <c r="Y287" s="40" t="s">
        <v>61</v>
      </c>
      <c r="Z287" s="40" t="s">
        <v>61</v>
      </c>
      <c r="AA287" s="40" t="s">
        <v>85</v>
      </c>
      <c r="AB287" s="40" t="s">
        <v>85</v>
      </c>
      <c r="AC287" s="40" t="s">
        <v>85</v>
      </c>
      <c r="AD287" s="21" t="s">
        <v>61</v>
      </c>
      <c r="AE287" s="39" t="s">
        <v>84</v>
      </c>
      <c r="AF287" s="22" t="s">
        <v>84</v>
      </c>
      <c r="AG287" s="45" t="s">
        <v>85</v>
      </c>
      <c r="AH287" s="45" t="s">
        <v>85</v>
      </c>
      <c r="AI287" s="21">
        <v>45607</v>
      </c>
      <c r="AJ287" s="22" t="str">
        <f t="shared" ca="1" si="67"/>
        <v>OK!</v>
      </c>
      <c r="AK287" s="33">
        <v>45016</v>
      </c>
      <c r="AL287" s="25" t="str">
        <f t="shared" ca="1" si="59"/>
        <v>Vencido</v>
      </c>
      <c r="AM287" s="60" t="s">
        <v>61</v>
      </c>
      <c r="AN287" s="40" t="s">
        <v>85</v>
      </c>
    </row>
    <row r="288" spans="1:40" x14ac:dyDescent="0.25">
      <c r="A288" s="84" t="s">
        <v>1055</v>
      </c>
      <c r="B288" s="31">
        <v>39015494</v>
      </c>
      <c r="C288" s="30" t="s">
        <v>1056</v>
      </c>
      <c r="D288" s="18" t="s">
        <v>1053</v>
      </c>
      <c r="E288" s="30" t="s">
        <v>390</v>
      </c>
      <c r="F288" s="17" t="s">
        <v>40</v>
      </c>
      <c r="G288" s="43">
        <v>45672</v>
      </c>
      <c r="H288" s="39">
        <f t="shared" si="66"/>
        <v>46037</v>
      </c>
      <c r="I288" s="24" t="str">
        <f t="shared" ca="1" si="68"/>
        <v>OK!</v>
      </c>
      <c r="J288" s="24" t="s">
        <v>41</v>
      </c>
      <c r="K288" s="24" t="s">
        <v>41</v>
      </c>
      <c r="L288" s="24" t="s">
        <v>41</v>
      </c>
      <c r="M288" s="40"/>
      <c r="N288" s="40">
        <f t="shared" si="62"/>
        <v>365</v>
      </c>
      <c r="O288" s="46" t="str">
        <f t="shared" ca="1" si="58"/>
        <v>?</v>
      </c>
      <c r="P288" s="46" t="s">
        <v>42</v>
      </c>
      <c r="Q288" s="40" t="s">
        <v>42</v>
      </c>
      <c r="R288" s="46"/>
      <c r="S288" s="40"/>
      <c r="T288" s="40" t="s">
        <v>61</v>
      </c>
      <c r="U288" s="40" t="s">
        <v>61</v>
      </c>
      <c r="V288" s="40" t="s">
        <v>61</v>
      </c>
      <c r="W288" s="40" t="s">
        <v>61</v>
      </c>
      <c r="X288" s="45">
        <v>44788</v>
      </c>
      <c r="Y288" s="40">
        <f>X288+365*2</f>
        <v>45518</v>
      </c>
      <c r="Z288" s="40">
        <v>45884</v>
      </c>
      <c r="AA288" s="40">
        <f>Z288+365*2</f>
        <v>46614</v>
      </c>
      <c r="AB288" s="40" t="s">
        <v>85</v>
      </c>
      <c r="AC288" s="40" t="s">
        <v>85</v>
      </c>
      <c r="AD288" s="21">
        <v>44787</v>
      </c>
      <c r="AE288" s="39">
        <f>AD288+365+365</f>
        <v>45517</v>
      </c>
      <c r="AF288" s="22" t="str">
        <f ca="1">IFERROR(IF(AD288="","?",IF((AD288+(730))&lt;TODAY(),"Vencido",IF((AD288+(365*2))=TODAY(),"Vence Hoje",IF((AD288+(365*2)-15)&lt;=TODAY(),"Vence - 15 dias",IF((AD288+(365*2)-30)&lt;=TODAY(),"Vence - 30 dias",IF((AD288+(365*2)-60)&lt;=TODAY(),"Vence - 60 dias",IF((AD288+(365*2)-90)&lt;=TODAY(),"Vence - 90 dias","OK!"))))))),"-")</f>
        <v>Vencido</v>
      </c>
      <c r="AG288" s="45">
        <v>45749</v>
      </c>
      <c r="AH288" s="45">
        <f>AG288+365*2</f>
        <v>46479</v>
      </c>
      <c r="AI288" s="21">
        <v>45607</v>
      </c>
      <c r="AJ288" s="22" t="str">
        <f t="shared" ca="1" si="67"/>
        <v>OK!</v>
      </c>
      <c r="AK288" s="33">
        <v>45016</v>
      </c>
      <c r="AL288" s="25" t="str">
        <f t="shared" ca="1" si="59"/>
        <v>Vencido</v>
      </c>
      <c r="AM288" s="60" t="s">
        <v>61</v>
      </c>
      <c r="AN288" s="40" t="s">
        <v>85</v>
      </c>
    </row>
    <row r="289" spans="1:161" x14ac:dyDescent="0.25">
      <c r="A289" s="84" t="s">
        <v>1057</v>
      </c>
      <c r="B289" s="30" t="s">
        <v>1058</v>
      </c>
      <c r="C289" s="30" t="s">
        <v>1059</v>
      </c>
      <c r="D289" s="16" t="s">
        <v>1060</v>
      </c>
      <c r="E289" s="30" t="s">
        <v>1061</v>
      </c>
      <c r="F289" s="19" t="s">
        <v>40</v>
      </c>
      <c r="G289" s="43">
        <v>45544</v>
      </c>
      <c r="H289" s="21">
        <f t="shared" si="66"/>
        <v>45909</v>
      </c>
      <c r="I289" s="24" t="str">
        <f t="shared" ca="1" si="68"/>
        <v>OK!</v>
      </c>
      <c r="J289" s="21" t="s">
        <v>60</v>
      </c>
      <c r="K289" s="21" t="s">
        <v>60</v>
      </c>
      <c r="L289" s="21" t="s">
        <v>41</v>
      </c>
      <c r="M289" s="40"/>
      <c r="N289" s="40">
        <f t="shared" si="62"/>
        <v>365</v>
      </c>
      <c r="O289" s="46" t="str">
        <f t="shared" ca="1" si="58"/>
        <v>?</v>
      </c>
      <c r="P289" s="46" t="s">
        <v>42</v>
      </c>
      <c r="Q289" s="40" t="s">
        <v>42</v>
      </c>
      <c r="R289" s="46"/>
      <c r="S289" s="40"/>
      <c r="T289" s="40" t="s">
        <v>85</v>
      </c>
      <c r="U289" s="40" t="s">
        <v>85</v>
      </c>
      <c r="V289" s="40" t="s">
        <v>85</v>
      </c>
      <c r="W289" s="40" t="s">
        <v>85</v>
      </c>
      <c r="X289" s="45" t="s">
        <v>85</v>
      </c>
      <c r="Y289" s="40" t="s">
        <v>85</v>
      </c>
      <c r="Z289" s="40" t="s">
        <v>85</v>
      </c>
      <c r="AA289" s="40" t="s">
        <v>85</v>
      </c>
      <c r="AB289" s="40" t="s">
        <v>85</v>
      </c>
      <c r="AC289" s="40" t="s">
        <v>85</v>
      </c>
      <c r="AD289" s="39" t="s">
        <v>85</v>
      </c>
      <c r="AE289" s="39" t="s">
        <v>85</v>
      </c>
      <c r="AF289" s="22" t="s">
        <v>85</v>
      </c>
      <c r="AG289" s="45" t="s">
        <v>85</v>
      </c>
      <c r="AH289" s="45" t="s">
        <v>85</v>
      </c>
      <c r="AI289" s="21">
        <v>45325</v>
      </c>
      <c r="AJ289" s="22" t="str">
        <f t="shared" ca="1" si="67"/>
        <v>Vencido</v>
      </c>
      <c r="AK289" s="33">
        <v>45325</v>
      </c>
      <c r="AL289" s="25" t="str">
        <f t="shared" ca="1" si="59"/>
        <v>Vencido</v>
      </c>
      <c r="AM289" s="60" t="s">
        <v>85</v>
      </c>
      <c r="AN289" s="40" t="s">
        <v>85</v>
      </c>
    </row>
    <row r="290" spans="1:161" x14ac:dyDescent="0.25">
      <c r="A290" s="84" t="s">
        <v>1062</v>
      </c>
      <c r="B290" s="30" t="s">
        <v>1063</v>
      </c>
      <c r="C290" s="30"/>
      <c r="D290" s="16" t="s">
        <v>1060</v>
      </c>
      <c r="E290" s="30" t="s">
        <v>1064</v>
      </c>
      <c r="F290" s="19" t="s">
        <v>40</v>
      </c>
      <c r="G290" s="43">
        <v>45323</v>
      </c>
      <c r="H290" s="21">
        <f t="shared" si="66"/>
        <v>45688</v>
      </c>
      <c r="I290" s="24" t="str">
        <f t="shared" ca="1" si="68"/>
        <v>Vencido</v>
      </c>
      <c r="J290" s="21" t="s">
        <v>60</v>
      </c>
      <c r="K290" s="21" t="s">
        <v>60</v>
      </c>
      <c r="L290" s="21" t="s">
        <v>41</v>
      </c>
      <c r="M290" s="77">
        <v>45672</v>
      </c>
      <c r="N290" s="40">
        <f t="shared" si="62"/>
        <v>46037</v>
      </c>
      <c r="O290" s="46" t="str">
        <f t="shared" ca="1" si="58"/>
        <v>OK!</v>
      </c>
      <c r="P290" s="46" t="s">
        <v>42</v>
      </c>
      <c r="Q290" s="40" t="s">
        <v>42</v>
      </c>
      <c r="R290" s="46"/>
      <c r="S290" s="40"/>
      <c r="T290" s="40" t="s">
        <v>85</v>
      </c>
      <c r="U290" s="40" t="s">
        <v>61</v>
      </c>
      <c r="V290" s="40" t="s">
        <v>61</v>
      </c>
      <c r="W290" s="40" t="s">
        <v>61</v>
      </c>
      <c r="X290" s="45" t="s">
        <v>61</v>
      </c>
      <c r="Y290" s="40" t="s">
        <v>61</v>
      </c>
      <c r="Z290" s="40" t="s">
        <v>61</v>
      </c>
      <c r="AA290" s="40" t="s">
        <v>61</v>
      </c>
      <c r="AB290" s="40" t="s">
        <v>61</v>
      </c>
      <c r="AC290" s="40" t="s">
        <v>61</v>
      </c>
      <c r="AD290" s="39" t="s">
        <v>61</v>
      </c>
      <c r="AE290" s="39" t="s">
        <v>61</v>
      </c>
      <c r="AF290" s="22" t="s">
        <v>61</v>
      </c>
      <c r="AG290" s="45" t="s">
        <v>61</v>
      </c>
      <c r="AH290" s="45" t="s">
        <v>61</v>
      </c>
      <c r="AI290" s="21">
        <v>45325</v>
      </c>
      <c r="AJ290" s="22" t="str">
        <f t="shared" ca="1" si="67"/>
        <v>Vencido</v>
      </c>
      <c r="AK290" s="33">
        <v>45325</v>
      </c>
      <c r="AL290" s="25" t="str">
        <f t="shared" ca="1" si="59"/>
        <v>Vencido</v>
      </c>
      <c r="AM290" s="60" t="s">
        <v>61</v>
      </c>
      <c r="AN290" s="40" t="s">
        <v>61</v>
      </c>
    </row>
    <row r="291" spans="1:161" x14ac:dyDescent="0.25">
      <c r="A291" s="84" t="s">
        <v>1065</v>
      </c>
      <c r="B291" s="30" t="s">
        <v>1066</v>
      </c>
      <c r="C291" s="30" t="s">
        <v>1067</v>
      </c>
      <c r="D291" s="18" t="s">
        <v>1068</v>
      </c>
      <c r="E291" s="30" t="s">
        <v>1069</v>
      </c>
      <c r="F291" s="17" t="s">
        <v>40</v>
      </c>
      <c r="G291" s="43">
        <v>44951</v>
      </c>
      <c r="H291" s="39">
        <f t="shared" si="66"/>
        <v>45316</v>
      </c>
      <c r="I291" s="24" t="str">
        <f t="shared" ca="1" si="68"/>
        <v>Vencido</v>
      </c>
      <c r="J291" s="24" t="s">
        <v>60</v>
      </c>
      <c r="K291" s="24" t="s">
        <v>41</v>
      </c>
      <c r="L291" s="24" t="s">
        <v>41</v>
      </c>
      <c r="M291" s="77">
        <v>45315</v>
      </c>
      <c r="N291" s="40">
        <f t="shared" si="62"/>
        <v>45680</v>
      </c>
      <c r="O291" s="46" t="str">
        <f t="shared" ca="1" si="58"/>
        <v>Bloqueado</v>
      </c>
      <c r="P291" s="46" t="s">
        <v>42</v>
      </c>
      <c r="Q291" s="40" t="s">
        <v>42</v>
      </c>
      <c r="R291" s="46"/>
      <c r="S291" s="40"/>
      <c r="T291" s="40" t="s">
        <v>61</v>
      </c>
      <c r="U291" s="40" t="s">
        <v>61</v>
      </c>
      <c r="V291" s="40" t="s">
        <v>61</v>
      </c>
      <c r="W291" s="40" t="s">
        <v>61</v>
      </c>
      <c r="X291" s="45" t="s">
        <v>61</v>
      </c>
      <c r="Y291" s="40" t="s">
        <v>61</v>
      </c>
      <c r="Z291" s="40" t="s">
        <v>61</v>
      </c>
      <c r="AA291" s="40" t="s">
        <v>61</v>
      </c>
      <c r="AB291" s="40" t="s">
        <v>61</v>
      </c>
      <c r="AC291" s="40" t="s">
        <v>61</v>
      </c>
      <c r="AD291" s="21" t="s">
        <v>61</v>
      </c>
      <c r="AE291" s="39" t="s">
        <v>61</v>
      </c>
      <c r="AF291" s="22" t="s">
        <v>61</v>
      </c>
      <c r="AG291" s="45" t="s">
        <v>61</v>
      </c>
      <c r="AH291" s="45" t="s">
        <v>61</v>
      </c>
      <c r="AI291" s="21"/>
      <c r="AJ291" s="22" t="str">
        <f t="shared" ca="1" si="67"/>
        <v>?</v>
      </c>
      <c r="AK291" s="33"/>
      <c r="AL291" s="25" t="str">
        <f t="shared" ca="1" si="59"/>
        <v>?</v>
      </c>
      <c r="AM291" s="60" t="s">
        <v>61</v>
      </c>
      <c r="AN291" s="40" t="s">
        <v>61</v>
      </c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</row>
    <row r="292" spans="1:161" x14ac:dyDescent="0.25">
      <c r="A292" s="84" t="s">
        <v>1070</v>
      </c>
      <c r="B292" s="30" t="s">
        <v>1071</v>
      </c>
      <c r="C292" s="30" t="s">
        <v>1072</v>
      </c>
      <c r="D292" s="18" t="s">
        <v>1068</v>
      </c>
      <c r="E292" s="30" t="s">
        <v>1073</v>
      </c>
      <c r="F292" s="17" t="s">
        <v>40</v>
      </c>
      <c r="G292" s="43">
        <v>44951</v>
      </c>
      <c r="H292" s="39">
        <f t="shared" si="66"/>
        <v>45316</v>
      </c>
      <c r="I292" s="24" t="str">
        <f t="shared" ca="1" si="68"/>
        <v>Vencido</v>
      </c>
      <c r="J292" s="24" t="s">
        <v>60</v>
      </c>
      <c r="K292" s="24" t="s">
        <v>41</v>
      </c>
      <c r="L292" s="24" t="s">
        <v>41</v>
      </c>
      <c r="M292" s="40"/>
      <c r="N292" s="40" t="e">
        <f>#REF!+365</f>
        <v>#REF!</v>
      </c>
      <c r="O292" s="46" t="str">
        <f ca="1">IFERROR(IF(#REF!="","?",IF((#REF!+(365))&lt;TODAY(),"Bloqueado",IF((#REF!+(365*2))=TODAY(),"Vence Hoje",IF((#REF!+(365*2)-15)&lt;=TODAY(),"Vence - 15 dias",IF((#REF!+(365*2)-30)&lt;=TODAY(),"Vence - 30 dias",IF((#REF!+(365*2)-60)&lt;=TODAY(),"Vence - 60 dias",IF((#REF!+(365*2)-90)&lt;=TODAY(),"Vence - 90 dias","OK!"))))))),"-")</f>
        <v>-</v>
      </c>
      <c r="P292" s="46" t="s">
        <v>42</v>
      </c>
      <c r="Q292" s="40" t="s">
        <v>42</v>
      </c>
      <c r="R292" s="46"/>
      <c r="S292" s="40"/>
      <c r="T292" s="40" t="s">
        <v>61</v>
      </c>
      <c r="U292" s="40" t="s">
        <v>61</v>
      </c>
      <c r="V292" s="40" t="s">
        <v>61</v>
      </c>
      <c r="W292" s="40" t="s">
        <v>61</v>
      </c>
      <c r="X292" s="45" t="s">
        <v>61</v>
      </c>
      <c r="Y292" s="40" t="s">
        <v>61</v>
      </c>
      <c r="Z292" s="40" t="s">
        <v>61</v>
      </c>
      <c r="AA292" s="40" t="s">
        <v>61</v>
      </c>
      <c r="AB292" s="40" t="s">
        <v>61</v>
      </c>
      <c r="AC292" s="40" t="s">
        <v>61</v>
      </c>
      <c r="AD292" s="21" t="s">
        <v>61</v>
      </c>
      <c r="AE292" s="39" t="s">
        <v>61</v>
      </c>
      <c r="AF292" s="22" t="s">
        <v>61</v>
      </c>
      <c r="AG292" s="45" t="s">
        <v>61</v>
      </c>
      <c r="AH292" s="45" t="s">
        <v>61</v>
      </c>
      <c r="AI292" s="21"/>
      <c r="AJ292" s="22" t="str">
        <f t="shared" ca="1" si="67"/>
        <v>?</v>
      </c>
      <c r="AK292" s="33"/>
      <c r="AL292" s="25" t="str">
        <f t="shared" ca="1" si="59"/>
        <v>?</v>
      </c>
      <c r="AM292" s="60" t="s">
        <v>61</v>
      </c>
      <c r="AN292" s="40" t="s">
        <v>61</v>
      </c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</row>
    <row r="293" spans="1:161" ht="15" x14ac:dyDescent="0.25">
      <c r="A293" s="81" t="s">
        <v>1074</v>
      </c>
      <c r="B293" s="31">
        <v>40513151</v>
      </c>
      <c r="C293" s="30" t="s">
        <v>1075</v>
      </c>
      <c r="D293" s="16" t="s">
        <v>1076</v>
      </c>
      <c r="E293" s="15" t="s">
        <v>1077</v>
      </c>
      <c r="F293" s="19" t="s">
        <v>40</v>
      </c>
      <c r="G293" s="43">
        <v>45804</v>
      </c>
      <c r="H293" s="21">
        <f t="shared" si="66"/>
        <v>46169</v>
      </c>
      <c r="I293" s="24" t="str">
        <f t="shared" ca="1" si="68"/>
        <v>OK!</v>
      </c>
      <c r="J293" s="21" t="s">
        <v>60</v>
      </c>
      <c r="K293" s="21" t="s">
        <v>41</v>
      </c>
      <c r="L293" s="21" t="s">
        <v>41</v>
      </c>
      <c r="N293" s="40">
        <f>M292+365</f>
        <v>365</v>
      </c>
      <c r="O293" s="46" t="str">
        <f ca="1">IFERROR(IF(M292="","?",IF((M292+(365))&lt;TODAY(),"Bloqueado",IF((M292+(365*2))=TODAY(),"Vence Hoje",IF((M292+(365*2)-15)&lt;=TODAY(),"Vence - 15 dias",IF((M292+(365*2)-30)&lt;=TODAY(),"Vence - 30 dias",IF((M292+(365*2)-60)&lt;=TODAY(),"Vence - 60 dias",IF((M292+(365*2)-90)&lt;=TODAY(),"Vence - 90 dias","OK!"))))))),"-")</f>
        <v>?</v>
      </c>
      <c r="P293" s="46" t="s">
        <v>42</v>
      </c>
      <c r="Q293" s="40" t="s">
        <v>42</v>
      </c>
      <c r="R293" s="46"/>
      <c r="S293" s="40">
        <v>45810</v>
      </c>
      <c r="T293" s="40" t="s">
        <v>61</v>
      </c>
      <c r="U293" s="40" t="s">
        <v>61</v>
      </c>
      <c r="V293" s="40" t="s">
        <v>61</v>
      </c>
      <c r="W293" s="40" t="s">
        <v>61</v>
      </c>
      <c r="X293" s="45">
        <v>45818</v>
      </c>
      <c r="Y293" s="40">
        <f>X293+365*2</f>
        <v>46548</v>
      </c>
      <c r="Z293" s="40">
        <v>45818</v>
      </c>
      <c r="AA293" s="40">
        <f>Z293+365</f>
        <v>46183</v>
      </c>
      <c r="AB293" s="40" t="s">
        <v>84</v>
      </c>
      <c r="AC293" s="40" t="s">
        <v>84</v>
      </c>
      <c r="AD293" s="39">
        <v>45057</v>
      </c>
      <c r="AE293" s="39">
        <f>AD293+365+365</f>
        <v>45787</v>
      </c>
      <c r="AF293" s="22" t="str">
        <f ca="1">IFERROR(IF(AD293="","?",IF((AD293+(730))&lt;TODAY(),"Vencido",IF((AD293+(365*2))=TODAY(),"Vence Hoje",IF((AD293+(365*2)-15)&lt;=TODAY(),"Vence - 15 dias",IF((AD293+(365*2)-30)&lt;=TODAY(),"Vence - 30 dias",IF((AD293+(365*2)-60)&lt;=TODAY(),"Vence - 60 dias",IF((AD293+(365*2)-90)&lt;=TODAY(),"Vence - 90 dias","OK!"))))))),"-")</f>
        <v>Vencido</v>
      </c>
      <c r="AG293" s="45" t="s">
        <v>84</v>
      </c>
      <c r="AH293" s="45" t="s">
        <v>84</v>
      </c>
      <c r="AI293" s="21">
        <v>45350</v>
      </c>
      <c r="AJ293" s="22" t="str">
        <f t="shared" ref="AJ293:AJ317" ca="1" si="69">IFERROR(IF(AI293="","?",IF((AI293+(365*2))&lt;TODAY(),"Vencido",IF((AI293+(365*2))=TODAY(),"Vence Hoje",IF((AI293+(365*2)-15)&lt;=TODAY(),"Vence - 15 dias",IF((AI293+(365*2)-30)&lt;=TODAY(),"Vence - 30 dias",IF((AI293+(365*2)-60)&lt;=TODAY(),"Vence - 60 dias",IF((AI293+(365*2)-90)&lt;=TODAY(),"Vence - 90 dias","OK!"))))))),"-")</f>
        <v>OK!</v>
      </c>
      <c r="AK293" s="33">
        <v>45716</v>
      </c>
      <c r="AL293" s="25" t="str">
        <f t="shared" ca="1" si="59"/>
        <v>OK!</v>
      </c>
      <c r="AM293" s="60" t="s">
        <v>61</v>
      </c>
      <c r="AN293" s="40" t="s">
        <v>61</v>
      </c>
    </row>
    <row r="294" spans="1:161" x14ac:dyDescent="0.25">
      <c r="A294" s="88" t="s">
        <v>1078</v>
      </c>
      <c r="B294" s="30" t="s">
        <v>1079</v>
      </c>
      <c r="C294" s="30" t="s">
        <v>1080</v>
      </c>
      <c r="D294" s="16" t="s">
        <v>1076</v>
      </c>
      <c r="E294" s="15" t="s">
        <v>1069</v>
      </c>
      <c r="F294" s="19" t="s">
        <v>40</v>
      </c>
      <c r="G294" s="43">
        <v>45387</v>
      </c>
      <c r="H294" s="21">
        <f t="shared" si="66"/>
        <v>45752</v>
      </c>
      <c r="I294" s="24" t="str">
        <f t="shared" ca="1" si="68"/>
        <v>Vencido</v>
      </c>
      <c r="J294" s="21" t="s">
        <v>60</v>
      </c>
      <c r="K294" s="21" t="s">
        <v>41</v>
      </c>
      <c r="L294" s="21" t="s">
        <v>41</v>
      </c>
      <c r="M294" s="77">
        <v>45722</v>
      </c>
      <c r="N294" s="40">
        <f t="shared" si="62"/>
        <v>46087</v>
      </c>
      <c r="O294" s="46" t="str">
        <f t="shared" ca="1" si="58"/>
        <v>OK!</v>
      </c>
      <c r="P294" s="46" t="s">
        <v>42</v>
      </c>
      <c r="Q294" s="40" t="s">
        <v>42</v>
      </c>
      <c r="R294" s="46"/>
      <c r="S294" s="40"/>
      <c r="T294" s="40" t="s">
        <v>61</v>
      </c>
      <c r="U294" s="40" t="s">
        <v>61</v>
      </c>
      <c r="V294" s="40" t="s">
        <v>61</v>
      </c>
      <c r="W294" s="40" t="s">
        <v>61</v>
      </c>
      <c r="X294" s="45">
        <v>45595</v>
      </c>
      <c r="Y294" s="40">
        <f>X294+365*2</f>
        <v>46325</v>
      </c>
      <c r="Z294" s="40" t="s">
        <v>61</v>
      </c>
      <c r="AA294" s="40" t="s">
        <v>61</v>
      </c>
      <c r="AB294" s="40">
        <v>45499</v>
      </c>
      <c r="AC294" s="40">
        <f>AB294+365</f>
        <v>45864</v>
      </c>
      <c r="AD294" s="39">
        <v>45063</v>
      </c>
      <c r="AE294" s="39">
        <f>AD294+365+365</f>
        <v>45793</v>
      </c>
      <c r="AF294" s="22" t="str">
        <f ca="1">IFERROR(IF(AD294="","?",IF((AD294+(730))&lt;TODAY(),"Vencido",IF((AD294+(365*2))=TODAY(),"Vence Hoje",IF((AD294+(365*2)-15)&lt;=TODAY(),"Vence - 15 dias",IF((AD294+(365*2)-30)&lt;=TODAY(),"Vence - 30 dias",IF((AD294+(365*2)-60)&lt;=TODAY(),"Vence - 60 dias",IF((AD294+(365*2)-90)&lt;=TODAY(),"Vence - 90 dias","OK!"))))))),"-")</f>
        <v>Vencido</v>
      </c>
      <c r="AG294" s="45" t="s">
        <v>84</v>
      </c>
      <c r="AH294" s="45" t="s">
        <v>90</v>
      </c>
      <c r="AI294" s="21">
        <v>45350</v>
      </c>
      <c r="AJ294" s="22" t="str">
        <f t="shared" ca="1" si="69"/>
        <v>OK!</v>
      </c>
      <c r="AK294" s="33">
        <v>45716</v>
      </c>
      <c r="AL294" s="25" t="str">
        <f t="shared" ca="1" si="59"/>
        <v>OK!</v>
      </c>
      <c r="AM294" s="60" t="s">
        <v>84</v>
      </c>
      <c r="AN294" s="40" t="s">
        <v>90</v>
      </c>
    </row>
    <row r="295" spans="1:161" x14ac:dyDescent="0.25">
      <c r="A295" s="88" t="s">
        <v>1081</v>
      </c>
      <c r="B295" s="30" t="s">
        <v>1082</v>
      </c>
      <c r="C295" s="30" t="s">
        <v>1083</v>
      </c>
      <c r="D295" s="16" t="s">
        <v>1076</v>
      </c>
      <c r="E295" s="15" t="s">
        <v>1084</v>
      </c>
      <c r="F295" s="19" t="s">
        <v>40</v>
      </c>
      <c r="G295" s="43">
        <v>45643</v>
      </c>
      <c r="H295" s="21">
        <f t="shared" si="66"/>
        <v>46008</v>
      </c>
      <c r="I295" s="24" t="str">
        <f t="shared" ca="1" si="68"/>
        <v>OK!</v>
      </c>
      <c r="J295" s="21" t="s">
        <v>60</v>
      </c>
      <c r="K295" s="21" t="s">
        <v>41</v>
      </c>
      <c r="L295" s="21" t="s">
        <v>41</v>
      </c>
      <c r="M295" s="77">
        <v>45715</v>
      </c>
      <c r="N295" s="40">
        <f t="shared" si="62"/>
        <v>46080</v>
      </c>
      <c r="O295" s="46" t="str">
        <f t="shared" ca="1" si="58"/>
        <v>OK!</v>
      </c>
      <c r="P295" s="46" t="s">
        <v>42</v>
      </c>
      <c r="Q295" s="40" t="s">
        <v>42</v>
      </c>
      <c r="R295" s="46"/>
      <c r="S295" s="40">
        <v>45646</v>
      </c>
      <c r="T295" s="40" t="s">
        <v>165</v>
      </c>
      <c r="U295" s="40" t="s">
        <v>61</v>
      </c>
      <c r="V295" s="40" t="s">
        <v>61</v>
      </c>
      <c r="W295" s="40" t="s">
        <v>61</v>
      </c>
      <c r="X295" s="45">
        <v>45649</v>
      </c>
      <c r="Y295" s="40">
        <f>X295+365*2</f>
        <v>46379</v>
      </c>
      <c r="Z295" s="40">
        <v>45646</v>
      </c>
      <c r="AA295" s="40">
        <f>Z295+365</f>
        <v>46011</v>
      </c>
      <c r="AB295" s="40" t="s">
        <v>85</v>
      </c>
      <c r="AC295" s="40" t="s">
        <v>85</v>
      </c>
      <c r="AD295" s="39">
        <v>45659</v>
      </c>
      <c r="AE295" s="39">
        <f>AD295+365+365</f>
        <v>46389</v>
      </c>
      <c r="AF295" s="22" t="str">
        <f ca="1">IFERROR(IF(AD295="","?",IF((AD295+(730))&lt;TODAY(),"Vencido",IF((AD295+(365*2))=TODAY(),"Vence Hoje",IF((AD295+(365*2)-15)&lt;=TODAY(),"Vence - 15 dias",IF((AD295+(365*2)-30)&lt;=TODAY(),"Vence - 30 dias",IF((AD295+(365*2)-60)&lt;=TODAY(),"Vence - 60 dias",IF((AD295+(365*2)-90)&lt;=TODAY(),"Vence - 90 dias","OK!"))))))),"-")</f>
        <v>OK!</v>
      </c>
      <c r="AG295" s="45" t="s">
        <v>84</v>
      </c>
      <c r="AH295" s="45" t="s">
        <v>90</v>
      </c>
      <c r="AI295" s="21">
        <v>45350</v>
      </c>
      <c r="AJ295" s="22" t="str">
        <f t="shared" ca="1" si="69"/>
        <v>OK!</v>
      </c>
      <c r="AK295" s="33">
        <v>45716</v>
      </c>
      <c r="AL295" s="25" t="str">
        <f t="shared" ca="1" si="59"/>
        <v>OK!</v>
      </c>
      <c r="AM295" s="60" t="s">
        <v>84</v>
      </c>
      <c r="AN295" s="40" t="s">
        <v>90</v>
      </c>
    </row>
    <row r="296" spans="1:161" x14ac:dyDescent="0.25">
      <c r="A296" s="88" t="s">
        <v>1085</v>
      </c>
      <c r="B296" s="31" t="s">
        <v>1086</v>
      </c>
      <c r="C296" s="30" t="s">
        <v>1087</v>
      </c>
      <c r="D296" s="16" t="s">
        <v>1076</v>
      </c>
      <c r="E296" s="15" t="s">
        <v>1069</v>
      </c>
      <c r="F296" s="19" t="s">
        <v>40</v>
      </c>
      <c r="G296" s="43">
        <v>45625</v>
      </c>
      <c r="H296" s="21">
        <f t="shared" si="66"/>
        <v>45990</v>
      </c>
      <c r="I296" s="24" t="str">
        <f t="shared" ca="1" si="68"/>
        <v>OK!</v>
      </c>
      <c r="J296" s="21" t="s">
        <v>60</v>
      </c>
      <c r="K296" s="21" t="s">
        <v>41</v>
      </c>
      <c r="L296" s="21" t="s">
        <v>41</v>
      </c>
      <c r="M296" s="77">
        <v>45713</v>
      </c>
      <c r="N296" s="40">
        <f t="shared" ref="N296:N300" si="70">M296+365</f>
        <v>46078</v>
      </c>
      <c r="O296" s="46" t="str">
        <f t="shared" ca="1" si="58"/>
        <v>OK!</v>
      </c>
      <c r="P296" s="46" t="s">
        <v>42</v>
      </c>
      <c r="Q296" s="40" t="s">
        <v>42</v>
      </c>
      <c r="R296" s="46"/>
      <c r="S296" s="40"/>
      <c r="T296" s="40" t="s">
        <v>61</v>
      </c>
      <c r="U296" s="40" t="s">
        <v>61</v>
      </c>
      <c r="V296" s="40" t="s">
        <v>61</v>
      </c>
      <c r="W296" s="40" t="s">
        <v>61</v>
      </c>
      <c r="X296" s="45">
        <v>45595</v>
      </c>
      <c r="Y296" s="40">
        <f>X296+365*2</f>
        <v>46325</v>
      </c>
      <c r="Z296" s="40">
        <v>45478</v>
      </c>
      <c r="AA296" s="40">
        <f>Z296+365</f>
        <v>45843</v>
      </c>
      <c r="AB296" s="40" t="s">
        <v>85</v>
      </c>
      <c r="AC296" s="40" t="s">
        <v>85</v>
      </c>
      <c r="AD296" s="39">
        <v>45068</v>
      </c>
      <c r="AE296" s="39">
        <f>AD296+365+365</f>
        <v>45798</v>
      </c>
      <c r="AF296" s="22" t="str">
        <f ca="1">IFERROR(IF(AD296="","?",IF((AD296+(730))&lt;TODAY(),"Vencido",IF((AD296+(365*2))=TODAY(),"Vence Hoje",IF((AD296+(365*2)-15)&lt;=TODAY(),"Vence - 15 dias",IF((AD296+(365*2)-30)&lt;=TODAY(),"Vence - 30 dias",IF((AD296+(365*2)-60)&lt;=TODAY(),"Vence - 60 dias",IF((AD296+(365*2)-90)&lt;=TODAY(),"Vence - 90 dias","OK!"))))))),"-")</f>
        <v>Vencido</v>
      </c>
      <c r="AG296" s="45" t="s">
        <v>84</v>
      </c>
      <c r="AH296" s="45" t="s">
        <v>90</v>
      </c>
      <c r="AI296" s="21">
        <v>45350</v>
      </c>
      <c r="AJ296" s="22" t="str">
        <f t="shared" ca="1" si="69"/>
        <v>OK!</v>
      </c>
      <c r="AK296" s="33">
        <v>45716</v>
      </c>
      <c r="AL296" s="25" t="str">
        <f t="shared" ca="1" si="59"/>
        <v>OK!</v>
      </c>
      <c r="AM296" s="60" t="s">
        <v>84</v>
      </c>
      <c r="AN296" s="40" t="s">
        <v>90</v>
      </c>
    </row>
    <row r="297" spans="1:161" x14ac:dyDescent="0.25">
      <c r="A297" s="88" t="s">
        <v>1088</v>
      </c>
      <c r="B297" s="30" t="s">
        <v>1089</v>
      </c>
      <c r="C297" s="30" t="s">
        <v>1090</v>
      </c>
      <c r="D297" s="16" t="s">
        <v>1076</v>
      </c>
      <c r="E297" s="15" t="s">
        <v>1084</v>
      </c>
      <c r="F297" s="19" t="s">
        <v>40</v>
      </c>
      <c r="G297" s="43">
        <v>45625</v>
      </c>
      <c r="H297" s="21">
        <f t="shared" si="66"/>
        <v>45990</v>
      </c>
      <c r="I297" s="24" t="str">
        <f t="shared" ca="1" si="68"/>
        <v>OK!</v>
      </c>
      <c r="J297" s="21" t="s">
        <v>60</v>
      </c>
      <c r="K297" s="21" t="s">
        <v>41</v>
      </c>
      <c r="L297" s="21" t="s">
        <v>41</v>
      </c>
      <c r="M297" s="77">
        <v>45734</v>
      </c>
      <c r="N297" s="40">
        <f t="shared" si="70"/>
        <v>46099</v>
      </c>
      <c r="O297" s="46" t="str">
        <f t="shared" ca="1" si="58"/>
        <v>OK!</v>
      </c>
      <c r="P297" s="46" t="s">
        <v>42</v>
      </c>
      <c r="Q297" s="40" t="s">
        <v>42</v>
      </c>
      <c r="R297" s="46"/>
      <c r="S297" s="40">
        <v>45535</v>
      </c>
      <c r="T297" s="40" t="s">
        <v>61</v>
      </c>
      <c r="U297" s="40" t="s">
        <v>61</v>
      </c>
      <c r="V297" s="40" t="s">
        <v>61</v>
      </c>
      <c r="W297" s="40" t="s">
        <v>61</v>
      </c>
      <c r="X297" s="45">
        <v>45486</v>
      </c>
      <c r="Y297" s="40">
        <f>X297+365*2</f>
        <v>46216</v>
      </c>
      <c r="Z297" s="40">
        <v>45489</v>
      </c>
      <c r="AA297" s="40">
        <f>Z297+365</f>
        <v>45854</v>
      </c>
      <c r="AB297" s="40" t="s">
        <v>85</v>
      </c>
      <c r="AC297" s="40" t="s">
        <v>85</v>
      </c>
      <c r="AD297" s="39">
        <v>45458</v>
      </c>
      <c r="AE297" s="39">
        <f>AD297+365+365</f>
        <v>46188</v>
      </c>
      <c r="AF297" s="22" t="str">
        <f ca="1">IFERROR(IF(AD297="","?",IF((AD297+(730))&lt;TODAY(),"Vencido",IF((AD297+(365*2))=TODAY(),"Vence Hoje",IF((AD297+(365*2)-15)&lt;=TODAY(),"Vence - 15 dias",IF((AD297+(365*2)-30)&lt;=TODAY(),"Vence - 30 dias",IF((AD297+(365*2)-60)&lt;=TODAY(),"Vence - 60 dias",IF((AD297+(365*2)-90)&lt;=TODAY(),"Vence - 90 dias","OK!"))))))),"-")</f>
        <v>OK!</v>
      </c>
      <c r="AG297" s="45" t="s">
        <v>84</v>
      </c>
      <c r="AH297" s="45" t="s">
        <v>90</v>
      </c>
      <c r="AI297" s="21">
        <v>45350</v>
      </c>
      <c r="AJ297" s="22" t="str">
        <f t="shared" ca="1" si="69"/>
        <v>OK!</v>
      </c>
      <c r="AK297" s="33">
        <v>45716</v>
      </c>
      <c r="AL297" s="25" t="str">
        <f t="shared" ca="1" si="59"/>
        <v>OK!</v>
      </c>
      <c r="AM297" s="60" t="s">
        <v>84</v>
      </c>
      <c r="AN297" s="40" t="s">
        <v>90</v>
      </c>
    </row>
    <row r="298" spans="1:161" x14ac:dyDescent="0.25">
      <c r="A298" s="88" t="s">
        <v>1091</v>
      </c>
      <c r="B298" s="30" t="s">
        <v>1092</v>
      </c>
      <c r="C298" s="30" t="s">
        <v>1093</v>
      </c>
      <c r="D298" s="16" t="s">
        <v>1076</v>
      </c>
      <c r="E298" s="15" t="s">
        <v>1094</v>
      </c>
      <c r="F298" s="19" t="s">
        <v>40</v>
      </c>
      <c r="G298" s="43">
        <v>45497</v>
      </c>
      <c r="H298" s="21">
        <f t="shared" si="66"/>
        <v>45862</v>
      </c>
      <c r="I298" s="24" t="str">
        <f t="shared" ca="1" si="68"/>
        <v>Vence - 30 dias</v>
      </c>
      <c r="J298" s="21" t="s">
        <v>41</v>
      </c>
      <c r="K298" s="21" t="s">
        <v>41</v>
      </c>
      <c r="L298" s="21" t="s">
        <v>41</v>
      </c>
      <c r="M298" s="77">
        <v>45729</v>
      </c>
      <c r="N298" s="40">
        <f t="shared" si="70"/>
        <v>46094</v>
      </c>
      <c r="O298" s="46" t="str">
        <f t="shared" ca="1" si="58"/>
        <v>OK!</v>
      </c>
      <c r="P298" s="46" t="s">
        <v>42</v>
      </c>
      <c r="Q298" s="40" t="s">
        <v>42</v>
      </c>
      <c r="R298" s="46"/>
      <c r="S298" s="40"/>
      <c r="T298" s="40" t="s">
        <v>165</v>
      </c>
      <c r="U298" s="40" t="s">
        <v>61</v>
      </c>
      <c r="V298" s="40" t="s">
        <v>61</v>
      </c>
      <c r="W298" s="40" t="s">
        <v>61</v>
      </c>
      <c r="X298" s="45" t="s">
        <v>61</v>
      </c>
      <c r="Y298" s="40" t="s">
        <v>61</v>
      </c>
      <c r="Z298" s="40" t="s">
        <v>61</v>
      </c>
      <c r="AA298" s="40" t="s">
        <v>61</v>
      </c>
      <c r="AB298" s="40" t="s">
        <v>85</v>
      </c>
      <c r="AC298" s="40" t="s">
        <v>85</v>
      </c>
      <c r="AD298" s="39" t="s">
        <v>61</v>
      </c>
      <c r="AE298" s="39" t="s">
        <v>85</v>
      </c>
      <c r="AF298" s="22" t="s">
        <v>90</v>
      </c>
      <c r="AG298" s="45" t="s">
        <v>84</v>
      </c>
      <c r="AH298" s="45" t="s">
        <v>90</v>
      </c>
      <c r="AI298" s="21">
        <v>45350</v>
      </c>
      <c r="AJ298" s="22" t="str">
        <f t="shared" ca="1" si="69"/>
        <v>OK!</v>
      </c>
      <c r="AK298" s="33">
        <v>45716</v>
      </c>
      <c r="AL298" s="25" t="str">
        <f t="shared" ca="1" si="59"/>
        <v>OK!</v>
      </c>
      <c r="AM298" s="60" t="s">
        <v>84</v>
      </c>
      <c r="AN298" s="40" t="s">
        <v>90</v>
      </c>
    </row>
    <row r="299" spans="1:161" x14ac:dyDescent="0.25">
      <c r="A299" s="88" t="s">
        <v>1095</v>
      </c>
      <c r="B299" s="30" t="s">
        <v>1096</v>
      </c>
      <c r="C299" s="30" t="s">
        <v>1097</v>
      </c>
      <c r="D299" s="16" t="s">
        <v>1076</v>
      </c>
      <c r="E299" s="15" t="s">
        <v>1098</v>
      </c>
      <c r="F299" s="19" t="s">
        <v>40</v>
      </c>
      <c r="G299" s="43">
        <v>45372</v>
      </c>
      <c r="H299" s="21">
        <f t="shared" si="66"/>
        <v>45737</v>
      </c>
      <c r="I299" s="24" t="str">
        <f t="shared" ca="1" si="68"/>
        <v>Vencido</v>
      </c>
      <c r="J299" s="21" t="s">
        <v>60</v>
      </c>
      <c r="K299" s="21" t="s">
        <v>41</v>
      </c>
      <c r="L299" s="21" t="s">
        <v>41</v>
      </c>
      <c r="M299" s="77">
        <v>45713</v>
      </c>
      <c r="N299" s="40">
        <f t="shared" si="70"/>
        <v>46078</v>
      </c>
      <c r="O299" s="46" t="str">
        <f t="shared" ca="1" si="58"/>
        <v>OK!</v>
      </c>
      <c r="P299" s="46" t="s">
        <v>42</v>
      </c>
      <c r="Q299" s="40" t="s">
        <v>42</v>
      </c>
      <c r="R299" s="46"/>
      <c r="S299" s="40">
        <v>45478</v>
      </c>
      <c r="T299" s="40" t="s">
        <v>61</v>
      </c>
      <c r="U299" s="40" t="s">
        <v>61</v>
      </c>
      <c r="V299" s="40" t="s">
        <v>61</v>
      </c>
      <c r="W299" s="40" t="s">
        <v>61</v>
      </c>
      <c r="X299" s="45">
        <v>45444</v>
      </c>
      <c r="Y299" s="40">
        <f>X299+365*2</f>
        <v>46174</v>
      </c>
      <c r="Z299" s="40">
        <v>45478</v>
      </c>
      <c r="AA299" s="40">
        <f>Z299+365</f>
        <v>45843</v>
      </c>
      <c r="AB299" s="40" t="s">
        <v>85</v>
      </c>
      <c r="AC299" s="40" t="s">
        <v>85</v>
      </c>
      <c r="AD299" s="39">
        <v>45794</v>
      </c>
      <c r="AE299" s="39">
        <f>AD299+365+365</f>
        <v>46524</v>
      </c>
      <c r="AF299" s="22" t="str">
        <f ca="1">IFERROR(IF(AD299="","?",IF((AD299+(730))&lt;TODAY(),"Vencido",IF((AD299+(365*2))=TODAY(),"Vence Hoje",IF((AD299+(365*2)-15)&lt;=TODAY(),"Vence - 15 dias",IF((AD299+(365*2)-30)&lt;=TODAY(),"Vence - 30 dias",IF((AD299+(365*2)-60)&lt;=TODAY(),"Vence - 60 dias",IF((AD299+(365*2)-90)&lt;=TODAY(),"Vence - 90 dias","OK!"))))))),"-")</f>
        <v>OK!</v>
      </c>
      <c r="AG299" s="45" t="s">
        <v>84</v>
      </c>
      <c r="AH299" s="45" t="s">
        <v>90</v>
      </c>
      <c r="AI299" s="21">
        <v>45350</v>
      </c>
      <c r="AJ299" s="22" t="str">
        <f t="shared" ca="1" si="69"/>
        <v>OK!</v>
      </c>
      <c r="AK299" s="33">
        <v>45716</v>
      </c>
      <c r="AL299" s="25" t="str">
        <f t="shared" ca="1" si="59"/>
        <v>OK!</v>
      </c>
      <c r="AM299" s="60" t="s">
        <v>84</v>
      </c>
      <c r="AN299" s="40" t="s">
        <v>90</v>
      </c>
    </row>
    <row r="300" spans="1:161" x14ac:dyDescent="0.25">
      <c r="A300" s="88" t="s">
        <v>1099</v>
      </c>
      <c r="B300" s="30" t="s">
        <v>1100</v>
      </c>
      <c r="C300" s="30" t="s">
        <v>1101</v>
      </c>
      <c r="D300" s="16" t="s">
        <v>1076</v>
      </c>
      <c r="E300" s="15" t="s">
        <v>1084</v>
      </c>
      <c r="F300" s="19" t="s">
        <v>40</v>
      </c>
      <c r="G300" s="43">
        <v>45625</v>
      </c>
      <c r="H300" s="21">
        <f t="shared" si="66"/>
        <v>45990</v>
      </c>
      <c r="I300" s="24" t="str">
        <f t="shared" ca="1" si="68"/>
        <v>OK!</v>
      </c>
      <c r="J300" s="21" t="s">
        <v>60</v>
      </c>
      <c r="K300" s="21" t="s">
        <v>41</v>
      </c>
      <c r="L300" s="21" t="s">
        <v>41</v>
      </c>
      <c r="M300" s="77">
        <v>45713</v>
      </c>
      <c r="N300" s="40">
        <f t="shared" si="70"/>
        <v>46078</v>
      </c>
      <c r="O300" s="46" t="str">
        <f t="shared" ca="1" si="58"/>
        <v>OK!</v>
      </c>
      <c r="P300" s="46" t="s">
        <v>42</v>
      </c>
      <c r="Q300" s="40" t="s">
        <v>42</v>
      </c>
      <c r="R300" s="46"/>
      <c r="S300" s="40">
        <v>45352</v>
      </c>
      <c r="T300" s="40" t="s">
        <v>61</v>
      </c>
      <c r="U300" s="40" t="s">
        <v>61</v>
      </c>
      <c r="V300" s="40" t="s">
        <v>61</v>
      </c>
      <c r="W300" s="40" t="s">
        <v>61</v>
      </c>
      <c r="X300" s="45">
        <v>45407</v>
      </c>
      <c r="Y300" s="40">
        <f>X300+365*2</f>
        <v>46137</v>
      </c>
      <c r="Z300" s="40">
        <v>45352</v>
      </c>
      <c r="AA300" s="40">
        <f>Z300+365</f>
        <v>45717</v>
      </c>
      <c r="AB300" s="40" t="s">
        <v>85</v>
      </c>
      <c r="AC300" s="40" t="s">
        <v>85</v>
      </c>
      <c r="AD300" s="39">
        <v>45360</v>
      </c>
      <c r="AE300" s="39">
        <f>AD300+365+365</f>
        <v>46090</v>
      </c>
      <c r="AF300" s="22" t="str">
        <f ca="1">IFERROR(IF(AD300="","?",IF((AD300+(730))&lt;TODAY(),"Vencido",IF((AD300+(365*2))=TODAY(),"Vence Hoje",IF((AD300+(365*2)-15)&lt;=TODAY(),"Vence - 15 dias",IF((AD300+(365*2)-30)&lt;=TODAY(),"Vence - 30 dias",IF((AD300+(365*2)-60)&lt;=TODAY(),"Vence - 60 dias",IF((AD300+(365*2)-90)&lt;=TODAY(),"Vence - 90 dias","OK!"))))))),"-")</f>
        <v>OK!</v>
      </c>
      <c r="AG300" s="45" t="s">
        <v>84</v>
      </c>
      <c r="AH300" s="45" t="s">
        <v>90</v>
      </c>
      <c r="AI300" s="21">
        <v>45350</v>
      </c>
      <c r="AJ300" s="22" t="str">
        <f t="shared" ca="1" si="69"/>
        <v>OK!</v>
      </c>
      <c r="AK300" s="33">
        <v>45716</v>
      </c>
      <c r="AL300" s="25" t="str">
        <f t="shared" ca="1" si="59"/>
        <v>OK!</v>
      </c>
      <c r="AM300" s="60" t="s">
        <v>84</v>
      </c>
      <c r="AN300" s="40" t="s">
        <v>90</v>
      </c>
    </row>
    <row r="301" spans="1:161" ht="15" x14ac:dyDescent="0.25">
      <c r="A301" s="81" t="s">
        <v>1102</v>
      </c>
      <c r="B301" s="30" t="s">
        <v>1103</v>
      </c>
      <c r="C301" s="30" t="s">
        <v>1104</v>
      </c>
      <c r="D301" s="16" t="s">
        <v>1076</v>
      </c>
      <c r="E301" s="15" t="s">
        <v>1105</v>
      </c>
      <c r="F301" s="19" t="s">
        <v>40</v>
      </c>
      <c r="G301" s="43">
        <v>45817</v>
      </c>
      <c r="H301" s="21">
        <f t="shared" ref="H301:H317" si="71">G301+365</f>
        <v>46182</v>
      </c>
      <c r="I301" s="24" t="str">
        <f t="shared" ref="I301:I317" ca="1" si="72">IFERROR(IF(G301="","?",IF((G301+(365))&lt;TODAY(),"Vencido",IF((G301+(365))=TODAY(),"Vence Hoje",IF((G301+(365)-15)&lt;=TODAY(),"Vence - 15 dias",IF((G301+(365)-30)&lt;=TODAY(),"Vence - 30 dias",IF((G301+(365*2)-60)&lt;=TODAY(),"Vence - 60 dias",IF((G301+(365*2)-90)&lt;=TODAY(),"Vence - 90 dias","OK!"))))))),"-")</f>
        <v>OK!</v>
      </c>
      <c r="J301" s="21" t="s">
        <v>60</v>
      </c>
      <c r="K301" s="21" t="s">
        <v>41</v>
      </c>
      <c r="L301" s="21" t="s">
        <v>41</v>
      </c>
      <c r="M301" s="77">
        <v>45824</v>
      </c>
      <c r="N301" s="40">
        <f t="shared" ref="N301:N317" si="73">M301+365</f>
        <v>46189</v>
      </c>
      <c r="O301" s="46" t="str">
        <f t="shared" ref="O301:O305" ca="1" si="74">IFERROR(IF(M301="","?",IF((M301+(365))&lt;TODAY(),"Bloqueado",IF((M301+(365*2))=TODAY(),"Vence Hoje",IF((M301+(365*2)-15)&lt;=TODAY(),"Vence - 15 dias",IF((M301+(365*2)-30)&lt;=TODAY(),"Vence - 30 dias",IF((M301+(365*2)-60)&lt;=TODAY(),"Vence - 60 dias",IF((M301+(365*2)-90)&lt;=TODAY(),"Vence - 90 dias","OK!"))))))),"-")</f>
        <v>OK!</v>
      </c>
      <c r="P301" s="46" t="s">
        <v>42</v>
      </c>
      <c r="Q301" s="40" t="s">
        <v>42</v>
      </c>
      <c r="R301" s="46"/>
      <c r="S301" s="40">
        <v>45341</v>
      </c>
      <c r="T301" s="40" t="s">
        <v>61</v>
      </c>
      <c r="U301" s="40" t="s">
        <v>61</v>
      </c>
      <c r="V301" s="40" t="s">
        <v>61</v>
      </c>
      <c r="W301" s="40" t="s">
        <v>61</v>
      </c>
      <c r="X301" s="45" t="s">
        <v>61</v>
      </c>
      <c r="Y301" s="40" t="s">
        <v>84</v>
      </c>
      <c r="Z301" s="40">
        <v>45341</v>
      </c>
      <c r="AA301" s="40">
        <f t="shared" ref="AA301:AA317" si="75">Z301+365</f>
        <v>45706</v>
      </c>
      <c r="AB301" s="40" t="s">
        <v>84</v>
      </c>
      <c r="AC301" s="40" t="s">
        <v>84</v>
      </c>
      <c r="AD301" s="39">
        <v>45348</v>
      </c>
      <c r="AE301" s="39">
        <f t="shared" ref="AE301:AE317" si="76">AD301+365+365</f>
        <v>46078</v>
      </c>
      <c r="AF301" s="22" t="str">
        <f t="shared" ref="AF301:AF317" ca="1" si="77">IFERROR(IF(AD301="","?",IF((AD301+(730))&lt;TODAY(),"Vencido",IF((AD301+(365*2))=TODAY(),"Vence Hoje",IF((AD301+(365*2)-15)&lt;=TODAY(),"Vence - 15 dias",IF((AD301+(365*2)-30)&lt;=TODAY(),"Vence - 30 dias",IF((AD301+(365*2)-60)&lt;=TODAY(),"Vence - 60 dias",IF((AD301+(365*2)-90)&lt;=TODAY(),"Vence - 90 dias","OK!"))))))),"-")</f>
        <v>OK!</v>
      </c>
      <c r="AG301" s="45" t="s">
        <v>84</v>
      </c>
      <c r="AH301" s="45" t="s">
        <v>84</v>
      </c>
      <c r="AI301" s="21">
        <v>45350</v>
      </c>
      <c r="AJ301" s="22" t="str">
        <f t="shared" ca="1" si="69"/>
        <v>OK!</v>
      </c>
      <c r="AK301" s="33">
        <v>45716</v>
      </c>
      <c r="AL301" s="25" t="str">
        <f t="shared" ref="AL301:AL317" ca="1" si="78">IFERROR(IF(AK301="","?",IF((AK301+(365))&lt;TODAY(),"Vencido",IF((AK301+(365))=TODAY(),"Vence Hoje",IF((AK301+(365)-15)&lt;=TODAY(),"Vence - 15 dias",IF((AK301+(365)-30)&lt;=TODAY(),"Vence - 30 dias",IF((AK301+(365)-60)&lt;=TODAY(),"Vence - 60 dias",IF((AK301+(365)-90)&lt;=TODAY(),"Vence - 90 dias","OK!"))))))),"-")</f>
        <v>OK!</v>
      </c>
      <c r="AM301" s="60" t="s">
        <v>61</v>
      </c>
      <c r="AN301" s="40" t="s">
        <v>61</v>
      </c>
    </row>
    <row r="302" spans="1:161" ht="15" x14ac:dyDescent="0.25">
      <c r="A302" s="81" t="s">
        <v>1106</v>
      </c>
      <c r="B302" s="31">
        <v>32358934</v>
      </c>
      <c r="C302" s="30" t="s">
        <v>1107</v>
      </c>
      <c r="D302" s="16" t="s">
        <v>1076</v>
      </c>
      <c r="E302" s="15" t="s">
        <v>1098</v>
      </c>
      <c r="F302" s="19" t="s">
        <v>40</v>
      </c>
      <c r="G302" s="43">
        <v>45764</v>
      </c>
      <c r="H302" s="21">
        <f t="shared" si="71"/>
        <v>46129</v>
      </c>
      <c r="I302" s="24" t="str">
        <f t="shared" ca="1" si="72"/>
        <v>OK!</v>
      </c>
      <c r="J302" s="21" t="s">
        <v>60</v>
      </c>
      <c r="K302" s="21" t="s">
        <v>41</v>
      </c>
      <c r="L302" s="21" t="s">
        <v>41</v>
      </c>
      <c r="M302" s="40"/>
      <c r="N302" s="40">
        <f t="shared" si="73"/>
        <v>365</v>
      </c>
      <c r="O302" s="46" t="str">
        <f t="shared" ca="1" si="74"/>
        <v>?</v>
      </c>
      <c r="P302" s="46" t="s">
        <v>42</v>
      </c>
      <c r="Q302" s="40" t="s">
        <v>42</v>
      </c>
      <c r="R302" s="46"/>
      <c r="S302" s="40">
        <v>45743</v>
      </c>
      <c r="T302" s="40" t="s">
        <v>61</v>
      </c>
      <c r="U302" s="40" t="s">
        <v>61</v>
      </c>
      <c r="V302" s="40" t="s">
        <v>61</v>
      </c>
      <c r="W302" s="40" t="s">
        <v>61</v>
      </c>
      <c r="X302" s="45">
        <v>45746</v>
      </c>
      <c r="Y302" s="40">
        <f t="shared" ref="Y302:Y317" si="79">X302+365*2</f>
        <v>46476</v>
      </c>
      <c r="Z302" s="40">
        <v>45743</v>
      </c>
      <c r="AA302" s="40">
        <f t="shared" si="75"/>
        <v>46108</v>
      </c>
      <c r="AB302" s="40" t="s">
        <v>84</v>
      </c>
      <c r="AC302" s="40" t="s">
        <v>84</v>
      </c>
      <c r="AD302" s="39">
        <v>45408</v>
      </c>
      <c r="AE302" s="39">
        <f t="shared" si="76"/>
        <v>46138</v>
      </c>
      <c r="AF302" s="22" t="str">
        <f t="shared" ca="1" si="77"/>
        <v>OK!</v>
      </c>
      <c r="AG302" s="45" t="s">
        <v>84</v>
      </c>
      <c r="AH302" s="45" t="s">
        <v>84</v>
      </c>
      <c r="AI302" s="21">
        <v>45350</v>
      </c>
      <c r="AJ302" s="22" t="str">
        <f t="shared" ca="1" si="69"/>
        <v>OK!</v>
      </c>
      <c r="AK302" s="33">
        <v>45716</v>
      </c>
      <c r="AL302" s="25" t="str">
        <f t="shared" ca="1" si="78"/>
        <v>OK!</v>
      </c>
      <c r="AM302" s="60" t="s">
        <v>61</v>
      </c>
      <c r="AN302" s="40" t="s">
        <v>61</v>
      </c>
    </row>
    <row r="303" spans="1:161" ht="15" x14ac:dyDescent="0.25">
      <c r="A303" s="81" t="s">
        <v>1108</v>
      </c>
      <c r="B303" s="31">
        <v>33998652</v>
      </c>
      <c r="C303" s="30" t="s">
        <v>1109</v>
      </c>
      <c r="D303" s="16" t="s">
        <v>457</v>
      </c>
      <c r="E303" s="15" t="s">
        <v>458</v>
      </c>
      <c r="F303" s="19" t="s">
        <v>40</v>
      </c>
      <c r="G303" s="43">
        <v>45757</v>
      </c>
      <c r="H303" s="21">
        <f t="shared" si="71"/>
        <v>46122</v>
      </c>
      <c r="I303" s="24" t="str">
        <f t="shared" ca="1" si="72"/>
        <v>OK!</v>
      </c>
      <c r="J303" s="21" t="s">
        <v>41</v>
      </c>
      <c r="K303" s="21" t="s">
        <v>41</v>
      </c>
      <c r="L303" s="21" t="s">
        <v>41</v>
      </c>
      <c r="M303" s="40"/>
      <c r="N303" s="40">
        <f t="shared" si="73"/>
        <v>365</v>
      </c>
      <c r="O303" s="46" t="str">
        <f t="shared" ca="1" si="74"/>
        <v>?</v>
      </c>
      <c r="P303" s="46" t="s">
        <v>42</v>
      </c>
      <c r="Q303" s="40" t="s">
        <v>42</v>
      </c>
      <c r="R303" s="46"/>
      <c r="S303" s="40">
        <v>45783</v>
      </c>
      <c r="T303" s="40" t="s">
        <v>61</v>
      </c>
      <c r="U303" s="40" t="s">
        <v>61</v>
      </c>
      <c r="V303" s="40" t="s">
        <v>61</v>
      </c>
      <c r="W303" s="40" t="s">
        <v>61</v>
      </c>
      <c r="X303" s="45">
        <v>45773</v>
      </c>
      <c r="Y303" s="40">
        <f t="shared" si="79"/>
        <v>46503</v>
      </c>
      <c r="Z303" s="40" t="s">
        <v>85</v>
      </c>
      <c r="AA303" s="40" t="s">
        <v>90</v>
      </c>
      <c r="AB303" s="40" t="s">
        <v>84</v>
      </c>
      <c r="AC303" s="40" t="s">
        <v>84</v>
      </c>
      <c r="AD303" s="39" t="s">
        <v>61</v>
      </c>
      <c r="AE303" s="39" t="s">
        <v>84</v>
      </c>
      <c r="AF303" s="22" t="s">
        <v>84</v>
      </c>
      <c r="AG303" s="45" t="s">
        <v>84</v>
      </c>
      <c r="AH303" s="45" t="s">
        <v>84</v>
      </c>
      <c r="AI303" s="21">
        <v>45897</v>
      </c>
      <c r="AJ303" s="22" t="str">
        <f t="shared" ca="1" si="69"/>
        <v>OK!</v>
      </c>
      <c r="AK303" s="33">
        <v>45958</v>
      </c>
      <c r="AL303" s="25" t="str">
        <f t="shared" ca="1" si="78"/>
        <v>OK!</v>
      </c>
      <c r="AM303" s="60" t="s">
        <v>61</v>
      </c>
      <c r="AN303" s="40" t="s">
        <v>61</v>
      </c>
    </row>
    <row r="304" spans="1:161" ht="15" x14ac:dyDescent="0.25">
      <c r="A304" s="81" t="s">
        <v>1110</v>
      </c>
      <c r="B304" s="30" t="s">
        <v>1111</v>
      </c>
      <c r="C304" s="30" t="s">
        <v>1112</v>
      </c>
      <c r="D304" s="16" t="s">
        <v>457</v>
      </c>
      <c r="E304" s="15" t="s">
        <v>458</v>
      </c>
      <c r="F304" s="19" t="s">
        <v>40</v>
      </c>
      <c r="G304" s="43">
        <v>45782</v>
      </c>
      <c r="H304" s="21">
        <f t="shared" si="71"/>
        <v>46147</v>
      </c>
      <c r="I304" s="24" t="str">
        <f t="shared" ca="1" si="72"/>
        <v>OK!</v>
      </c>
      <c r="J304" s="21" t="s">
        <v>41</v>
      </c>
      <c r="K304" s="21" t="s">
        <v>41</v>
      </c>
      <c r="L304" s="21" t="s">
        <v>41</v>
      </c>
      <c r="M304" s="40"/>
      <c r="N304" s="40">
        <f t="shared" si="73"/>
        <v>365</v>
      </c>
      <c r="O304" s="46" t="str">
        <f t="shared" ca="1" si="74"/>
        <v>?</v>
      </c>
      <c r="P304" s="46" t="s">
        <v>42</v>
      </c>
      <c r="Q304" s="40" t="s">
        <v>42</v>
      </c>
      <c r="R304" s="46"/>
      <c r="S304" s="40">
        <v>45783</v>
      </c>
      <c r="T304" s="40"/>
      <c r="U304" s="40">
        <f t="shared" ref="U304:U317" si="80">T304+365+365</f>
        <v>730</v>
      </c>
      <c r="V304" s="40"/>
      <c r="W304" s="40">
        <f t="shared" ref="W304:W317" si="81">V304+365*2</f>
        <v>730</v>
      </c>
      <c r="X304" s="45"/>
      <c r="Y304" s="40">
        <f t="shared" si="79"/>
        <v>730</v>
      </c>
      <c r="Z304" s="40"/>
      <c r="AA304" s="40">
        <f t="shared" si="75"/>
        <v>365</v>
      </c>
      <c r="AB304" s="40"/>
      <c r="AC304" s="40">
        <f t="shared" ref="AC304:AC317" si="82">AB304+365</f>
        <v>365</v>
      </c>
      <c r="AD304" s="39"/>
      <c r="AE304" s="39">
        <f t="shared" si="76"/>
        <v>730</v>
      </c>
      <c r="AF304" s="22" t="str">
        <f t="shared" ca="1" si="77"/>
        <v>?</v>
      </c>
      <c r="AG304" s="45"/>
      <c r="AH304" s="45"/>
      <c r="AI304" s="21"/>
      <c r="AJ304" s="22" t="str">
        <f t="shared" ca="1" si="69"/>
        <v>?</v>
      </c>
      <c r="AK304" s="33"/>
      <c r="AL304" s="25" t="str">
        <f t="shared" ca="1" si="78"/>
        <v>?</v>
      </c>
      <c r="AM304" s="60"/>
      <c r="AN304" s="40"/>
    </row>
    <row r="305" spans="1:40" ht="15" x14ac:dyDescent="0.25">
      <c r="A305" s="81" t="s">
        <v>1113</v>
      </c>
      <c r="B305" s="31">
        <v>29737244</v>
      </c>
      <c r="C305" s="30" t="s">
        <v>1114</v>
      </c>
      <c r="D305" s="16" t="s">
        <v>484</v>
      </c>
      <c r="E305" s="15" t="s">
        <v>485</v>
      </c>
      <c r="F305" s="19" t="s">
        <v>40</v>
      </c>
      <c r="G305" s="43">
        <v>45733</v>
      </c>
      <c r="H305" s="21">
        <f t="shared" si="71"/>
        <v>46098</v>
      </c>
      <c r="I305" s="24" t="str">
        <f t="shared" ca="1" si="72"/>
        <v>OK!</v>
      </c>
      <c r="J305" s="21" t="s">
        <v>41</v>
      </c>
      <c r="K305" s="21" t="s">
        <v>41</v>
      </c>
      <c r="L305" s="21" t="s">
        <v>41</v>
      </c>
      <c r="M305" s="40"/>
      <c r="N305" s="40">
        <f t="shared" si="73"/>
        <v>365</v>
      </c>
      <c r="O305" s="46" t="str">
        <f t="shared" ca="1" si="74"/>
        <v>?</v>
      </c>
      <c r="P305" s="46" t="s">
        <v>42</v>
      </c>
      <c r="Q305" s="40" t="s">
        <v>42</v>
      </c>
      <c r="R305" s="46"/>
      <c r="S305" s="40">
        <v>45754</v>
      </c>
      <c r="T305" s="40" t="s">
        <v>61</v>
      </c>
      <c r="U305" s="40" t="s">
        <v>61</v>
      </c>
      <c r="V305" s="40" t="s">
        <v>61</v>
      </c>
      <c r="W305" s="40" t="s">
        <v>61</v>
      </c>
      <c r="X305" s="45" t="s">
        <v>61</v>
      </c>
      <c r="Y305" s="40" t="s">
        <v>84</v>
      </c>
      <c r="Z305" s="40" t="s">
        <v>85</v>
      </c>
      <c r="AA305" s="40" t="s">
        <v>90</v>
      </c>
      <c r="AB305" s="40" t="s">
        <v>84</v>
      </c>
      <c r="AC305" s="40" t="s">
        <v>84</v>
      </c>
      <c r="AD305" s="39" t="s">
        <v>61</v>
      </c>
      <c r="AE305" s="39" t="s">
        <v>84</v>
      </c>
      <c r="AF305" s="22" t="s">
        <v>84</v>
      </c>
      <c r="AG305" s="45" t="s">
        <v>84</v>
      </c>
      <c r="AH305" s="45" t="s">
        <v>84</v>
      </c>
      <c r="AI305" s="21">
        <v>45717</v>
      </c>
      <c r="AJ305" s="22" t="str">
        <f t="shared" ca="1" si="69"/>
        <v>OK!</v>
      </c>
      <c r="AK305" s="33">
        <v>45717</v>
      </c>
      <c r="AL305" s="25" t="str">
        <f t="shared" ca="1" si="78"/>
        <v>OK!</v>
      </c>
      <c r="AM305" s="60" t="s">
        <v>61</v>
      </c>
      <c r="AN305" s="40" t="s">
        <v>61</v>
      </c>
    </row>
    <row r="306" spans="1:40" x14ac:dyDescent="0.25">
      <c r="A306" s="84"/>
      <c r="B306" s="30"/>
      <c r="C306" s="30"/>
      <c r="D306" s="16"/>
      <c r="E306" s="15"/>
      <c r="F306" s="19" t="s">
        <v>40</v>
      </c>
      <c r="G306" s="43"/>
      <c r="H306" s="21">
        <f t="shared" si="71"/>
        <v>365</v>
      </c>
      <c r="I306" s="24" t="str">
        <f t="shared" ca="1" si="72"/>
        <v>?</v>
      </c>
      <c r="J306" s="21"/>
      <c r="K306" s="21"/>
      <c r="L306" s="21"/>
      <c r="M306" s="40"/>
      <c r="N306" s="40">
        <f t="shared" si="73"/>
        <v>365</v>
      </c>
      <c r="O306" s="46" t="str">
        <f t="shared" ref="O306:O317" ca="1" si="83">IFERROR(IF(M306="","?",IF((M306+(365))&lt;TODAY(),"Bloqueado",IF((M306+(365*2))=TODAY(),"Vence Hoje",IF((M306+(365*2)-15)&lt;=TODAY(),"Vence - 15 dias",IF((M306+(365*2)-30)&lt;=TODAY(),"Vence - 30 dias",IF((M306+(365*2)-60)&lt;=TODAY(),"Vence - 60 dias",IF((M306+(365*2)-90)&lt;=TODAY(),"Vence - 90 dias","OK!"))))))),"-")</f>
        <v>?</v>
      </c>
      <c r="P306" s="46"/>
      <c r="Q306" s="40"/>
      <c r="R306" s="46"/>
      <c r="S306" s="40"/>
      <c r="T306" s="40"/>
      <c r="U306" s="40">
        <f t="shared" si="80"/>
        <v>730</v>
      </c>
      <c r="V306" s="40"/>
      <c r="W306" s="40">
        <f t="shared" si="81"/>
        <v>730</v>
      </c>
      <c r="X306" s="45"/>
      <c r="Y306" s="40">
        <f t="shared" si="79"/>
        <v>730</v>
      </c>
      <c r="Z306" s="40"/>
      <c r="AA306" s="40">
        <f t="shared" si="75"/>
        <v>365</v>
      </c>
      <c r="AB306" s="40"/>
      <c r="AC306" s="40">
        <f t="shared" si="82"/>
        <v>365</v>
      </c>
      <c r="AD306" s="39"/>
      <c r="AE306" s="39">
        <f t="shared" si="76"/>
        <v>730</v>
      </c>
      <c r="AF306" s="22" t="str">
        <f t="shared" ca="1" si="77"/>
        <v>?</v>
      </c>
      <c r="AG306" s="45"/>
      <c r="AH306" s="45"/>
      <c r="AI306" s="21"/>
      <c r="AJ306" s="22" t="str">
        <f t="shared" ca="1" si="69"/>
        <v>?</v>
      </c>
      <c r="AK306" s="33"/>
      <c r="AL306" s="25" t="str">
        <f t="shared" ca="1" si="78"/>
        <v>?</v>
      </c>
      <c r="AM306" s="60"/>
      <c r="AN306" s="40"/>
    </row>
    <row r="307" spans="1:40" x14ac:dyDescent="0.25">
      <c r="A307" s="84"/>
      <c r="B307" s="30"/>
      <c r="C307" s="30"/>
      <c r="D307" s="16"/>
      <c r="E307" s="15"/>
      <c r="F307" s="19" t="s">
        <v>40</v>
      </c>
      <c r="G307" s="43"/>
      <c r="H307" s="21">
        <f t="shared" si="71"/>
        <v>365</v>
      </c>
      <c r="I307" s="24" t="str">
        <f t="shared" ca="1" si="72"/>
        <v>?</v>
      </c>
      <c r="J307" s="21"/>
      <c r="K307" s="21"/>
      <c r="L307" s="21"/>
      <c r="M307" s="40"/>
      <c r="N307" s="40">
        <f t="shared" si="73"/>
        <v>365</v>
      </c>
      <c r="O307" s="46" t="str">
        <f t="shared" ca="1" si="83"/>
        <v>?</v>
      </c>
      <c r="P307" s="46"/>
      <c r="Q307" s="40"/>
      <c r="R307" s="46"/>
      <c r="S307" s="40"/>
      <c r="T307" s="40"/>
      <c r="U307" s="40">
        <f t="shared" si="80"/>
        <v>730</v>
      </c>
      <c r="V307" s="40"/>
      <c r="W307" s="40">
        <f t="shared" si="81"/>
        <v>730</v>
      </c>
      <c r="X307" s="45"/>
      <c r="Y307" s="40">
        <f t="shared" si="79"/>
        <v>730</v>
      </c>
      <c r="Z307" s="40"/>
      <c r="AA307" s="40">
        <f t="shared" si="75"/>
        <v>365</v>
      </c>
      <c r="AB307" s="40"/>
      <c r="AC307" s="40">
        <f t="shared" si="82"/>
        <v>365</v>
      </c>
      <c r="AD307" s="39"/>
      <c r="AE307" s="39">
        <f t="shared" si="76"/>
        <v>730</v>
      </c>
      <c r="AF307" s="22" t="str">
        <f t="shared" ca="1" si="77"/>
        <v>?</v>
      </c>
      <c r="AG307" s="45"/>
      <c r="AH307" s="45"/>
      <c r="AI307" s="21"/>
      <c r="AJ307" s="22" t="str">
        <f t="shared" ca="1" si="69"/>
        <v>?</v>
      </c>
      <c r="AK307" s="33"/>
      <c r="AL307" s="25" t="str">
        <f t="shared" ca="1" si="78"/>
        <v>?</v>
      </c>
      <c r="AM307" s="60"/>
      <c r="AN307" s="40"/>
    </row>
    <row r="308" spans="1:40" x14ac:dyDescent="0.25">
      <c r="A308" s="84"/>
      <c r="B308" s="30"/>
      <c r="C308" s="30"/>
      <c r="D308" s="16"/>
      <c r="E308" s="15"/>
      <c r="F308" s="19" t="s">
        <v>40</v>
      </c>
      <c r="G308" s="43"/>
      <c r="H308" s="21">
        <f t="shared" si="71"/>
        <v>365</v>
      </c>
      <c r="I308" s="24" t="str">
        <f t="shared" ca="1" si="72"/>
        <v>?</v>
      </c>
      <c r="J308" s="21"/>
      <c r="K308" s="21"/>
      <c r="L308" s="21"/>
      <c r="M308" s="40"/>
      <c r="N308" s="40">
        <f t="shared" si="73"/>
        <v>365</v>
      </c>
      <c r="O308" s="46" t="str">
        <f t="shared" ca="1" si="83"/>
        <v>?</v>
      </c>
      <c r="P308" s="46"/>
      <c r="Q308" s="40"/>
      <c r="R308" s="46"/>
      <c r="S308" s="40"/>
      <c r="T308" s="40"/>
      <c r="U308" s="40">
        <f t="shared" si="80"/>
        <v>730</v>
      </c>
      <c r="V308" s="40"/>
      <c r="W308" s="40">
        <f t="shared" si="81"/>
        <v>730</v>
      </c>
      <c r="X308" s="45"/>
      <c r="Y308" s="40">
        <f t="shared" si="79"/>
        <v>730</v>
      </c>
      <c r="Z308" s="40"/>
      <c r="AA308" s="40">
        <f t="shared" si="75"/>
        <v>365</v>
      </c>
      <c r="AB308" s="40"/>
      <c r="AC308" s="40">
        <f t="shared" si="82"/>
        <v>365</v>
      </c>
      <c r="AD308" s="39"/>
      <c r="AE308" s="39">
        <f t="shared" si="76"/>
        <v>730</v>
      </c>
      <c r="AF308" s="22" t="str">
        <f t="shared" ca="1" si="77"/>
        <v>?</v>
      </c>
      <c r="AG308" s="45"/>
      <c r="AH308" s="45"/>
      <c r="AI308" s="21"/>
      <c r="AJ308" s="22" t="str">
        <f t="shared" ca="1" si="69"/>
        <v>?</v>
      </c>
      <c r="AK308" s="33"/>
      <c r="AL308" s="25" t="str">
        <f t="shared" ca="1" si="78"/>
        <v>?</v>
      </c>
      <c r="AM308" s="60"/>
      <c r="AN308" s="40"/>
    </row>
    <row r="309" spans="1:40" x14ac:dyDescent="0.25">
      <c r="A309" s="84"/>
      <c r="B309" s="30"/>
      <c r="C309" s="30"/>
      <c r="D309" s="16"/>
      <c r="E309" s="15"/>
      <c r="F309" s="19" t="s">
        <v>40</v>
      </c>
      <c r="G309" s="43"/>
      <c r="H309" s="21">
        <f t="shared" si="71"/>
        <v>365</v>
      </c>
      <c r="I309" s="24" t="str">
        <f t="shared" ca="1" si="72"/>
        <v>?</v>
      </c>
      <c r="J309" s="21"/>
      <c r="K309" s="21"/>
      <c r="L309" s="21"/>
      <c r="M309" s="40"/>
      <c r="N309" s="40">
        <f t="shared" si="73"/>
        <v>365</v>
      </c>
      <c r="O309" s="46" t="str">
        <f t="shared" ca="1" si="83"/>
        <v>?</v>
      </c>
      <c r="P309" s="46"/>
      <c r="Q309" s="40"/>
      <c r="R309" s="46"/>
      <c r="S309" s="40"/>
      <c r="T309" s="40"/>
      <c r="U309" s="40">
        <f t="shared" si="80"/>
        <v>730</v>
      </c>
      <c r="V309" s="40"/>
      <c r="W309" s="40">
        <f t="shared" si="81"/>
        <v>730</v>
      </c>
      <c r="X309" s="45"/>
      <c r="Y309" s="40">
        <f t="shared" si="79"/>
        <v>730</v>
      </c>
      <c r="Z309" s="40"/>
      <c r="AA309" s="40">
        <f t="shared" si="75"/>
        <v>365</v>
      </c>
      <c r="AB309" s="40"/>
      <c r="AC309" s="40">
        <f t="shared" si="82"/>
        <v>365</v>
      </c>
      <c r="AD309" s="39"/>
      <c r="AE309" s="39">
        <f t="shared" si="76"/>
        <v>730</v>
      </c>
      <c r="AF309" s="22" t="str">
        <f t="shared" ca="1" si="77"/>
        <v>?</v>
      </c>
      <c r="AG309" s="45"/>
      <c r="AH309" s="45"/>
      <c r="AI309" s="21"/>
      <c r="AJ309" s="22" t="str">
        <f t="shared" ca="1" si="69"/>
        <v>?</v>
      </c>
      <c r="AK309" s="33"/>
      <c r="AL309" s="25" t="str">
        <f t="shared" ca="1" si="78"/>
        <v>?</v>
      </c>
      <c r="AM309" s="60"/>
      <c r="AN309" s="40"/>
    </row>
    <row r="310" spans="1:40" x14ac:dyDescent="0.25">
      <c r="A310" s="84"/>
      <c r="B310" s="30"/>
      <c r="C310" s="30"/>
      <c r="D310" s="16"/>
      <c r="E310" s="15"/>
      <c r="F310" s="19" t="s">
        <v>40</v>
      </c>
      <c r="G310" s="43"/>
      <c r="H310" s="21">
        <f t="shared" si="71"/>
        <v>365</v>
      </c>
      <c r="I310" s="24" t="str">
        <f t="shared" ca="1" si="72"/>
        <v>?</v>
      </c>
      <c r="J310" s="21"/>
      <c r="K310" s="21"/>
      <c r="L310" s="21"/>
      <c r="M310" s="40"/>
      <c r="N310" s="40">
        <f t="shared" si="73"/>
        <v>365</v>
      </c>
      <c r="O310" s="46" t="str">
        <f t="shared" ca="1" si="83"/>
        <v>?</v>
      </c>
      <c r="P310" s="46"/>
      <c r="Q310" s="40"/>
      <c r="R310" s="46"/>
      <c r="S310" s="40"/>
      <c r="T310" s="40"/>
      <c r="U310" s="40">
        <f t="shared" si="80"/>
        <v>730</v>
      </c>
      <c r="V310" s="40"/>
      <c r="W310" s="40">
        <f t="shared" si="81"/>
        <v>730</v>
      </c>
      <c r="X310" s="45"/>
      <c r="Y310" s="40">
        <f t="shared" si="79"/>
        <v>730</v>
      </c>
      <c r="Z310" s="40"/>
      <c r="AA310" s="40">
        <f t="shared" si="75"/>
        <v>365</v>
      </c>
      <c r="AB310" s="40"/>
      <c r="AC310" s="40">
        <f t="shared" si="82"/>
        <v>365</v>
      </c>
      <c r="AD310" s="39"/>
      <c r="AE310" s="39">
        <f t="shared" si="76"/>
        <v>730</v>
      </c>
      <c r="AF310" s="22" t="str">
        <f t="shared" ca="1" si="77"/>
        <v>?</v>
      </c>
      <c r="AG310" s="45"/>
      <c r="AH310" s="45"/>
      <c r="AI310" s="21"/>
      <c r="AJ310" s="22" t="str">
        <f t="shared" ca="1" si="69"/>
        <v>?</v>
      </c>
      <c r="AK310" s="33"/>
      <c r="AL310" s="25" t="str">
        <f t="shared" ca="1" si="78"/>
        <v>?</v>
      </c>
      <c r="AM310" s="60"/>
      <c r="AN310" s="40"/>
    </row>
    <row r="311" spans="1:40" x14ac:dyDescent="0.25">
      <c r="A311" s="84"/>
      <c r="B311" s="30"/>
      <c r="C311" s="30"/>
      <c r="D311" s="16"/>
      <c r="E311" s="15"/>
      <c r="F311" s="19" t="s">
        <v>40</v>
      </c>
      <c r="G311" s="43"/>
      <c r="H311" s="21">
        <f t="shared" si="71"/>
        <v>365</v>
      </c>
      <c r="I311" s="24" t="str">
        <f t="shared" ca="1" si="72"/>
        <v>?</v>
      </c>
      <c r="J311" s="21"/>
      <c r="K311" s="21"/>
      <c r="L311" s="21"/>
      <c r="M311" s="40"/>
      <c r="N311" s="40">
        <f t="shared" si="73"/>
        <v>365</v>
      </c>
      <c r="O311" s="46" t="str">
        <f t="shared" ca="1" si="83"/>
        <v>?</v>
      </c>
      <c r="P311" s="46"/>
      <c r="Q311" s="40"/>
      <c r="R311" s="46"/>
      <c r="S311" s="40"/>
      <c r="T311" s="40"/>
      <c r="U311" s="40">
        <f t="shared" si="80"/>
        <v>730</v>
      </c>
      <c r="V311" s="40"/>
      <c r="W311" s="40">
        <f t="shared" si="81"/>
        <v>730</v>
      </c>
      <c r="X311" s="45"/>
      <c r="Y311" s="40">
        <f t="shared" si="79"/>
        <v>730</v>
      </c>
      <c r="Z311" s="40"/>
      <c r="AA311" s="40">
        <f t="shared" si="75"/>
        <v>365</v>
      </c>
      <c r="AB311" s="40"/>
      <c r="AC311" s="40">
        <f t="shared" si="82"/>
        <v>365</v>
      </c>
      <c r="AD311" s="39"/>
      <c r="AE311" s="39">
        <f t="shared" si="76"/>
        <v>730</v>
      </c>
      <c r="AF311" s="22" t="str">
        <f t="shared" ca="1" si="77"/>
        <v>?</v>
      </c>
      <c r="AG311" s="45"/>
      <c r="AH311" s="45"/>
      <c r="AI311" s="21"/>
      <c r="AJ311" s="22" t="str">
        <f t="shared" ca="1" si="69"/>
        <v>?</v>
      </c>
      <c r="AK311" s="33"/>
      <c r="AL311" s="25" t="str">
        <f t="shared" ca="1" si="78"/>
        <v>?</v>
      </c>
      <c r="AM311" s="60"/>
      <c r="AN311" s="40"/>
    </row>
    <row r="312" spans="1:40" x14ac:dyDescent="0.25">
      <c r="A312" s="84"/>
      <c r="B312" s="30"/>
      <c r="C312" s="30"/>
      <c r="D312" s="16"/>
      <c r="E312" s="15"/>
      <c r="F312" s="19" t="s">
        <v>40</v>
      </c>
      <c r="G312" s="43"/>
      <c r="H312" s="21">
        <f t="shared" si="71"/>
        <v>365</v>
      </c>
      <c r="I312" s="24" t="str">
        <f t="shared" ca="1" si="72"/>
        <v>?</v>
      </c>
      <c r="J312" s="21"/>
      <c r="K312" s="21"/>
      <c r="L312" s="21"/>
      <c r="M312" s="40"/>
      <c r="N312" s="40">
        <f t="shared" si="73"/>
        <v>365</v>
      </c>
      <c r="O312" s="46" t="str">
        <f t="shared" ca="1" si="83"/>
        <v>?</v>
      </c>
      <c r="P312" s="46"/>
      <c r="Q312" s="40"/>
      <c r="R312" s="46"/>
      <c r="S312" s="40"/>
      <c r="T312" s="40"/>
      <c r="U312" s="40">
        <f t="shared" si="80"/>
        <v>730</v>
      </c>
      <c r="V312" s="40"/>
      <c r="W312" s="40">
        <f t="shared" si="81"/>
        <v>730</v>
      </c>
      <c r="X312" s="45"/>
      <c r="Y312" s="40">
        <f t="shared" si="79"/>
        <v>730</v>
      </c>
      <c r="Z312" s="40"/>
      <c r="AA312" s="40">
        <f t="shared" si="75"/>
        <v>365</v>
      </c>
      <c r="AB312" s="40"/>
      <c r="AC312" s="40">
        <f t="shared" si="82"/>
        <v>365</v>
      </c>
      <c r="AD312" s="39"/>
      <c r="AE312" s="39">
        <f t="shared" si="76"/>
        <v>730</v>
      </c>
      <c r="AF312" s="22" t="str">
        <f t="shared" ca="1" si="77"/>
        <v>?</v>
      </c>
      <c r="AG312" s="45"/>
      <c r="AH312" s="45"/>
      <c r="AI312" s="21"/>
      <c r="AJ312" s="22" t="str">
        <f t="shared" ca="1" si="69"/>
        <v>?</v>
      </c>
      <c r="AK312" s="33"/>
      <c r="AL312" s="25" t="str">
        <f t="shared" ca="1" si="78"/>
        <v>?</v>
      </c>
      <c r="AM312" s="60"/>
      <c r="AN312" s="40"/>
    </row>
    <row r="313" spans="1:40" x14ac:dyDescent="0.25">
      <c r="A313" s="84"/>
      <c r="B313" s="30"/>
      <c r="C313" s="30"/>
      <c r="D313" s="16"/>
      <c r="E313" s="15"/>
      <c r="F313" s="19" t="s">
        <v>40</v>
      </c>
      <c r="G313" s="43"/>
      <c r="H313" s="21">
        <f t="shared" si="71"/>
        <v>365</v>
      </c>
      <c r="I313" s="24" t="str">
        <f t="shared" ca="1" si="72"/>
        <v>?</v>
      </c>
      <c r="J313" s="21"/>
      <c r="K313" s="21"/>
      <c r="L313" s="21"/>
      <c r="M313" s="40"/>
      <c r="N313" s="40">
        <f t="shared" si="73"/>
        <v>365</v>
      </c>
      <c r="O313" s="46" t="str">
        <f t="shared" ca="1" si="83"/>
        <v>?</v>
      </c>
      <c r="P313" s="46"/>
      <c r="Q313" s="40"/>
      <c r="R313" s="46"/>
      <c r="S313" s="40"/>
      <c r="T313" s="40"/>
      <c r="U313" s="40">
        <f t="shared" si="80"/>
        <v>730</v>
      </c>
      <c r="V313" s="40"/>
      <c r="W313" s="40">
        <f t="shared" si="81"/>
        <v>730</v>
      </c>
      <c r="X313" s="45"/>
      <c r="Y313" s="40">
        <f t="shared" si="79"/>
        <v>730</v>
      </c>
      <c r="Z313" s="40"/>
      <c r="AA313" s="40">
        <f t="shared" si="75"/>
        <v>365</v>
      </c>
      <c r="AB313" s="40"/>
      <c r="AC313" s="40">
        <f t="shared" si="82"/>
        <v>365</v>
      </c>
      <c r="AD313" s="39"/>
      <c r="AE313" s="39">
        <f t="shared" si="76"/>
        <v>730</v>
      </c>
      <c r="AF313" s="22" t="str">
        <f t="shared" ca="1" si="77"/>
        <v>?</v>
      </c>
      <c r="AG313" s="45"/>
      <c r="AH313" s="45"/>
      <c r="AI313" s="21"/>
      <c r="AJ313" s="22" t="str">
        <f t="shared" ca="1" si="69"/>
        <v>?</v>
      </c>
      <c r="AK313" s="33"/>
      <c r="AL313" s="25" t="str">
        <f t="shared" ca="1" si="78"/>
        <v>?</v>
      </c>
      <c r="AM313" s="60"/>
      <c r="AN313" s="40"/>
    </row>
    <row r="314" spans="1:40" x14ac:dyDescent="0.25">
      <c r="A314" s="84"/>
      <c r="B314" s="30"/>
      <c r="C314" s="30"/>
      <c r="D314" s="16"/>
      <c r="E314" s="15"/>
      <c r="F314" s="19" t="s">
        <v>40</v>
      </c>
      <c r="G314" s="43"/>
      <c r="H314" s="21">
        <f t="shared" si="71"/>
        <v>365</v>
      </c>
      <c r="I314" s="24" t="str">
        <f t="shared" ca="1" si="72"/>
        <v>?</v>
      </c>
      <c r="J314" s="21"/>
      <c r="K314" s="21"/>
      <c r="L314" s="21"/>
      <c r="M314" s="40"/>
      <c r="N314" s="40">
        <f t="shared" si="73"/>
        <v>365</v>
      </c>
      <c r="O314" s="46" t="str">
        <f t="shared" ca="1" si="83"/>
        <v>?</v>
      </c>
      <c r="P314" s="46"/>
      <c r="Q314" s="40"/>
      <c r="R314" s="46"/>
      <c r="S314" s="40"/>
      <c r="T314" s="40"/>
      <c r="U314" s="40">
        <f t="shared" si="80"/>
        <v>730</v>
      </c>
      <c r="V314" s="40"/>
      <c r="W314" s="40">
        <f t="shared" si="81"/>
        <v>730</v>
      </c>
      <c r="X314" s="45"/>
      <c r="Y314" s="40">
        <f t="shared" si="79"/>
        <v>730</v>
      </c>
      <c r="Z314" s="40"/>
      <c r="AA314" s="40">
        <f t="shared" si="75"/>
        <v>365</v>
      </c>
      <c r="AB314" s="40"/>
      <c r="AC314" s="40">
        <f t="shared" si="82"/>
        <v>365</v>
      </c>
      <c r="AD314" s="39"/>
      <c r="AE314" s="39">
        <f t="shared" si="76"/>
        <v>730</v>
      </c>
      <c r="AF314" s="22" t="str">
        <f t="shared" ca="1" si="77"/>
        <v>?</v>
      </c>
      <c r="AG314" s="45"/>
      <c r="AH314" s="45"/>
      <c r="AI314" s="21"/>
      <c r="AJ314" s="22" t="str">
        <f t="shared" ca="1" si="69"/>
        <v>?</v>
      </c>
      <c r="AK314" s="33"/>
      <c r="AL314" s="25" t="str">
        <f t="shared" ca="1" si="78"/>
        <v>?</v>
      </c>
      <c r="AM314" s="60"/>
      <c r="AN314" s="40"/>
    </row>
    <row r="315" spans="1:40" x14ac:dyDescent="0.25">
      <c r="A315" s="84"/>
      <c r="B315" s="30"/>
      <c r="C315" s="30"/>
      <c r="D315" s="16"/>
      <c r="E315" s="15"/>
      <c r="F315" s="19" t="s">
        <v>40</v>
      </c>
      <c r="G315" s="43"/>
      <c r="H315" s="21">
        <f t="shared" si="71"/>
        <v>365</v>
      </c>
      <c r="I315" s="24" t="str">
        <f t="shared" ca="1" si="72"/>
        <v>?</v>
      </c>
      <c r="J315" s="21"/>
      <c r="K315" s="21"/>
      <c r="L315" s="21"/>
      <c r="M315" s="40"/>
      <c r="N315" s="40">
        <f t="shared" si="73"/>
        <v>365</v>
      </c>
      <c r="O315" s="46" t="str">
        <f t="shared" ca="1" si="83"/>
        <v>?</v>
      </c>
      <c r="P315" s="46"/>
      <c r="Q315" s="40"/>
      <c r="R315" s="46"/>
      <c r="S315" s="40"/>
      <c r="T315" s="40"/>
      <c r="U315" s="40">
        <f t="shared" si="80"/>
        <v>730</v>
      </c>
      <c r="V315" s="40"/>
      <c r="W315" s="40">
        <f t="shared" si="81"/>
        <v>730</v>
      </c>
      <c r="X315" s="45"/>
      <c r="Y315" s="40">
        <f t="shared" si="79"/>
        <v>730</v>
      </c>
      <c r="Z315" s="40"/>
      <c r="AA315" s="40">
        <f t="shared" si="75"/>
        <v>365</v>
      </c>
      <c r="AB315" s="40"/>
      <c r="AC315" s="40">
        <f t="shared" si="82"/>
        <v>365</v>
      </c>
      <c r="AD315" s="39"/>
      <c r="AE315" s="39">
        <f t="shared" si="76"/>
        <v>730</v>
      </c>
      <c r="AF315" s="22" t="str">
        <f t="shared" ca="1" si="77"/>
        <v>?</v>
      </c>
      <c r="AG315" s="45"/>
      <c r="AH315" s="45"/>
      <c r="AI315" s="21"/>
      <c r="AJ315" s="22" t="str">
        <f t="shared" ca="1" si="69"/>
        <v>?</v>
      </c>
      <c r="AK315" s="33"/>
      <c r="AL315" s="25" t="str">
        <f t="shared" ca="1" si="78"/>
        <v>?</v>
      </c>
      <c r="AM315" s="60"/>
      <c r="AN315" s="40"/>
    </row>
    <row r="316" spans="1:40" x14ac:dyDescent="0.25">
      <c r="A316" s="84"/>
      <c r="B316" s="30"/>
      <c r="C316" s="30"/>
      <c r="D316" s="16"/>
      <c r="E316" s="15"/>
      <c r="F316" s="19" t="s">
        <v>40</v>
      </c>
      <c r="G316" s="43"/>
      <c r="H316" s="21">
        <f t="shared" si="71"/>
        <v>365</v>
      </c>
      <c r="I316" s="24" t="str">
        <f t="shared" ca="1" si="72"/>
        <v>?</v>
      </c>
      <c r="J316" s="21"/>
      <c r="K316" s="21"/>
      <c r="L316" s="21"/>
      <c r="M316" s="40"/>
      <c r="N316" s="40">
        <f t="shared" si="73"/>
        <v>365</v>
      </c>
      <c r="O316" s="46" t="str">
        <f t="shared" ca="1" si="83"/>
        <v>?</v>
      </c>
      <c r="P316" s="46"/>
      <c r="Q316" s="40"/>
      <c r="R316" s="46"/>
      <c r="S316" s="40"/>
      <c r="T316" s="40"/>
      <c r="U316" s="40">
        <f t="shared" si="80"/>
        <v>730</v>
      </c>
      <c r="V316" s="40"/>
      <c r="W316" s="40">
        <f t="shared" si="81"/>
        <v>730</v>
      </c>
      <c r="X316" s="45"/>
      <c r="Y316" s="40">
        <f t="shared" si="79"/>
        <v>730</v>
      </c>
      <c r="Z316" s="40"/>
      <c r="AA316" s="40">
        <f t="shared" si="75"/>
        <v>365</v>
      </c>
      <c r="AB316" s="40"/>
      <c r="AC316" s="40">
        <f t="shared" si="82"/>
        <v>365</v>
      </c>
      <c r="AD316" s="39"/>
      <c r="AE316" s="39">
        <f t="shared" si="76"/>
        <v>730</v>
      </c>
      <c r="AF316" s="22" t="str">
        <f t="shared" ca="1" si="77"/>
        <v>?</v>
      </c>
      <c r="AG316" s="45"/>
      <c r="AH316" s="45"/>
      <c r="AI316" s="21"/>
      <c r="AJ316" s="22" t="str">
        <f t="shared" ca="1" si="69"/>
        <v>?</v>
      </c>
      <c r="AK316" s="33"/>
      <c r="AL316" s="25" t="str">
        <f t="shared" ca="1" si="78"/>
        <v>?</v>
      </c>
      <c r="AM316" s="60"/>
      <c r="AN316" s="40"/>
    </row>
    <row r="317" spans="1:40" x14ac:dyDescent="0.25">
      <c r="A317" s="84"/>
      <c r="B317" s="30"/>
      <c r="C317" s="30"/>
      <c r="D317" s="16"/>
      <c r="E317" s="15"/>
      <c r="F317" s="19" t="s">
        <v>40</v>
      </c>
      <c r="G317" s="43"/>
      <c r="H317" s="21">
        <f t="shared" si="71"/>
        <v>365</v>
      </c>
      <c r="I317" s="24" t="str">
        <f t="shared" ca="1" si="72"/>
        <v>?</v>
      </c>
      <c r="J317" s="21"/>
      <c r="K317" s="21"/>
      <c r="L317" s="21"/>
      <c r="M317" s="40"/>
      <c r="N317" s="40">
        <f t="shared" si="73"/>
        <v>365</v>
      </c>
      <c r="O317" s="46" t="str">
        <f t="shared" ca="1" si="83"/>
        <v>?</v>
      </c>
      <c r="P317" s="46"/>
      <c r="Q317" s="40"/>
      <c r="R317" s="46"/>
      <c r="S317" s="40"/>
      <c r="T317" s="40"/>
      <c r="U317" s="40">
        <f t="shared" si="80"/>
        <v>730</v>
      </c>
      <c r="V317" s="40"/>
      <c r="W317" s="40">
        <f t="shared" si="81"/>
        <v>730</v>
      </c>
      <c r="X317" s="45"/>
      <c r="Y317" s="40">
        <f t="shared" si="79"/>
        <v>730</v>
      </c>
      <c r="Z317" s="40"/>
      <c r="AA317" s="40">
        <f t="shared" si="75"/>
        <v>365</v>
      </c>
      <c r="AB317" s="40"/>
      <c r="AC317" s="40">
        <f t="shared" si="82"/>
        <v>365</v>
      </c>
      <c r="AD317" s="39"/>
      <c r="AE317" s="39">
        <f t="shared" si="76"/>
        <v>730</v>
      </c>
      <c r="AF317" s="22" t="str">
        <f t="shared" ca="1" si="77"/>
        <v>?</v>
      </c>
      <c r="AG317" s="45"/>
      <c r="AH317" s="45"/>
      <c r="AI317" s="21"/>
      <c r="AJ317" s="22" t="str">
        <f t="shared" ca="1" si="69"/>
        <v>?</v>
      </c>
      <c r="AK317" s="33"/>
      <c r="AL317" s="25" t="str">
        <f t="shared" ca="1" si="78"/>
        <v>?</v>
      </c>
      <c r="AM317" s="60"/>
      <c r="AN317" s="40"/>
    </row>
    <row r="1047912" spans="34:36" x14ac:dyDescent="0.25">
      <c r="AH1047912" s="54"/>
      <c r="AI1047912" s="57"/>
      <c r="AJ1047912" s="27"/>
    </row>
    <row r="1047913" spans="34:36" x14ac:dyDescent="0.25">
      <c r="AH1047913" s="55"/>
      <c r="AI1047913" s="58"/>
      <c r="AJ1047913" s="28"/>
    </row>
    <row r="1047914" spans="34:36" x14ac:dyDescent="0.25">
      <c r="AH1047914" s="56"/>
      <c r="AI1047914" s="59"/>
      <c r="AJ1047914" s="29"/>
    </row>
    <row r="1047915" spans="34:36" x14ac:dyDescent="0.25">
      <c r="AH1047915" s="56"/>
      <c r="AI1047915" s="59"/>
      <c r="AJ1047915" s="29"/>
    </row>
    <row r="1047916" spans="34:36" x14ac:dyDescent="0.25">
      <c r="AH1047916" s="56"/>
      <c r="AI1047916" s="59"/>
      <c r="AJ1047916" s="29"/>
    </row>
    <row r="1047917" spans="34:36" x14ac:dyDescent="0.25">
      <c r="AH1047917" s="56"/>
      <c r="AI1047917" s="59"/>
      <c r="AJ1047917" s="29"/>
    </row>
    <row r="1047918" spans="34:36" x14ac:dyDescent="0.25">
      <c r="AH1047918" s="56"/>
      <c r="AI1047918" s="59"/>
      <c r="AJ1047918" s="29"/>
    </row>
    <row r="1047919" spans="34:36" x14ac:dyDescent="0.25">
      <c r="AH1047919" s="56"/>
      <c r="AI1047919" s="59"/>
      <c r="AJ1047919" s="29"/>
    </row>
    <row r="1047920" spans="34:36" x14ac:dyDescent="0.25">
      <c r="AH1047920" s="56"/>
      <c r="AI1047920" s="59"/>
      <c r="AJ1047920" s="29"/>
    </row>
    <row r="1047921" spans="34:36" x14ac:dyDescent="0.25">
      <c r="AH1047921" s="56"/>
      <c r="AI1047921" s="59"/>
      <c r="AJ1047921" s="29"/>
    </row>
    <row r="1047922" spans="34:36" x14ac:dyDescent="0.25">
      <c r="AH1047922" s="56"/>
      <c r="AI1047922" s="59"/>
      <c r="AJ1047922" s="29"/>
    </row>
    <row r="1047923" spans="34:36" x14ac:dyDescent="0.25">
      <c r="AH1047923" s="56"/>
      <c r="AI1047923" s="59"/>
      <c r="AJ1047923" s="29"/>
    </row>
    <row r="1047924" spans="34:36" x14ac:dyDescent="0.25">
      <c r="AH1047924" s="56"/>
      <c r="AI1047924" s="59"/>
      <c r="AJ1047924" s="29"/>
    </row>
    <row r="1047925" spans="34:36" x14ac:dyDescent="0.25">
      <c r="AH1047925" s="56"/>
      <c r="AI1047925" s="59"/>
      <c r="AJ1047925" s="29"/>
    </row>
    <row r="1047926" spans="34:36" x14ac:dyDescent="0.25">
      <c r="AH1047926" s="56"/>
      <c r="AI1047926" s="59"/>
      <c r="AJ1047926" s="29"/>
    </row>
    <row r="1047927" spans="34:36" x14ac:dyDescent="0.25">
      <c r="AH1047927" s="56"/>
      <c r="AI1047927" s="59"/>
      <c r="AJ1047927" s="29"/>
    </row>
    <row r="1047928" spans="34:36" x14ac:dyDescent="0.25">
      <c r="AH1047928" s="56"/>
      <c r="AI1047928" s="59"/>
      <c r="AJ1047928" s="29"/>
    </row>
    <row r="1047929" spans="34:36" x14ac:dyDescent="0.25">
      <c r="AH1047929" s="56"/>
      <c r="AI1047929" s="59"/>
      <c r="AJ1047929" s="29"/>
    </row>
    <row r="1047930" spans="34:36" x14ac:dyDescent="0.25">
      <c r="AH1047930" s="56"/>
      <c r="AI1047930" s="59"/>
      <c r="AJ1047930" s="29"/>
    </row>
    <row r="1047931" spans="34:36" x14ac:dyDescent="0.25">
      <c r="AH1047931" s="56"/>
      <c r="AI1047931" s="59"/>
      <c r="AJ1047931" s="29"/>
    </row>
    <row r="1047932" spans="34:36" x14ac:dyDescent="0.25">
      <c r="AH1047932" s="56"/>
      <c r="AI1047932" s="59"/>
      <c r="AJ1047932" s="29"/>
    </row>
    <row r="1047933" spans="34:36" x14ac:dyDescent="0.25">
      <c r="AH1047933" s="56"/>
      <c r="AI1047933" s="59"/>
      <c r="AJ1047933" s="29"/>
    </row>
    <row r="1047934" spans="34:36" x14ac:dyDescent="0.25">
      <c r="AH1047934" s="56"/>
      <c r="AI1047934" s="59"/>
      <c r="AJ1047934" s="29"/>
    </row>
    <row r="1047935" spans="34:36" x14ac:dyDescent="0.25">
      <c r="AH1047935" s="56"/>
      <c r="AI1047935" s="59"/>
      <c r="AJ1047935" s="29"/>
    </row>
    <row r="1047936" spans="34:36" x14ac:dyDescent="0.25">
      <c r="AH1047936" s="56"/>
      <c r="AI1047936" s="59"/>
      <c r="AJ1047936" s="29"/>
    </row>
    <row r="1047937" spans="34:36" x14ac:dyDescent="0.25">
      <c r="AH1047937" s="56"/>
      <c r="AI1047937" s="59"/>
      <c r="AJ1047937" s="29"/>
    </row>
    <row r="1047938" spans="34:36" x14ac:dyDescent="0.25">
      <c r="AH1047938" s="56"/>
      <c r="AI1047938" s="59"/>
      <c r="AJ1047938" s="29"/>
    </row>
    <row r="1047939" spans="34:36" x14ac:dyDescent="0.25">
      <c r="AH1047939" s="56"/>
      <c r="AI1047939" s="59"/>
      <c r="AJ1047939" s="29"/>
    </row>
    <row r="1047940" spans="34:36" x14ac:dyDescent="0.25">
      <c r="AH1047940" s="56"/>
      <c r="AI1047940" s="59"/>
      <c r="AJ1047940" s="29"/>
    </row>
    <row r="1047941" spans="34:36" x14ac:dyDescent="0.25">
      <c r="AH1047941" s="56"/>
      <c r="AI1047941" s="59"/>
      <c r="AJ1047941" s="29"/>
    </row>
    <row r="1047942" spans="34:36" x14ac:dyDescent="0.25">
      <c r="AH1047942" s="56"/>
      <c r="AI1047942" s="59"/>
      <c r="AJ1047942" s="29"/>
    </row>
    <row r="1047943" spans="34:36" x14ac:dyDescent="0.25">
      <c r="AH1047943" s="56"/>
      <c r="AI1047943" s="59"/>
      <c r="AJ1047943" s="29"/>
    </row>
    <row r="1047944" spans="34:36" x14ac:dyDescent="0.25">
      <c r="AH1047944" s="56"/>
      <c r="AI1047944" s="59"/>
      <c r="AJ1047944" s="29"/>
    </row>
    <row r="1047945" spans="34:36" x14ac:dyDescent="0.25">
      <c r="AH1047945" s="56"/>
      <c r="AI1047945" s="59"/>
      <c r="AJ1047945" s="29"/>
    </row>
    <row r="1047946" spans="34:36" x14ac:dyDescent="0.25">
      <c r="AH1047946" s="56"/>
      <c r="AI1047946" s="59"/>
      <c r="AJ1047946" s="29"/>
    </row>
    <row r="1047947" spans="34:36" x14ac:dyDescent="0.25">
      <c r="AH1047947" s="56"/>
      <c r="AI1047947" s="59"/>
      <c r="AJ1047947" s="29"/>
    </row>
    <row r="1047948" spans="34:36" x14ac:dyDescent="0.25">
      <c r="AH1047948" s="56"/>
      <c r="AI1047948" s="59"/>
      <c r="AJ1047948" s="29"/>
    </row>
    <row r="1047949" spans="34:36" x14ac:dyDescent="0.25">
      <c r="AH1047949" s="56"/>
      <c r="AI1047949" s="59"/>
      <c r="AJ1047949" s="29"/>
    </row>
    <row r="1047950" spans="34:36" x14ac:dyDescent="0.25">
      <c r="AH1047950" s="56"/>
      <c r="AI1047950" s="59"/>
      <c r="AJ1047950" s="29"/>
    </row>
    <row r="1047951" spans="34:36" x14ac:dyDescent="0.25">
      <c r="AH1047951" s="56"/>
      <c r="AI1047951" s="59"/>
      <c r="AJ1047951" s="29"/>
    </row>
    <row r="1047952" spans="34:36" x14ac:dyDescent="0.25">
      <c r="AH1047952" s="56"/>
      <c r="AI1047952" s="59"/>
      <c r="AJ1047952" s="29"/>
    </row>
    <row r="1047953" spans="34:36" x14ac:dyDescent="0.25">
      <c r="AH1047953" s="56"/>
      <c r="AI1047953" s="59"/>
      <c r="AJ1047953" s="29"/>
    </row>
    <row r="1047954" spans="34:36" x14ac:dyDescent="0.25">
      <c r="AH1047954" s="56"/>
      <c r="AI1047954" s="59"/>
      <c r="AJ1047954" s="29"/>
    </row>
    <row r="1047955" spans="34:36" x14ac:dyDescent="0.25">
      <c r="AH1047955" s="56"/>
      <c r="AI1047955" s="59"/>
      <c r="AJ1047955" s="29"/>
    </row>
    <row r="1047956" spans="34:36" x14ac:dyDescent="0.25">
      <c r="AH1047956" s="56"/>
      <c r="AI1047956" s="59"/>
      <c r="AJ1047956" s="29"/>
    </row>
    <row r="1047957" spans="34:36" x14ac:dyDescent="0.25">
      <c r="AH1047957" s="56"/>
      <c r="AI1047957" s="59"/>
      <c r="AJ1047957" s="29"/>
    </row>
    <row r="1047958" spans="34:36" x14ac:dyDescent="0.25">
      <c r="AH1047958" s="56"/>
      <c r="AI1047958" s="59"/>
      <c r="AJ1047958" s="29"/>
    </row>
    <row r="1047959" spans="34:36" x14ac:dyDescent="0.25">
      <c r="AH1047959" s="56"/>
      <c r="AI1047959" s="59"/>
      <c r="AJ1047959" s="29"/>
    </row>
    <row r="1048528" spans="20:20" x14ac:dyDescent="0.25">
      <c r="T1048528" s="42"/>
    </row>
  </sheetData>
  <autoFilter ref="A2:AN317" xr:uid="{00000000-0001-0000-0100-000000000000}"/>
  <sortState xmlns:xlrd2="http://schemas.microsoft.com/office/spreadsheetml/2017/richdata2" ref="A3:XFD300">
    <sortCondition ref="D3:D300"/>
    <sortCondition ref="A3:A300"/>
  </sortState>
  <mergeCells count="1">
    <mergeCell ref="A1:F1"/>
  </mergeCells>
  <phoneticPr fontId="11" type="noConversion"/>
  <conditionalFormatting sqref="I3:I238 I240:I317">
    <cfRule type="containsText" dxfId="63" priority="15" operator="containsText" text="Vence">
      <formula>NOT(ISERROR(SEARCH("Vence",I3)))</formula>
    </cfRule>
    <cfRule type="containsText" dxfId="62" priority="16" operator="containsText" text="OK">
      <formula>NOT(ISERROR(SEARCH("OK",I3)))</formula>
    </cfRule>
    <cfRule type="containsText" dxfId="61" priority="17" operator="containsText" text="vencido">
      <formula>NOT(ISERROR(SEARCH("vencido",I3)))</formula>
    </cfRule>
  </conditionalFormatting>
  <conditionalFormatting sqref="I196:I218">
    <cfRule type="containsText" dxfId="59" priority="38" operator="containsText" text="Vence">
      <formula>NOT(ISERROR(SEARCH("Vence",I196)))</formula>
    </cfRule>
    <cfRule type="containsText" dxfId="58" priority="40" operator="containsText" text="OK">
      <formula>NOT(ISERROR(SEARCH("OK",I196)))</formula>
    </cfRule>
    <cfRule type="containsText" dxfId="57" priority="39" operator="containsText" text="Vencido">
      <formula>NOT(ISERROR(SEARCH("Vencido",I196)))</formula>
    </cfRule>
  </conditionalFormatting>
  <conditionalFormatting sqref="O1:O1048576">
    <cfRule type="containsText" dxfId="56" priority="4" operator="containsText" text="Bloqueado">
      <formula>NOT(ISERROR(SEARCH("Bloqueado",O1)))</formula>
    </cfRule>
  </conditionalFormatting>
  <conditionalFormatting sqref="O3:O317">
    <cfRule type="containsText" dxfId="55" priority="12" operator="containsText" text="Vence">
      <formula>NOT(ISERROR(SEARCH("Vence",O3)))</formula>
    </cfRule>
    <cfRule type="containsText" dxfId="54" priority="13" operator="containsText" text="Ok">
      <formula>NOT(ISERROR(SEARCH("Ok",O3)))</formula>
    </cfRule>
    <cfRule type="containsText" dxfId="53" priority="14" operator="containsText" text="vencido">
      <formula>NOT(ISERROR(SEARCH("vencido",O3)))</formula>
    </cfRule>
  </conditionalFormatting>
  <conditionalFormatting sqref="R9:R21">
    <cfRule type="containsText" dxfId="52" priority="2" operator="containsText" text="Vencido">
      <formula>NOT(ISERROR(SEARCH("Vencido",R9)))</formula>
    </cfRule>
    <cfRule type="containsText" dxfId="51" priority="1" operator="containsText" text="OK">
      <formula>NOT(ISERROR(SEARCH("OK",R9)))</formula>
    </cfRule>
  </conditionalFormatting>
  <conditionalFormatting sqref="AA301">
    <cfRule type="timePeriod" dxfId="50" priority="3" timePeriod="yesterday">
      <formula>FLOOR(AA301,1)=TODAY()-1</formula>
    </cfRule>
  </conditionalFormatting>
  <conditionalFormatting sqref="AF3:AF238 AF240:AF317">
    <cfRule type="containsText" dxfId="49" priority="9" operator="containsText" text="ok">
      <formula>NOT(ISERROR(SEARCH("ok",AF3)))</formula>
    </cfRule>
    <cfRule type="containsText" dxfId="48" priority="11" operator="containsText" text="vencido">
      <formula>NOT(ISERROR(SEARCH("vencido",AF3)))</formula>
    </cfRule>
    <cfRule type="containsText" dxfId="47" priority="10" operator="containsText" text="vence">
      <formula>NOT(ISERROR(SEARCH("vence",AF3)))</formula>
    </cfRule>
  </conditionalFormatting>
  <conditionalFormatting sqref="AF3:AF238 AJ3:AJ238 AL3:AL238 AF240:AF317 AJ240:AJ317 AL240:AL317">
    <cfRule type="containsText" dxfId="46" priority="5" operator="containsText" text="Vence">
      <formula>NOT(ISERROR(SEARCH("Vence",AF3)))</formula>
    </cfRule>
    <cfRule type="containsText" dxfId="45" priority="6" operator="containsText" text="Vencido">
      <formula>NOT(ISERROR(SEARCH("Vencido",AF3)))</formula>
    </cfRule>
    <cfRule type="containsText" dxfId="44" priority="7" operator="containsText" text="OK">
      <formula>NOT(ISERROR(SEARCH("OK",AF3)))</formula>
    </cfRule>
    <cfRule type="containsText" dxfId="43" priority="8" operator="containsText" text="Não">
      <formula>NOT(ISERROR(SEARCH("Não",AF3)))</formula>
    </cfRule>
  </conditionalFormatting>
  <conditionalFormatting sqref="AF196:AF218">
    <cfRule type="containsText" dxfId="42" priority="34" operator="containsText" text="não">
      <formula>NOT(ISERROR(SEARCH("não",AF196)))</formula>
    </cfRule>
    <cfRule type="containsText" dxfId="41" priority="35" operator="containsText" text="vence">
      <formula>NOT(ISERROR(SEARCH("vence",AF196)))</formula>
    </cfRule>
    <cfRule type="containsText" dxfId="40" priority="36" operator="containsText" text="vencido">
      <formula>NOT(ISERROR(SEARCH("vencido",AF196)))</formula>
    </cfRule>
    <cfRule type="containsText" dxfId="39" priority="37" operator="containsText" text="ok">
      <formula>NOT(ISERROR(SEARCH("ok",AF196)))</formula>
    </cfRule>
  </conditionalFormatting>
  <conditionalFormatting sqref="AJ196:AJ218">
    <cfRule type="containsText" dxfId="38" priority="30" operator="containsText" text="não">
      <formula>NOT(ISERROR(SEARCH("não",AJ196)))</formula>
    </cfRule>
    <cfRule type="containsText" dxfId="37" priority="31" operator="containsText" text="vence">
      <formula>NOT(ISERROR(SEARCH("vence",AJ196)))</formula>
    </cfRule>
    <cfRule type="containsText" dxfId="36" priority="32" operator="containsText" text="vencido">
      <formula>NOT(ISERROR(SEARCH("vencido",AJ196)))</formula>
    </cfRule>
    <cfRule type="containsText" dxfId="35" priority="33" operator="containsText" text="ok">
      <formula>NOT(ISERROR(SEARCH("ok",AJ196)))</formula>
    </cfRule>
  </conditionalFormatting>
  <conditionalFormatting sqref="AL196:AL218">
    <cfRule type="containsText" dxfId="34" priority="26" operator="containsText" text="não">
      <formula>NOT(ISERROR(SEARCH("não",AL196)))</formula>
    </cfRule>
    <cfRule type="containsText" dxfId="33" priority="27" operator="containsText" text="vence">
      <formula>NOT(ISERROR(SEARCH("vence",AL196)))</formula>
    </cfRule>
    <cfRule type="containsText" dxfId="32" priority="28" operator="containsText" text="vencido">
      <formula>NOT(ISERROR(SEARCH("vencido",AL196)))</formula>
    </cfRule>
    <cfRule type="containsText" dxfId="31" priority="29" operator="containsText" text="ok">
      <formula>NOT(ISERROR(SEARCH("ok",AL196)))</formula>
    </cfRule>
  </conditionalFormatting>
  <conditionalFormatting sqref="AN196:AN218">
    <cfRule type="containsText" dxfId="30" priority="24" operator="containsText" text="vencido">
      <formula>NOT(ISERROR(SEARCH("vencido",AN196)))</formula>
    </cfRule>
    <cfRule type="containsText" dxfId="29" priority="25" operator="containsText" text="ok">
      <formula>NOT(ISERROR(SEARCH("ok",AN196)))</formula>
    </cfRule>
    <cfRule type="containsText" dxfId="28" priority="22" operator="containsText" text="não">
      <formula>NOT(ISERROR(SEARCH("não",AN196)))</formula>
    </cfRule>
    <cfRule type="containsText" dxfId="27" priority="23" operator="containsText" text="vence">
      <formula>NOT(ISERROR(SEARCH("vence",AN196)))</formula>
    </cfRule>
  </conditionalFormatting>
  <hyperlinks>
    <hyperlink ref="M290" r:id="rId1" display="00- Integrações\Integração Contratadas\1- Janeiro\Integração Contratdas- 15.01.25.pdf" xr:uid="{0769BD8C-8FA7-4A5C-9417-2FA8249E169F}"/>
    <hyperlink ref="M8" r:id="rId2" display="00- Integrações\Integração Contratadas\01- Janeiro\Integração Contratadas- 06.01.2025.pdf" xr:uid="{C55D9F3B-179A-4B4C-B658-E6E4F7CB866E}"/>
    <hyperlink ref="M279" r:id="rId3" display="00- Integrações\Integração Contratadas\1- Janeiro\Integração Contratadas- 28.01.25.pdf" xr:uid="{5FF75F39-E448-458D-8D9A-C8F8E5E2DB25}"/>
    <hyperlink ref="M281" r:id="rId4" display="00- Integrações\Integração Contratadas\1- Janeiro\Integração Contratadas- 28.01.25.pdf" xr:uid="{091C9AD5-C57D-46ED-94DD-6CFC62DF1D78}"/>
    <hyperlink ref="M284" r:id="rId5" display="00- Integrações\Integração Contratadas\1- Janeiro\Integração Contratadas- 28.01.25.pdf" xr:uid="{5348B78C-4A03-435D-80B5-C1AEDFA40BF3}"/>
    <hyperlink ref="M27:M32" r:id="rId6" display="00- Integrações\Integração Contratadas\1- Janeiro\Integração contratadas- 31.01.25.pdf" xr:uid="{75D82855-0CBB-474D-844C-A70D3CA4C9C8}"/>
    <hyperlink ref="M30" r:id="rId7" display="00- Integrações\Integração Contratadas\3- Março\Integração contratada-20.03.25.pdf" xr:uid="{39089F21-9BD9-4E21-9FF9-BCD067078605}"/>
    <hyperlink ref="M193" r:id="rId8" display="00- Integrações\Integração Contratadas\04- Abril\Integração Contratada- 23.04.25.pdf" xr:uid="{714B216F-A9F4-4F28-900B-8ABC022CF36E}"/>
    <hyperlink ref="M208" r:id="rId9" display="00- Integrações\Integração Contratadas\05- Maio\Integração contratada- 09.05.25.pdf" xr:uid="{44913BA2-9588-4235-832B-120A3509244D}"/>
    <hyperlink ref="M40" r:id="rId10" display="00- Integrações\Integração Contratadas\05- Maio\Integração Contratada- 02.05.25.pdf" xr:uid="{9988CDF8-026F-438A-9BEC-9AA21AA658BB}"/>
    <hyperlink ref="M179:M180" r:id="rId11" display="00- Integrações\Integração Contratadas\2024\10- Outubro\Integração Contratadas- 18.10.24.pdf" xr:uid="{8D597B20-9B71-404B-9369-F318FDBBCABD}"/>
    <hyperlink ref="M192" r:id="rId12" display="00- Integrações\Integração Contratadas\2024\10- Outubro\Integração Contratadas- 17.10.24.pdf" xr:uid="{B285C3A0-C137-4EA1-840F-731E014779EF}"/>
    <hyperlink ref="M214" r:id="rId13" display="00- Integrações\Integração Contratadas\2024\11- Novembro\Integração Contratadas- 18.11.24.pdf" xr:uid="{333032CF-23E7-41B5-AB50-FCC63D296A54}"/>
    <hyperlink ref="M221" r:id="rId14" display="00- Integrações\Integração Contratadas\2024\11- Novembro\Integração Contratadas- 22.11.24.pdf" xr:uid="{B42C0EE6-CEAE-41A0-8E8F-448BC99FA184}"/>
    <hyperlink ref="M213" r:id="rId15" display="00- Integrações\Integração Contratadas\2024\11- Novembro\Integração Contratadas- 22.11.24.pdf" xr:uid="{7124BCBC-2B8A-43E7-9D9F-7DFE86AF0E50}"/>
    <hyperlink ref="M224" r:id="rId16" display="00- Integrações\Integração Contratadas\2024\11- Novembro\Integração de Terceiros- 28.11.24.pdf" xr:uid="{FFD91549-9186-4690-8A8F-868107DB858C}"/>
    <hyperlink ref="M119" r:id="rId17" display="00- Integrações\Integração Contratadas\05- Maio\Integração Contratada- 02.05.25.pdf" xr:uid="{A4EAAC09-2767-4FCF-9AC1-F28D6DEA8E0D}"/>
    <hyperlink ref="M88:M89" r:id="rId18" display="00- Integrações\Integração Contratadas\4- Abril\Integração Contratada- 28.04.25 (2).pdf" xr:uid="{71D5A98F-F6C4-4086-9F28-F28B01F480C6}"/>
    <hyperlink ref="M78" r:id="rId19" display="00- Integrações\Integração Contratadas\4- Abril\Integração Contratada- 28.04.25.pdf" xr:uid="{F04F67C4-3CFB-40DB-B894-EE6A63A22C90}"/>
    <hyperlink ref="M79" r:id="rId20" display="00- Integrações\Integração Contratadas\4- Abril\Integração contratada- 16.04.25.pdf" xr:uid="{9CA4C34B-EF26-4001-A565-590A7F3A4174}"/>
    <hyperlink ref="M117" r:id="rId21" display="00- Integrações\Integração Contratadas\1- Janeiro\Integração Contratadas- 22.01.25.pdf" xr:uid="{C1AC7C05-5ABA-488A-8F1E-2E7ECA1562D2}"/>
    <hyperlink ref="M125" r:id="rId22" display="00- Integrações\Integração Contratadas\1- Janeiro\Integração Contratadas- 22.01.25.pdf" xr:uid="{B792AE57-9949-4E51-BF3F-1F9639E53DB7}"/>
    <hyperlink ref="M96:M97" r:id="rId23" display="00- Integrações\Integração Contratadas\1- Janeiro\Integração Contratdas- 15.01.25.pdf" xr:uid="{917E8F39-FA00-4B80-93D9-FA7C3D01A96D}"/>
    <hyperlink ref="M92:M93" r:id="rId24" display="00- Integrações\Integração Contratadas\1- Janeiro\Integração Contratdas- 15.01.25.pdf" xr:uid="{5C8230E6-3732-4E7F-8EE1-F5A926349BAA}"/>
    <hyperlink ref="M100" r:id="rId25" display="00- Integrações\Integração Contratadas\1- Janeiro\Integração Contratdas- 15.01.25.pdf" xr:uid="{F7752272-F4AB-4DAF-9BE9-6DC6B430C0CE}"/>
    <hyperlink ref="M46" r:id="rId26" display="00- Integrações\Integração Contratadas\2024\12- Dezembro\Integração Contratadas - 04.12.24 Dez.02.pdf" xr:uid="{5A6F6777-260F-473D-A4EF-C2E1BF91BEEC}"/>
    <hyperlink ref="M209" r:id="rId27" display="00- Integrações\Integração Contratadas\2024\12- Dezembro\Integração Contratadas - 09.12.24 Dez.03.pdf" xr:uid="{0306EE43-60FD-4C87-9F71-E216CE07A8DF}"/>
    <hyperlink ref="M156:M159" r:id="rId28" display="00- Integrações\Integração Contratadas\2024\12- Dezembro\Integração Contratadas - 11.12.24 Dez.04.pdf" xr:uid="{45D0F2B8-2671-4940-86F7-0A5B83571386}"/>
    <hyperlink ref="M27" r:id="rId29" display="00- Integrações\Integração terceiros\2- Fevereiro\Integração terceiros- 04.02.25.pdf" xr:uid="{FEAAB552-5F19-4800-A403-3BD560475637}"/>
    <hyperlink ref="M20" r:id="rId30" display="00- Integrações\Integração terceiros\02- Fevereiro\Integração terceiros- 06.02.25.pdf" xr:uid="{72EE98EC-460A-4BCD-BF4F-26892F5F0375}"/>
    <hyperlink ref="M60" r:id="rId31" display="00- Integrações\Integração Contratadas\2024\12- Dezembro\Integração Contratadas - 02.12.24 Dez.01.pdf" xr:uid="{92E49694-7C5F-4C78-BCA8-BF0523A0A4DE}"/>
    <hyperlink ref="M34:M35" r:id="rId32" display="00- Integrações\Integração terceiros\2024\01- Janeiro\Integração Terceiros- 24.01.2024.pdf" xr:uid="{A38F38F8-F144-43E4-A489-FE2F0F6E3604}"/>
    <hyperlink ref="M265:M266" r:id="rId33" display="00- Integrações\Integração terceiros\2024\01- Janeiro\Integração Terceiros- 24.01.2024.pdf" xr:uid="{DCE59776-1C34-478F-A13E-C3CD2B38A3C8}"/>
    <hyperlink ref="M212" r:id="rId34" display="00- Integrações\Integração terceiros\2024\01- Janeiro\Integração Terceiros- 27.01.2024.pdf" xr:uid="{D9F23EA9-3353-42F6-9E5A-EBF628020503}"/>
    <hyperlink ref="M225" r:id="rId35" display="00- Integrações\Integração terceiros\00- 2024\01- Janeiro\Integração Terceiros- 27.01.2024.pdf" xr:uid="{F884C8E9-571E-4734-9A6B-C2AB118EBC7C}"/>
    <hyperlink ref="M228" r:id="rId36" display="00- Integrações\Integração terceiros\00- 2024\01- Janeiro\Integração Terceiros- 27.01.2024.pdf" xr:uid="{445ECF33-C113-4B48-9719-EC330D981B64}"/>
    <hyperlink ref="M230" r:id="rId37" display="00- Integrações\Integração terceiros\00- 2024\01- Janeiro\Integração Terceiros- 27.01.2024.pdf" xr:uid="{9F002986-88C5-4699-96F4-2BEF450E5167}"/>
    <hyperlink ref="M220" r:id="rId38" display="00- Integrações\Integração terceiros\00- 2024\03- Março\Integração Terceiros- 21.03.2024.pdf" xr:uid="{7C4189F4-FACD-48F7-8C0C-2C70153ADE6F}"/>
    <hyperlink ref="M232" r:id="rId39" display="00- Integrações\Integração terceiros\00- 2024\03- Março\Integração Terceiros- 21.03.2024.pdf" xr:uid="{8537CEF2-EF1F-421F-B12B-DB2F3BDC1D7A}"/>
    <hyperlink ref="M218" r:id="rId40" display="00- Integrações\Integração terceiros\00- 2024\04- Abril\Integração Terceiros- 25.04.2024.pdf" xr:uid="{59D19986-B981-4B4B-BC4B-9FA79FA0D70C}"/>
    <hyperlink ref="M138" r:id="rId41" display="00- Integrações\Integração terceiros\00- 2024\05- Maio\Integração Terceiros- 14.05.2024 (2).pdf" xr:uid="{B83169D2-6808-442B-93EB-01D750148514}"/>
    <hyperlink ref="M141" r:id="rId42" display="00- Integrações\Integração terceiros\00- 2024\05- Maio\Integração Terceiros- 14.05.2024 (2).pdf" xr:uid="{7ABC95A2-8844-4972-8C0C-809293D4371C}"/>
    <hyperlink ref="M159" r:id="rId43" display="00- Integrações\Integração terceiros\00- 2024\05- Maio\Integração Terceiros- 14.05.2024.pdf" xr:uid="{B69E8A3F-CE68-4961-A3E4-B5B5F9DA04CD}"/>
    <hyperlink ref="M135" r:id="rId44" display="00- Integrações\Integração terceiros\00- 2024\05- Maio\Integração Terceiros- 15.05.2024.pdf" xr:uid="{3FB3A863-7EF0-4EC2-8D40-E98C36E26628}"/>
    <hyperlink ref="M146" r:id="rId45" display="00- Integrações\Integração terceiros\00- 2024\05- Maio\Integração Terceiros- 15.05.2024.pdf" xr:uid="{1F232398-D029-43C3-BD57-7FD197316FFB}"/>
    <hyperlink ref="M142" r:id="rId46" display="00- Integrações\Integração terceiros\00- 2024\05- Maio\Integração Terceiros- 16.05.2024.pdf" xr:uid="{27ACABBB-DDC1-43CB-8C52-359ED5B2514A}"/>
    <hyperlink ref="M145" r:id="rId47" display="00- Integrações\Integração terceiros\00- 2024\05- Maio\Integração Terceiros- 16.05.2024.pdf" xr:uid="{B060D8C9-9CFE-4099-8579-DEF815E7F4B8}"/>
    <hyperlink ref="M77" r:id="rId48" display="00- Integrações\Integração terceiros\00- 2024\06- Junho\Integração Terceiros- 05.06.2024.pdf" xr:uid="{4DCE2515-12E7-40C6-B0A2-93E57C600BC2}"/>
    <hyperlink ref="M235:M236" r:id="rId49" display="00- Integrações\Integração terceiros\00- 2024\06- Junho\Integração Terceiros- 19.06.2024.pdf" xr:uid="{C88761A6-94C2-481E-A545-DC7B5A87A897}"/>
    <hyperlink ref="M240:M241" r:id="rId50" display="00- Integrações\Integração terceiros\00- 2024\06- Junho\Integração Terceiros- 19.06.2024.pdf" xr:uid="{414E7F7E-2C8B-4389-A9F0-C7F1900B8FD9}"/>
    <hyperlink ref="M244:M245" r:id="rId51" display="00- Integrações\Integração terceiros\00- 2024\06- Junho\Integração Terceiros- 19.06.2024.pdf" xr:uid="{54AC3E1F-4F9E-413A-82FF-407167580EE3}"/>
    <hyperlink ref="M264" r:id="rId52" display="00- Integrações\Integração Contratadas\05- Maio\Integração contratada- 30.05.2025.pdf" xr:uid="{1727CE29-BA99-44AC-A65E-42F2CE9F29EA}"/>
    <hyperlink ref="M137" r:id="rId53" display="00- Integrações\Integração terceiros\00- 2024\06- Junho\Integração Terceiros- 10.06.2024.pdf" xr:uid="{28172C43-7DE5-49FC-B306-C08D5DC3D00D}"/>
    <hyperlink ref="M65:M66" r:id="rId54" display="00- Integrações\Integração terceiros\00- 2024\06- Junho\Integração Terceiros- 12.06.2024.pdf" xr:uid="{0BBCABE4-D9EC-482B-A411-2FFAE5361214}"/>
    <hyperlink ref="M233" r:id="rId55" display="00- Integrações\Integração terceiros\00- 2024\07- Julho\Integração Terceiros- 10.07.2024.pdf" xr:uid="{A37149C5-5CF5-4A3D-A9B9-4169268AFD6B}"/>
    <hyperlink ref="M152" r:id="rId56" display="00- Integrações\Integração terceiros\00- 2024\07- Julho\Integração Terceiros- 12.07.24.pdf" xr:uid="{BF40C36A-15E6-4A39-BB5F-728A01E3560B}"/>
    <hyperlink ref="M99" r:id="rId57" display="00- Integrações\Integração terceiros\00- 2024\07- Julho\Integração Terceiros- 30.07.2024.pdf" xr:uid="{518578B1-D086-4CDD-A258-3F2BFC871A73}"/>
    <hyperlink ref="A98" r:id="rId58" xr:uid="{BECDF9BD-5C6D-4E99-A8E3-9200E552FC40}"/>
    <hyperlink ref="A97" r:id="rId59" xr:uid="{63D548EE-6738-408F-AEF8-A43C392DFB86}"/>
    <hyperlink ref="A96" r:id="rId60" xr:uid="{7E727409-BA3B-47DE-B93B-EF4FDA1D3522}"/>
    <hyperlink ref="A99" r:id="rId61" xr:uid="{2E23C4FB-9153-402D-9C44-15B18F1C63EF}"/>
    <hyperlink ref="M239" r:id="rId62" display="00- Integrações\Integração terceiros\00- 2024\08- Agosto\Integração Terceiros- 02.08.2024 (2).pdf" xr:uid="{8CE24C6B-86C2-4E64-B43E-2A2C7A75F513}"/>
    <hyperlink ref="M171" r:id="rId63" display="00- Integrações\Integração terceiros\00- 2024\08- Agosto\Integração Terceiros- 07.08.2024 .pdf" xr:uid="{A3731BB1-6E64-4C4B-B085-2E942579F0CC}"/>
    <hyperlink ref="M173" r:id="rId64" display="00- Integrações\Integração terceiros\00- 2024\08- Agosto\Integração Terceiros- 07.08.2024 .pdf" xr:uid="{C71F7C7C-C3A9-45FD-9446-A58A5E131263}"/>
    <hyperlink ref="M174" r:id="rId65" display="00- Integrações\Integração terceiros\00- 2024\08- Agosto\Integração Terceiros- 07.08.2024 .pdf" xr:uid="{217336EF-27CB-4D76-A65D-F7946DAE502C}"/>
    <hyperlink ref="M167:M168" r:id="rId66" display="00- Integrações\Integração terceiros\00- 2024\08- Agosto\Integração Terceiros- 07.08.2024 .pdf" xr:uid="{0C8999C0-1FDA-46A3-89B9-79ED5D321668}"/>
    <hyperlink ref="M259:M260" r:id="rId67" display="00- Integrações\Integração terceiros\00- 2024\08- Agosto\Integração Terceiros- 09.08.2024 (2).pdf" xr:uid="{443D5468-0357-4DE3-AC72-E0440C451184}"/>
    <hyperlink ref="M175" r:id="rId68" display="00- Integrações\Integração terceiros\00- 2024\08- Agosto\Integração Terceiros- 09.08.2024 (2).pdf" xr:uid="{DB257781-0DE6-44D6-BC41-014199CBD95C}"/>
    <hyperlink ref="M195" r:id="rId69" display="00- Integrações\Integração terceiros\00- 2024\08- Agosto\Integração Terceiros- 13.08.2024.pdf" xr:uid="{83C40B9F-BA7B-4A54-A378-19D9E3D4A127}"/>
    <hyperlink ref="M176" r:id="rId70" display="00- Integrações\Integração terceiros\00- 2024\08- Agosto\Integração Terceiros- 14.08.24.pdf" xr:uid="{68132A55-B8AE-4B2F-A14E-AD26EF310487}"/>
    <hyperlink ref="M183" r:id="rId71" display="00- Integrações\Integração terceiros\00- 2024\08- Agosto\Integração Terceiros- 14.08.24.pdf" xr:uid="{4639CF3E-363D-4301-9D40-89347A186389}"/>
    <hyperlink ref="M172" r:id="rId72" display="00- Integrações\Integração terceiros\00- 2024\08- Agosto\Integração Terceiros- 14.08.24.pdf" xr:uid="{9360A874-5870-4C78-A287-57556A99182D}"/>
    <hyperlink ref="M184" r:id="rId73" display="00- Integrações\Integração terceiros\00- 2024\08- Agosto\Integração Terceiros- 14.08.24.pdf" xr:uid="{4B666877-C1E3-458A-B052-726660AECAF0}"/>
    <hyperlink ref="M194" r:id="rId74" display="00- Integrações\Integração terceiros\00- 2024\08- Agosto\Integração Terceiros- 14.08.24.pdf" xr:uid="{D0CA891C-0E0D-4DC2-A0B8-32C819859890}"/>
    <hyperlink ref="M196" r:id="rId75" display="00- Integrações\Integração terceiros\00- 2024\08- Agosto\Integração Terceiros- 14.08.24.pdf" xr:uid="{9053DB4A-EAA7-4BA9-A16A-D510725D82A7}"/>
    <hyperlink ref="M199" r:id="rId76" display="00- Integrações\Integração terceiros\00- 2024\08- Agosto\Integração Terceiros- 14.08.24.pdf" xr:uid="{00A0DABC-1CEC-4F6B-8683-41AFF4EE253F}"/>
    <hyperlink ref="M26" r:id="rId77" display="00- Integrações\Integração terceiros\00- 2024\08- Agosto\Integração Terceiros- 14.08.24.pdf" xr:uid="{307CEBCD-ADA8-48DB-97DB-8FFE4F50F099}"/>
    <hyperlink ref="M28" r:id="rId78" display="00- Integrações\Integração terceiros\00- 2024\08- Agosto\Integração Terceiros- 14.08.24.pdf" xr:uid="{CDA9D299-DA60-403A-963A-BFD4F7EC071F}"/>
    <hyperlink ref="M117" r:id="rId79" display="00- Integrações\Integração terceiros\00- 2024\08- Agosto\Integração Terceiros- 09.08.2024.pdf" xr:uid="{E4A67CD4-5DD7-4BC5-920A-15F62DA774F9}"/>
    <hyperlink ref="M215" r:id="rId80" display="00- Integrações\Integração terceiros\00- 2024\08- Agosto\Integração Terceiros- 15.08.2024.pdf" xr:uid="{D7FDE42E-9EF3-4461-9F0C-2DB1153DEDD6}"/>
    <hyperlink ref="A182" r:id="rId81" xr:uid="{DC9985E1-2257-43E5-A768-54DB4B9F4E3D}"/>
    <hyperlink ref="M182" r:id="rId82" display="00- Integrações\Integração terceiros\00- 2024\08- Agosto\Integração Terceiros- 15.08.24.pdf" xr:uid="{3E79AD97-3255-4C27-B60B-C6B43BEB745F}"/>
    <hyperlink ref="A198" r:id="rId83" xr:uid="{6EC281F8-25F8-4D9B-AC08-B459656803ED}"/>
    <hyperlink ref="M198" r:id="rId84" display="00- Integrações\Integração terceiros\00- 2024\08- Agosto\Integração Terceiros- 16.08.2024.pdf" xr:uid="{6B87EA64-B54B-4309-8EFF-8881245F7DE5}"/>
    <hyperlink ref="M216" r:id="rId85" display="00- Integrações\Integração terceiros\00- 2024\08- Agosto\Integração Terceiros- 21.08.2024 (2).pdf" xr:uid="{C91FBFA4-B28B-44A2-BBF1-3622399836FC}"/>
    <hyperlink ref="M223" r:id="rId86" display="00- Integrações\Integração terceiros\00- 2024\08- Agosto\Integração Terceiros- 21.08.2024 (2).pdf" xr:uid="{BFBA0D6F-C427-4D64-9742-753DB30D8FF5}"/>
    <hyperlink ref="A216" r:id="rId87" xr:uid="{6A1400E9-F3A8-45D8-B6EC-E8894B4E140C}"/>
    <hyperlink ref="A223" r:id="rId88" xr:uid="{119FF358-3651-4527-B56C-0652B419D58F}"/>
    <hyperlink ref="M136" r:id="rId89" display="00- Integrações\Integração terceiros\00- 2024\08- Agosto\Integração Terceiros- 21.08.2024.pdf" xr:uid="{C4DC5A4F-EAE8-41F3-B12B-E8D028F9833F}"/>
    <hyperlink ref="A136" r:id="rId90" xr:uid="{2BD744FB-DE52-4D89-8F6F-0BAFF46E757B}"/>
    <hyperlink ref="A156" r:id="rId91" xr:uid="{86DA5625-CCBC-45E7-B085-CAAA3C567722}"/>
    <hyperlink ref="M156" r:id="rId92" display="00- Integrações\Integração terceiros\00- 2024\08- Agosto\Integração Terceiros- 22.08.24.pdf" xr:uid="{75BB60F0-074A-4A89-A6B2-F508446467EF}"/>
    <hyperlink ref="M227:M228" r:id="rId93" display="00- Integrações\Integração terceiros\00- 2024\08- Agosto\Integração Terceiros- 22.08.2024.pdf" xr:uid="{BDDDA1DF-CAF4-4402-B5BA-7AA61D1A4FA1}"/>
    <hyperlink ref="A242" r:id="rId94" xr:uid="{CBFDAEEB-D95A-472C-9DA9-4A35A37B5ACB}"/>
    <hyperlink ref="A243" r:id="rId95" xr:uid="{027D3B0E-B144-447F-8402-271D263CEBB1}"/>
    <hyperlink ref="A197" r:id="rId96" xr:uid="{570BE4E0-0EAD-4564-85E7-65E52AAE16FF}"/>
    <hyperlink ref="A244" r:id="rId97" xr:uid="{B42FCE4A-23A6-4656-86B6-4B81CABAD2A9}"/>
    <hyperlink ref="A246" r:id="rId98" xr:uid="{B84DDE65-13E6-4DC1-AF78-6259A67593FB}"/>
    <hyperlink ref="M197" r:id="rId99" display="00- Integrações\Integração terceiros\00- 2024\08- Agosto\Integração Terceiros- 26.08.2024.pdf" xr:uid="{69DE999C-84E5-4622-884F-8BC4889C475D}"/>
    <hyperlink ref="M244" r:id="rId100" display="00- Integrações\Integração terceiros\00- 2024\08- Agosto\Integração Terceiros- 26.08.2024.pdf" xr:uid="{795349D5-6443-483A-9BB4-6744B06CA7C8}"/>
    <hyperlink ref="M246" r:id="rId101" display="00- Integrações\Integração terceiros\00- 2024\08- Agosto\Integração Terceiros- 26.08.2024.pdf" xr:uid="{C39B43A3-8B15-4838-BE81-E939030D5781}"/>
    <hyperlink ref="A207" r:id="rId102" xr:uid="{022575FE-5B08-4F55-9618-7A7838DD4DF7}"/>
    <hyperlink ref="A217" r:id="rId103" xr:uid="{CE6D3B07-A9E4-410D-8CB8-F8DC5F4F5321}"/>
    <hyperlink ref="M207" r:id="rId104" display="00- Integrações\Integração terceiros\00- 2024\06- Junho\Integração Terceiros- 27.06.24.pdf" xr:uid="{57F22EE6-5EEB-438F-830E-8916F5B44860}"/>
    <hyperlink ref="M217" r:id="rId105" display="00- Integrações\Integração terceiros\00- 2024\06- Junho\Integração Terceiros- 27.06.24.pdf" xr:uid="{9B34A02D-6233-41C9-ACC6-819F12A667D9}"/>
    <hyperlink ref="A180" r:id="rId106" xr:uid="{742598F9-C70E-4315-B57C-96261C3A70A4}"/>
    <hyperlink ref="M180" r:id="rId107" display="00- Integrações\Integração terceiros\00- 2024\08- Agosto\Integração Terceiros- 29.08.2024.pdf" xr:uid="{5E7939AC-F1D0-4787-A70E-A3A2B7FB0B5B}"/>
    <hyperlink ref="M189" r:id="rId108" display="00- Integrações\Integração terceiros\00- 2024\08- Agosto\Integração Terceiros- 15.08.24.pdf" xr:uid="{F3E25043-AC42-47EA-BFC1-4FF68F8DAF42}"/>
    <hyperlink ref="A189" r:id="rId109" xr:uid="{DDBBDDF4-5AA2-468B-AB70-B711EE9257E8}"/>
    <hyperlink ref="A81" r:id="rId110" xr:uid="{CED2E369-9687-48D6-9B81-CDEC3F2D8398}"/>
    <hyperlink ref="A85" r:id="rId111" xr:uid="{9EA3D220-6006-4C43-971A-F248D044C285}"/>
    <hyperlink ref="A89" r:id="rId112" xr:uid="{B4F718EE-5F1D-4EC8-811E-76BAD11B3658}"/>
    <hyperlink ref="A92" r:id="rId113" xr:uid="{D94FC4BB-2608-4C93-A2BC-B95A876F779D}"/>
    <hyperlink ref="A91" r:id="rId114" xr:uid="{DC493DEF-AB98-45EC-BE3D-445039749631}"/>
    <hyperlink ref="A86" r:id="rId115" xr:uid="{BEBB7C05-720B-47DA-9949-2867D8EFE0F4}"/>
    <hyperlink ref="M81" r:id="rId116" display="00- Integrações\Integração terceiros\00- 2024\09- Setembro\Integração Terceiros- 03.09.2024.pdf" xr:uid="{D7DA75CF-4CD0-497C-A5E5-F74B1D8ECC78}"/>
    <hyperlink ref="M91" r:id="rId117" display="00- Integrações\Integração terceiros\00- 2024\09- Setembro\Integração Terceiros- 03.09.2024.pdf" xr:uid="{76F4C6A2-ED75-4C19-9DAD-675EF7BA9EAE}"/>
    <hyperlink ref="M92" r:id="rId118" display="00- Integrações\Integração terceiros\00- 2024\09- Setembro\Integração Terceiros- 03.09.2024.pdf" xr:uid="{3D7DBCE4-CF66-471C-BEAD-7CFC9D5D725D}"/>
    <hyperlink ref="M89" r:id="rId119" display="00- Integrações\Integração terceiros\00- 2024\09- Setembro\Integração Terceiros- 03.09.2024.pdf" xr:uid="{F868F1A0-4406-4AF5-BCE7-CECE1B638E7F}"/>
    <hyperlink ref="M85" r:id="rId120" display="00- Integrações\Integração terceiros\00- 2024\09- Setembro\Integração Terceiros- 03.09.2024.pdf" xr:uid="{B025B3EB-A44E-426C-A334-F2FBBCB13DBF}"/>
    <hyperlink ref="M86" r:id="rId121" display="00- Integrações\Integração terceiros\00- 2024\09- Setembro\Integração Terceiros- 03.09.2024.pdf" xr:uid="{9D428C5A-3D6F-4110-A364-1D11FFD7E72A}"/>
    <hyperlink ref="A240" r:id="rId122" xr:uid="{2E285B7A-8C06-446A-84BC-2983A9B90F75}"/>
    <hyperlink ref="M240" r:id="rId123" display="00- Integrações\Integração terceiros\00- 2024\09- Setembro\Integração Terceiros- 09.09.2024.pdf" xr:uid="{D0D67F13-878B-416D-8A90-66EB0AFD63CD}"/>
    <hyperlink ref="A227" r:id="rId124" xr:uid="{0DC97115-0E4B-4090-9AC0-0C2929018DBA}"/>
    <hyperlink ref="M227" r:id="rId125" display="00- Integrações\Integração terceiros\00- 2024\09- Setembro\Integração Terceiros- 11.09.2024.pdf" xr:uid="{98AD0DF4-0877-48F2-B233-080E6830B58C}"/>
    <hyperlink ref="M245" r:id="rId126" display="00- Integrações\Integração terceiros\00- 2024\09- Setembro\Integração Terceiros- 16.09.2024.pdf" xr:uid="{9B07F243-FCEC-4F20-A178-5678654830B6}"/>
    <hyperlink ref="A245" r:id="rId127" xr:uid="{2A9905C4-18CB-497A-BA49-7FB85E8EC4B9}"/>
    <hyperlink ref="A222" r:id="rId128" xr:uid="{EF7BA9E1-08B6-4C6A-8B7D-66477D17272C}"/>
    <hyperlink ref="M222" r:id="rId129" display="00- Integrações\Integração terceiros\00- 2024\09- Setembro\Integração Terceiros- 17.09.2024.pdf" xr:uid="{1EF067BE-E3EC-46AF-ABF5-1DC6C0144D0B}"/>
    <hyperlink ref="M211" r:id="rId130" display="00- Integrações\Integração terceiros\00- 2024\09- Setembro\Integração Terceiros- 17.09.2024.pdf" xr:uid="{A856EF78-09F5-4160-A89E-40AB11094ACD}"/>
    <hyperlink ref="A211" r:id="rId131" xr:uid="{6EC5936D-1E61-4FCF-A809-3409AB29BF1D}"/>
    <hyperlink ref="A192" r:id="rId132" xr:uid="{B171A5E2-7991-4DB8-9874-3CEAD13FFE97}"/>
    <hyperlink ref="M25" r:id="rId133" display="00- Integrações\Integração terceiros\02- Fevereiro\Integração terceiros- 04.02.25.pdf" xr:uid="{B6DDFC20-6AF4-496A-A3E8-0158BCE42C3F}"/>
    <hyperlink ref="A25" r:id="rId134" xr:uid="{1D038CD3-2418-42B7-B380-08F1D5EC37F2}"/>
    <hyperlink ref="A20" r:id="rId135" xr:uid="{07909026-A248-497D-ACFD-110D0B3B8514}"/>
    <hyperlink ref="M39" r:id="rId136" display="00- Integrações\Integração terceiros\02- Fevereiro\Integração terceiros- 11.02.25.pdf" xr:uid="{45738D41-33DA-4BD0-8F9E-494C18D1CCED}"/>
    <hyperlink ref="A296" r:id="rId137" xr:uid="{32957750-C066-47DE-AAD8-307498F82953}"/>
    <hyperlink ref="A299" r:id="rId138" xr:uid="{860A7627-BE6C-43E2-931F-A88F983322CC}"/>
    <hyperlink ref="A300" r:id="rId139" xr:uid="{45C1271B-9A92-4147-9914-D5AB21EB87B8}"/>
    <hyperlink ref="M269:M271" r:id="rId140" display="00- Integrações\Integração terceiros\02- Fevereiro\Integração terceiros- 25.02.25.pdf" xr:uid="{5ADA682C-C032-4BBA-8287-ACBEE99B819F}"/>
    <hyperlink ref="A265" r:id="rId141" xr:uid="{ED28F0A7-5D5A-46B5-9E95-87628A087991}"/>
    <hyperlink ref="A266" r:id="rId142" xr:uid="{4D279253-7BD6-44EB-89FE-0FBAA9F28A74}"/>
    <hyperlink ref="M249:M250" r:id="rId143" display="00- Integrações\Integração terceiros\02- Fevereiro\Integração terceiros- 26.02.25 (tarde).pdf" xr:uid="{3931C978-17CE-4947-8062-5774519A7888}"/>
    <hyperlink ref="A295" r:id="rId144" xr:uid="{92692C92-2AD9-4765-A07B-A51BA72851AE}"/>
    <hyperlink ref="M295" r:id="rId145" display="00- Integrações\Integração terceiros\02- Fevereiro\Integração terceiros- 27.02.25.pdf" xr:uid="{2A0365DC-E427-45CC-8977-C6E47E84A2FB}"/>
    <hyperlink ref="A294" r:id="rId146" xr:uid="{2C37641B-B726-4F6F-81E5-71DD3AF3F353}"/>
    <hyperlink ref="M294" r:id="rId147" display="00- Integrações\Integração terceiros\03- Março\Integração terceiros- 06.03.25.pdf" xr:uid="{9AD0A5AD-75D6-4E48-987F-D446F8062F72}"/>
    <hyperlink ref="M14" r:id="rId148" display="00- Integrações\Integração terceiros\03- Março\Integração terceiros- 12.03.25.pdf" xr:uid="{89AB3CAB-0C45-4B9D-873F-4E1C8CD646BC}"/>
    <hyperlink ref="M298" r:id="rId149" display="00- Integrações\Integração terceiros\03- Março\Integração terceiros- 13.03.25.pdf" xr:uid="{9BF886D6-ADA7-4FD7-8802-7D78930D2AC9}"/>
    <hyperlink ref="A298" r:id="rId150" xr:uid="{FE25D64D-E09B-4A03-B274-B35F1E5418EF}"/>
    <hyperlink ref="M42" r:id="rId151" display="00- Integrações\Integração terceiros\03- Março\Integração terceiros- 17.03.25.pdf" xr:uid="{766B46D3-7418-43A3-A6D4-A0E9CAFEB889}"/>
    <hyperlink ref="A42" r:id="rId152" xr:uid="{16EC6444-0464-40FA-8D2F-F69CC3EB2E3D}"/>
    <hyperlink ref="A41" r:id="rId153" xr:uid="{81770DEE-A7BA-4A23-A4F6-3C42ABA33643}"/>
    <hyperlink ref="M41" r:id="rId154" display="00- Integrações\Integração terceiros\03- Março\Integração terceiros- 17.03.25.pdf" xr:uid="{3EF1EBE4-A801-486E-B8D0-AC75C9DFF1C1}"/>
    <hyperlink ref="M297" r:id="rId155" display="00- Integrações\Integração terceiros\03- Março\Intergração terceiros- 18.03.25.pdf" xr:uid="{F996FE37-EA72-47AA-B761-0B88BF2DBC66}"/>
    <hyperlink ref="A297" r:id="rId156" xr:uid="{F18056CA-A6AA-422C-B9A8-C71C931DD70D}"/>
    <hyperlink ref="A51" r:id="rId157" xr:uid="{2E97295B-1B89-4409-99EB-61CE2A776696}"/>
    <hyperlink ref="M51" r:id="rId158" display="00- Integrações\Integração terceiros\04- Abril\Integração terceiros- 18.04.25.pdf" xr:uid="{A4DA71F7-8C27-4B43-86F7-1C6C8BC1D82F}"/>
    <hyperlink ref="A49" r:id="rId159" xr:uid="{E9ABC0E4-B16D-4F43-B298-2C27D42D8B42}"/>
    <hyperlink ref="M49" r:id="rId160" display="00- Integrações\Integração terceiros\04- Abril\Integração terceiros- 18.04.25.pdf" xr:uid="{9F56E780-D10B-4E98-B88F-B117D49B4DE1}"/>
    <hyperlink ref="M29" r:id="rId161" display="00- Integrações\Integração terceiros\04- Abril\Integração terceiros- 22.04.25.pdf" xr:uid="{D3276EA7-A8AF-471C-A938-98843FC5849C}"/>
    <hyperlink ref="A29" r:id="rId162" xr:uid="{5FFF38CC-4B85-4F20-A55E-C37E01B97998}"/>
    <hyperlink ref="A69" r:id="rId163" xr:uid="{DEC04BC5-B67A-4F43-925D-B6F22285AF86}"/>
    <hyperlink ref="M69" r:id="rId164" display="00- Integrações\Integração Contratadas\00- 2024\01- Janeiro\Integração Contratadas  05.01.2024.pdf" xr:uid="{AA5C42AF-65C5-4E1B-A129-D7C6ED23B359}"/>
    <hyperlink ref="A12" r:id="rId165" xr:uid="{F28F2F9C-E0BB-42F0-B547-1DA21C4FC413}"/>
    <hyperlink ref="M12" r:id="rId166" display="00- Integrações\Integração Contratadas\00- 2024\05- Maio\Integração contratada- 28.05.2024.pdf" xr:uid="{B20962F9-1CDD-4031-BC66-295083BBC770}"/>
    <hyperlink ref="A66" r:id="rId167" xr:uid="{9B1F0C58-3875-43B1-9460-473D1F25DC6C}"/>
    <hyperlink ref="M66" r:id="rId168" display="00- Integrações\Integração Contratadas\00- 2024\08- Agosto\Integração Contratadas 23.08.2024.pdf" xr:uid="{E7424700-E28D-4225-8DA1-E1A4F35B27EE}"/>
    <hyperlink ref="A14" r:id="rId169" xr:uid="{492854D0-EB5F-477E-8037-9374D09F91C5}"/>
    <hyperlink ref="A257" r:id="rId170" xr:uid="{3EFDC814-AF20-43F3-AB6D-5C300A603A3A}"/>
    <hyperlink ref="A117" r:id="rId171" xr:uid="{ADECFD0B-EDA4-4B14-A1BA-20446A58861C}"/>
    <hyperlink ref="A9" r:id="rId172" xr:uid="{7DFED7AB-BD85-4173-BFBF-1CA5FED2390B}"/>
    <hyperlink ref="A10" r:id="rId173" xr:uid="{90CC7E6E-D4AA-47A0-8F69-DBF20E536BF1}"/>
    <hyperlink ref="A11" r:id="rId174" xr:uid="{40819784-B0D4-43A4-B6F0-35BA657AE5D1}"/>
    <hyperlink ref="A15" r:id="rId175" xr:uid="{81C679B8-C428-4ECC-B573-C54B04379156}"/>
    <hyperlink ref="A16" r:id="rId176" xr:uid="{291DD3DC-B99C-4EAE-9F6C-657A53AFF9CC}"/>
    <hyperlink ref="A17" r:id="rId177" xr:uid="{AB38B3B7-436C-40A7-B2DB-19F7C778C0A7}"/>
    <hyperlink ref="A18" r:id="rId178" xr:uid="{6A5EA8E0-6A43-414E-963C-7ECF42AB1CAD}"/>
    <hyperlink ref="A19" r:id="rId179" xr:uid="{098C40C5-0056-4936-957F-D2B281941958}"/>
    <hyperlink ref="A193" r:id="rId180" xr:uid="{4E69E7EA-10AA-4D2B-A9C2-41A1F92A4615}"/>
    <hyperlink ref="A21" r:id="rId181" xr:uid="{27A29BDC-80EB-4F39-8A6D-0216B505895A}"/>
    <hyperlink ref="A22" r:id="rId182" xr:uid="{7AD87441-ADDD-450D-ADFF-05BC7C4189F4}"/>
    <hyperlink ref="A24" r:id="rId183" xr:uid="{F9B6FDA1-B8CD-4E1F-893A-6627B785C9EA}"/>
    <hyperlink ref="A26" r:id="rId184" xr:uid="{98658CE5-E978-4408-A4E2-C90B5B99F323}"/>
    <hyperlink ref="A27" r:id="rId185" xr:uid="{C7133D72-8A2F-4627-862D-C3AA8ECE29F0}"/>
    <hyperlink ref="A28" r:id="rId186" xr:uid="{6C3F706E-B2EA-4A6A-8056-16CD531EBDC5}"/>
    <hyperlink ref="A30" r:id="rId187" xr:uid="{8451F94E-D909-4D71-B84A-513FEC41A5BA}"/>
    <hyperlink ref="A31" r:id="rId188" xr:uid="{6E120023-8132-45C7-AD48-5E7A9400D236}"/>
    <hyperlink ref="A32" r:id="rId189" xr:uid="{FCDFE505-4C4E-460B-A4DC-ABA084FB244F}"/>
    <hyperlink ref="A33" r:id="rId190" xr:uid="{97EE7200-79AD-4CC0-82F8-0C2D041DBE14}"/>
    <hyperlink ref="A36" r:id="rId191" xr:uid="{80D6DCEE-BA42-44B0-BBC2-5C22F789C798}"/>
    <hyperlink ref="A37" r:id="rId192" xr:uid="{7F438540-624F-46CC-A36E-C279B73C3FBD}"/>
    <hyperlink ref="A23" r:id="rId193" xr:uid="{1DA94D84-AE0E-4A87-BE5D-7A7EA04EAB69}"/>
    <hyperlink ref="A38" r:id="rId194" xr:uid="{DE2726FA-BBD9-4767-94E0-48C18702B824}"/>
    <hyperlink ref="A40" r:id="rId195" xr:uid="{54BB3CA6-1F6C-477F-A162-F43D334C2893}"/>
    <hyperlink ref="A43" r:id="rId196" xr:uid="{4D61FE31-F546-4DA5-8350-663B4CDBC112}"/>
    <hyperlink ref="A44" r:id="rId197" xr:uid="{66EE2EAF-804A-4CF2-853D-FC065F681D9F}"/>
    <hyperlink ref="A45" r:id="rId198" xr:uid="{3C5AE7C5-E5D6-4007-846E-948A2B999199}"/>
    <hyperlink ref="A46" r:id="rId199" xr:uid="{BA7A7AC3-4761-4E8D-96D4-110CDE9FB515}"/>
    <hyperlink ref="A47" r:id="rId200" xr:uid="{B6959680-2E02-44DF-AAB1-825BFFAACB24}"/>
    <hyperlink ref="A48" r:id="rId201" xr:uid="{A07B9350-87E7-4437-9DAD-1E41DD15D749}"/>
    <hyperlink ref="A50" r:id="rId202" xr:uid="{3016FDBE-7E41-4A3D-A29E-779DC548227F}"/>
    <hyperlink ref="A52" r:id="rId203" xr:uid="{F55CB655-7CE5-4EB3-9B9F-3A39C684F8EA}"/>
    <hyperlink ref="A53" r:id="rId204" xr:uid="{90B2959A-00C5-45D5-8185-8E2C0F57C3AA}"/>
    <hyperlink ref="A54" r:id="rId205" xr:uid="{2C6BECB2-0DB6-468E-9D40-41529FA0B578}"/>
    <hyperlink ref="A55" r:id="rId206" xr:uid="{1594D3F5-A46E-4E3F-AAEF-036E16F32242}"/>
    <hyperlink ref="A249" r:id="rId207" xr:uid="{7183F532-5F63-4AE2-8FE1-2A5C7EFF136B}"/>
    <hyperlink ref="A250" r:id="rId208" xr:uid="{AA03D2C1-3A2E-43FA-940B-E43D4C253346}"/>
    <hyperlink ref="A251" r:id="rId209" xr:uid="{EFF5CEF8-FAE4-45F6-86EE-824A9945BF5C}"/>
    <hyperlink ref="A252" r:id="rId210" xr:uid="{A72F9AC3-DDF3-4173-B27F-1A4C599629FA}"/>
    <hyperlink ref="A253" r:id="rId211" xr:uid="{7B7582F0-BBA9-48AF-A992-37E007E9B5A9}"/>
    <hyperlink ref="A254" r:id="rId212" xr:uid="{AE2CFC92-4659-4691-AB19-A7350FD88407}"/>
    <hyperlink ref="A255" r:id="rId213" xr:uid="{E17EE8FD-FE35-4CE2-9C15-2C7BCABD1DF0}"/>
    <hyperlink ref="A256" r:id="rId214" xr:uid="{8D4BE49A-31EE-4001-97BE-9C37CA766E77}"/>
    <hyperlink ref="A258" r:id="rId215" xr:uid="{8B9F4F6A-C277-4DC1-8D44-E68608E6EB30}"/>
    <hyperlink ref="A259" r:id="rId216" xr:uid="{D42DE643-8AE9-4326-88CB-ED5605EE0699}"/>
    <hyperlink ref="A260" r:id="rId217" xr:uid="{3F7BBEE7-1FA6-4838-BFA2-6209EEC7A75F}"/>
    <hyperlink ref="A261" r:id="rId218" xr:uid="{BC3359E0-5F76-4B04-BB31-676FF8CB69E1}"/>
    <hyperlink ref="A262" r:id="rId219" xr:uid="{F13DACD9-E619-48EA-9460-4372624185E3}"/>
    <hyperlink ref="A263" r:id="rId220" xr:uid="{74AB8947-A04B-416C-B980-CE3D191E1FA5}"/>
    <hyperlink ref="A264" r:id="rId221" xr:uid="{823397D0-116F-49F0-8115-BAA615A87584}"/>
    <hyperlink ref="M250" r:id="rId222" display="00- Integrações\Integração Contratadas\05- Maio\Integração contratada- 30.05.2025.pdf" xr:uid="{835A848C-F541-4D4E-A4D5-29F18F102AF3}"/>
    <hyperlink ref="M251" r:id="rId223" display="00- Integrações\Integração Contratadas\05- Maio\Integração contratada- 30.05.2025.pdf" xr:uid="{D032064F-7B57-444C-96F1-1311986468EF}"/>
    <hyperlink ref="M252" r:id="rId224" display="00- Integrações\Integração Contratadas\05- Maio\Integração contratada- 30.05.2025.pdf" xr:uid="{1F794EE2-7422-4A13-AAC8-471FEA88A4DD}"/>
    <hyperlink ref="M254" r:id="rId225" display="00- Integrações\Integração Contratadas\05- Maio\Integração contratada- 30.05.2025.pdf" xr:uid="{74B22BDC-3885-44FD-AD1F-4525CADFCD14}"/>
    <hyperlink ref="M255" r:id="rId226" display="00- Integrações\Integração Contratadas\05- Maio\Integração contratada- 30.05.2025.pdf" xr:uid="{34FB1E17-2D22-4669-BCB5-6796648ECB3F}"/>
    <hyperlink ref="M256" r:id="rId227" display="00- Integrações\Integração Contratadas\05- Maio\Integração contratada- 30.05.2025.pdf" xr:uid="{7C620BF1-7773-4975-B78C-4FA31361D7A1}"/>
    <hyperlink ref="M258" r:id="rId228" display="00- Integrações\Integração Contratadas\05- Maio\Integração contratada- 30.05.2025.pdf" xr:uid="{AF8C43D4-0193-4E5C-A2D0-7F26F11995F2}"/>
    <hyperlink ref="M261" r:id="rId229" display="00- Integrações\Integração Contratadas\05- Maio\Integração contratada- 30.05.2025.pdf" xr:uid="{1B80A034-B81C-4CA1-9361-E463A1330128}"/>
    <hyperlink ref="M262" r:id="rId230" display="00- Integrações\Integração Contratadas\05- Maio\Integração contratada- 30.05.2025.pdf" xr:uid="{EF1B9315-3546-4FA0-929B-7BDDE2F01386}"/>
    <hyperlink ref="A115" r:id="rId231" xr:uid="{72712B3D-DA33-46E5-8B34-F8872B6CC06E}"/>
    <hyperlink ref="A116" r:id="rId232" xr:uid="{AE09F907-DFC4-4C70-8FB7-CAC54A600303}"/>
    <hyperlink ref="A119" r:id="rId233" xr:uid="{C32C7E9A-6A5A-495A-B2BF-BBEF42841507}"/>
    <hyperlink ref="M34" r:id="rId234" display="02/06/2025" xr:uid="{A894BFD8-8A11-46BF-B476-140F505C7835}"/>
    <hyperlink ref="A34" r:id="rId235" xr:uid="{CEFBF950-23D3-4C94-989D-2AB5ED50FB1E}"/>
    <hyperlink ref="A114" r:id="rId236" xr:uid="{9CBBE26F-6245-4812-90BD-C4B6C0DC1C2B}"/>
    <hyperlink ref="M114" r:id="rId237" display="00- Integrações\Integração terceiros\06- Junho\Integração terceiras- 04.06.25.pdf" xr:uid="{17563B49-68D2-4863-A365-73012C06CE0D}"/>
    <hyperlink ref="A13" r:id="rId238" xr:uid="{12E92DAF-5D20-4470-AF94-3CEB2B7B9465}"/>
    <hyperlink ref="A200" r:id="rId239" xr:uid="{48EF8DEF-14D0-410E-AC3D-CC0D054BB779}"/>
    <hyperlink ref="A201" r:id="rId240" xr:uid="{20AC69DA-CE78-4470-90AD-F7C315CEE7AC}"/>
    <hyperlink ref="A202" r:id="rId241" xr:uid="{9EC1B9AE-954B-4454-B03C-3A7B070AA264}"/>
    <hyperlink ref="A203" r:id="rId242" xr:uid="{2C1BBAE5-17DF-4C20-B3F9-1E3D7DAFEC3A}"/>
    <hyperlink ref="A120" r:id="rId243" xr:uid="{21CA58FD-A85D-41C1-BF55-6BF3CCFC092A}"/>
    <hyperlink ref="A293" r:id="rId244" xr:uid="{4293B216-5218-4274-84DC-12166D36E2FD}"/>
    <hyperlink ref="A269" r:id="rId245" xr:uid="{D66197C1-A8A4-4146-B729-CD666AD4F1C5}"/>
    <hyperlink ref="A35" r:id="rId246" xr:uid="{DD7DC640-3E83-4E12-99E3-3B6A37C96A25}"/>
    <hyperlink ref="M35" r:id="rId247" display="\\italia\uaga\Seguranca do Trabalho\39 - TERCEIROS - Documentação - Integração\00- Integrações\Integração Contratadas\06- Junho\Integração Contratadas- 16.06.2025 09h.pdf" xr:uid="{FB09CBD7-C076-49B8-98F9-25048D0C04CE}"/>
    <hyperlink ref="M300" r:id="rId248" display="\\italia\uaga\Seguranca do Trabalho\39 - TERCEIROS - Documentação - Integração\00- Integrações\Integração terceiros\02- Fevereiro\Integração terceiros- 25.02.25.pdf" xr:uid="{9CEFC420-46AF-46A8-8EDD-698365A2DF15}"/>
    <hyperlink ref="M301" r:id="rId249" display="\\italia\uaga\Seguranca do Trabalho\39 - TERCEIROS - Documentação - Integração\00- Integrações\Integração Contratadas\06- Junho\Integração Contratadas- 16.06.2025 11h.pdf" xr:uid="{D63AE8C1-FD72-48D6-8A5C-33778C6FEBB1}"/>
    <hyperlink ref="A301" r:id="rId250" xr:uid="{6C87B251-3BA0-473B-99AC-21DBD388AC81}"/>
    <hyperlink ref="A302" r:id="rId251" xr:uid="{3B6230AF-CD53-4CA1-B258-672EF199154C}"/>
    <hyperlink ref="A118" r:id="rId252" xr:uid="{B5BE0312-9E98-4AE2-866F-54AB13058DBB}"/>
    <hyperlink ref="A303" r:id="rId253" xr:uid="{8B78CED7-C248-4913-AA9E-F8F96D0D3005}"/>
    <hyperlink ref="A304" r:id="rId254" xr:uid="{80521DEF-8313-44AA-B5CC-EC95B6DF8BB3}"/>
    <hyperlink ref="M13" r:id="rId255" display="\\italia\uaga\Seguranca do Trabalho\39 - TERCEIROS - Documentação - Integração\00- Integrações\Integração Contratadas\06- Junho\Integração Contratada- 02.06.2025.pdf" xr:uid="{0567008E-A2E5-4CF2-98A7-972D65B09BB2}"/>
    <hyperlink ref="A305" r:id="rId256" xr:uid="{ABC41278-D388-4109-8691-C3C9DD8AD559}"/>
    <hyperlink ref="A270" r:id="rId257" xr:uid="{60A1659E-B93F-4BBD-B58A-8A772E7BF32F}"/>
    <hyperlink ref="A271" r:id="rId258" xr:uid="{D7538DCC-B6EA-46EF-A26F-1818A6620978}"/>
    <hyperlink ref="A272" r:id="rId259" xr:uid="{5E136CDA-DEE0-4A61-BE0D-62DAFF609AB8}"/>
    <hyperlink ref="A273" r:id="rId260" xr:uid="{1C141153-2CD7-4703-9976-32587DD79C32}"/>
  </hyperlinks>
  <pageMargins left="0.25" right="0.25" top="0.75" bottom="0.75" header="0.3" footer="0.3"/>
  <pageSetup paperSize="9" orientation="landscape" r:id="rId261"/>
  <legacyDrawing r:id="rId26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1" operator="containsText" id="{1A1D0414-61DC-4D0C-B615-73D4613D903E}">
            <xm:f>NOT(ISERROR(SEARCH($I$196,I196)))</xm:f>
            <xm:f>$I$196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I196:I218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D5FE-A634-4282-8DB4-A3E3ED9A266F}">
  <dimension ref="A1:XEH1047976"/>
  <sheetViews>
    <sheetView showGridLines="0" zoomScaleNormal="100" workbookViewId="0">
      <pane ySplit="2" topLeftCell="A104" activePane="bottomLeft" state="frozen"/>
      <selection pane="bottomLeft" activeCell="J129" sqref="J129"/>
    </sheetView>
  </sheetViews>
  <sheetFormatPr defaultColWidth="9.140625" defaultRowHeight="15.75" x14ac:dyDescent="0.25"/>
  <cols>
    <col min="1" max="1" width="30.85546875" style="87" customWidth="1"/>
    <col min="2" max="2" width="11.85546875" style="49" customWidth="1"/>
    <col min="3" max="3" width="13.28515625" style="49" customWidth="1"/>
    <col min="4" max="4" width="30.28515625" style="2" customWidth="1"/>
    <col min="5" max="5" width="42.28515625" style="1" hidden="1" customWidth="1"/>
    <col min="6" max="6" width="11.42578125" style="3" hidden="1" customWidth="1"/>
    <col min="7" max="7" width="11.7109375" style="80" customWidth="1"/>
    <col min="8" max="8" width="11.28515625" style="80" customWidth="1"/>
    <col min="9" max="9" width="12.28515625" style="1" customWidth="1"/>
    <col min="10" max="10" width="13.7109375" style="53" customWidth="1"/>
    <col min="11" max="11" width="12.7109375" style="53" customWidth="1"/>
    <col min="12" max="12" width="7.85546875" style="1" customWidth="1"/>
    <col min="13" max="13" width="12.7109375" style="53" customWidth="1"/>
    <col min="14" max="14" width="12.7109375" style="1" customWidth="1"/>
    <col min="15" max="15" width="12.7109375" style="53" customWidth="1"/>
    <col min="16" max="16" width="12.7109375" style="1" customWidth="1"/>
    <col min="17" max="18" width="12.7109375" style="53" customWidth="1"/>
    <col min="19" max="16384" width="9.140625" style="1"/>
  </cols>
  <sheetData>
    <row r="1" spans="1:139" s="5" customFormat="1" ht="23.25" customHeight="1" x14ac:dyDescent="0.25">
      <c r="A1" s="94" t="s">
        <v>0</v>
      </c>
      <c r="B1" s="95"/>
      <c r="C1" s="95"/>
      <c r="D1" s="95"/>
      <c r="E1" s="95"/>
      <c r="F1" s="96"/>
      <c r="G1" s="78" t="s">
        <v>1</v>
      </c>
      <c r="H1" s="79"/>
      <c r="I1" s="75"/>
      <c r="J1" s="75"/>
      <c r="K1" s="75"/>
      <c r="L1" s="75"/>
      <c r="M1" s="75"/>
      <c r="N1" s="75"/>
      <c r="O1" s="75"/>
      <c r="P1" s="75"/>
      <c r="Q1" s="75"/>
      <c r="R1" s="76"/>
    </row>
    <row r="2" spans="1:139" s="72" customFormat="1" ht="63" x14ac:dyDescent="0.25">
      <c r="A2" s="62" t="s">
        <v>2</v>
      </c>
      <c r="B2" s="62" t="s">
        <v>3</v>
      </c>
      <c r="C2" s="62" t="s">
        <v>4</v>
      </c>
      <c r="D2" s="62" t="s">
        <v>5</v>
      </c>
      <c r="E2" s="62" t="s">
        <v>6</v>
      </c>
      <c r="F2" s="63" t="s">
        <v>7</v>
      </c>
      <c r="G2" s="61" t="s">
        <v>8</v>
      </c>
      <c r="H2" s="61" t="s">
        <v>9</v>
      </c>
      <c r="I2" s="64" t="s">
        <v>10</v>
      </c>
      <c r="J2" s="65" t="s">
        <v>14</v>
      </c>
      <c r="K2" s="65" t="s">
        <v>15</v>
      </c>
      <c r="L2" s="66" t="s">
        <v>10</v>
      </c>
      <c r="M2" s="67" t="s">
        <v>32</v>
      </c>
      <c r="N2" s="68" t="s">
        <v>33</v>
      </c>
      <c r="O2" s="70" t="s">
        <v>34</v>
      </c>
      <c r="P2" s="71" t="s">
        <v>33</v>
      </c>
      <c r="Q2" s="69" t="s">
        <v>35</v>
      </c>
      <c r="R2" s="69" t="s">
        <v>17</v>
      </c>
    </row>
    <row r="3" spans="1:139" ht="12.75" customHeight="1" x14ac:dyDescent="0.25">
      <c r="A3" s="83" t="s">
        <v>36</v>
      </c>
      <c r="B3" s="31">
        <v>553863691</v>
      </c>
      <c r="C3" s="30" t="s">
        <v>37</v>
      </c>
      <c r="D3" s="18" t="s">
        <v>38</v>
      </c>
      <c r="E3" s="30" t="s">
        <v>39</v>
      </c>
      <c r="F3" s="17" t="s">
        <v>40</v>
      </c>
      <c r="G3" s="21">
        <v>45695</v>
      </c>
      <c r="H3" s="39">
        <f t="shared" ref="H3:H42" si="0">G3+365</f>
        <v>46060</v>
      </c>
      <c r="I3" s="24" t="str">
        <f ca="1">IFERROR(IF(G3="","?",IF((G3+(365))&lt;TODAY(),"Vencido",IF((G3+(365))=TODAY(),"Vence Hoje",IF((G3+(365)-15)&lt;=TODAY(),"Vence - 15 dias",IF((G3+(365)-30)&lt;=TODAY(),"Vence - 30 dias",IF((G3+(365)-60)&lt;=TODAY(),"Vence - 60 dias",IF((G3+(365)-90)&lt;=TODAY(),"Vence - 90 dias","OK!"))))))),"-")</f>
        <v>OK!</v>
      </c>
      <c r="J3" s="40"/>
      <c r="K3" s="40">
        <f t="shared" ref="K3:K66" si="1">J3+365</f>
        <v>365</v>
      </c>
      <c r="L3" s="46" t="str">
        <f t="shared" ref="L3:L66" ca="1" si="2">IFERROR(IF(J3="","?",IF((J3+(365))&lt;TODAY(),"Bloqueado",IF((J3+(365*2))=TODAY(),"Vence Hoje",IF((J3+(365*2)-15)&lt;=TODAY(),"Vence - 15 dias",IF((J3+(365*2)-30)&lt;=TODAY(),"Vence - 30 dias",IF((J3+(365*2)-60)&lt;=TODAY(),"Vence - 60 dias",IF((J3+(365*2)-90)&lt;=TODAY(),"Vence - 90 dias","OK!"))))))),"-")</f>
        <v>?</v>
      </c>
      <c r="M3" s="21">
        <v>44986</v>
      </c>
      <c r="N3" s="22" t="str">
        <f t="shared" ref="N3:N66" ca="1" si="3">IFERROR(IF(M3="","?",IF((M3+(365))&lt;TODAY(),"Vencido",IF((M3+(365))=TODAY(),"Vence Hoje",IF((M3+(365)-15)&lt;=TODAY(),"Vence - 15 dias",IF((M3+(365)-30)&lt;=TODAY(),"Vence - 30 dias",IF((M3+(365)-60)&lt;=TODAY(),"Vence - 60 dias",IF((M3+(365)-90)&lt;=TODAY(),"Vence - 90 dias","OK!"))))))),"-")</f>
        <v>Vencido</v>
      </c>
      <c r="O3" s="33">
        <v>44986</v>
      </c>
      <c r="P3" s="25" t="str">
        <f t="shared" ref="P3:P66" ca="1" si="4">IFERROR(IF(O3="","?",IF((O3+(365))&lt;TODAY(),"Vencido",IF((O3+(365))=TODAY(),"Vence Hoje",IF((O3+(365)-15)&lt;=TODAY(),"Vence - 15 dias",IF((O3+(365)-30)&lt;=TODAY(),"Vence - 30 dias",IF((O3+(365)-60)&lt;=TODAY(),"Vence - 60 dias",IF((O3+(365)-90)&lt;=TODAY(),"Vence - 90 dias","OK!"))))))),"-")</f>
        <v>Vencido</v>
      </c>
      <c r="Q3" s="60"/>
      <c r="R3" s="40"/>
    </row>
    <row r="4" spans="1:139" ht="12.75" customHeight="1" x14ac:dyDescent="0.25">
      <c r="A4" s="84" t="s">
        <v>43</v>
      </c>
      <c r="B4" s="30" t="s">
        <v>44</v>
      </c>
      <c r="C4" s="30" t="s">
        <v>45</v>
      </c>
      <c r="D4" s="18" t="s">
        <v>38</v>
      </c>
      <c r="E4" s="30" t="s">
        <v>46</v>
      </c>
      <c r="F4" s="17" t="s">
        <v>40</v>
      </c>
      <c r="G4" s="21">
        <v>45328</v>
      </c>
      <c r="H4" s="39">
        <f t="shared" si="0"/>
        <v>45693</v>
      </c>
      <c r="I4" s="24" t="str">
        <f ca="1">IFERROR(IF(G4="","?",IF((G4+(365))&lt;TODAY(),"Vencido",IF((G4+(365))=TODAY(),"Vence Hoje",IF((G4+(365)-15)&lt;=TODAY(),"Vence - 15 dias",IF((G4+(365)-30)&lt;=TODAY(),"Vence - 30 dias",IF((G4+(365)-60)&lt;=TODAY(),"Vence - 60 dias",IF((G4+(365)-90)&lt;=TODAY(),"Vence - 90 dias","OK!"))))))),"-")</f>
        <v>Vencido</v>
      </c>
      <c r="J4" s="40"/>
      <c r="K4" s="40">
        <f t="shared" si="1"/>
        <v>365</v>
      </c>
      <c r="L4" s="46" t="str">
        <f t="shared" ca="1" si="2"/>
        <v>?</v>
      </c>
      <c r="M4" s="21">
        <v>44986</v>
      </c>
      <c r="N4" s="22" t="str">
        <f t="shared" ca="1" si="3"/>
        <v>Vencido</v>
      </c>
      <c r="O4" s="33">
        <v>44986</v>
      </c>
      <c r="P4" s="25" t="str">
        <f t="shared" ca="1" si="4"/>
        <v>Vencido</v>
      </c>
      <c r="Q4" s="60"/>
      <c r="R4" s="40"/>
    </row>
    <row r="5" spans="1:139" ht="12.75" customHeight="1" x14ac:dyDescent="0.25">
      <c r="A5" s="83" t="s">
        <v>47</v>
      </c>
      <c r="B5" s="31">
        <v>246868661</v>
      </c>
      <c r="C5" s="30" t="s">
        <v>48</v>
      </c>
      <c r="D5" s="18" t="s">
        <v>38</v>
      </c>
      <c r="E5" s="30" t="s">
        <v>49</v>
      </c>
      <c r="F5" s="17" t="s">
        <v>40</v>
      </c>
      <c r="G5" s="21">
        <v>45436</v>
      </c>
      <c r="H5" s="39">
        <f t="shared" si="0"/>
        <v>45801</v>
      </c>
      <c r="I5" s="24" t="str">
        <f ca="1">IFERROR(IF(G5="","?",IF((G5+(365))&lt;TODAY(),"Vencido",IF((G5+(365))=TODAY(),"Vence Hoje",IF((G5+(365)-15)&lt;=TODAY(),"Vence - 15 dias",IF((G5+(365)-30)&lt;=TODAY(),"Vence - 30 dias",IF((G5+(365)-60)&lt;=TODAY(),"Vence - 60 dias",IF((G5+(365)-90)&lt;=TODAY(),"Vence - 90 dias","OK!"))))))),"-")</f>
        <v>Vencido</v>
      </c>
      <c r="J5" s="40"/>
      <c r="K5" s="40">
        <f t="shared" si="1"/>
        <v>365</v>
      </c>
      <c r="L5" s="46" t="str">
        <f t="shared" ca="1" si="2"/>
        <v>?</v>
      </c>
      <c r="M5" s="21">
        <v>44986</v>
      </c>
      <c r="N5" s="22" t="str">
        <f t="shared" ca="1" si="3"/>
        <v>Vencido</v>
      </c>
      <c r="O5" s="33">
        <v>44986</v>
      </c>
      <c r="P5" s="25" t="str">
        <f t="shared" ca="1" si="4"/>
        <v>Vencido</v>
      </c>
      <c r="Q5" s="60"/>
      <c r="R5" s="40"/>
    </row>
    <row r="6" spans="1:139" s="4" customFormat="1" ht="12.75" customHeight="1" x14ac:dyDescent="0.25">
      <c r="A6" s="83" t="s">
        <v>50</v>
      </c>
      <c r="B6" s="30" t="s">
        <v>51</v>
      </c>
      <c r="C6" s="30" t="s">
        <v>52</v>
      </c>
      <c r="D6" s="18" t="s">
        <v>38</v>
      </c>
      <c r="E6" s="30" t="s">
        <v>46</v>
      </c>
      <c r="F6" s="17" t="s">
        <v>40</v>
      </c>
      <c r="G6" s="21">
        <v>45434</v>
      </c>
      <c r="H6" s="39">
        <f t="shared" si="0"/>
        <v>45799</v>
      </c>
      <c r="I6" s="24" t="str">
        <f ca="1">IFERROR(IF(G6="","?",IF((G6+(365))&lt;TODAY(),"Vencido",IF((G6+(365))=TODAY(),"Vence Hoje",IF((G6+(365)-15)&lt;=TODAY(),"Vence - 15 dias",IF((G6+(365)-30)&lt;=TODAY(),"Vence - 30 dias",IF((G6+(365)-60)&lt;=TODAY(),"Vence - 60 dias",IF((G6+(365)-90)&lt;=TODAY(),"Vence - 90 dias","OK!"))))))),"-")</f>
        <v>Vencido</v>
      </c>
      <c r="J6" s="40"/>
      <c r="K6" s="40">
        <f t="shared" si="1"/>
        <v>365</v>
      </c>
      <c r="L6" s="46" t="str">
        <f t="shared" ca="1" si="2"/>
        <v>?</v>
      </c>
      <c r="M6" s="21">
        <v>44986</v>
      </c>
      <c r="N6" s="22" t="str">
        <f t="shared" ca="1" si="3"/>
        <v>Vencido</v>
      </c>
      <c r="O6" s="33">
        <v>44986</v>
      </c>
      <c r="P6" s="25" t="str">
        <f t="shared" ca="1" si="4"/>
        <v>Vencido</v>
      </c>
      <c r="Q6" s="60"/>
      <c r="R6" s="40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</row>
    <row r="7" spans="1:139" s="4" customFormat="1" ht="12.75" customHeight="1" x14ac:dyDescent="0.25">
      <c r="A7" s="84" t="s">
        <v>53</v>
      </c>
      <c r="B7" s="31">
        <v>219252440</v>
      </c>
      <c r="C7" s="30" t="s">
        <v>54</v>
      </c>
      <c r="D7" s="18" t="s">
        <v>38</v>
      </c>
      <c r="E7" s="30" t="s">
        <v>49</v>
      </c>
      <c r="F7" s="17" t="s">
        <v>40</v>
      </c>
      <c r="G7" s="21">
        <v>45072</v>
      </c>
      <c r="H7" s="39">
        <f t="shared" si="0"/>
        <v>45437</v>
      </c>
      <c r="I7" s="24" t="str">
        <f ca="1">IFERROR(IF(G7="","?",IF((G7+(365))&lt;TODAY(),"Vencido",IF((G7+(365))=TODAY(),"Vence Hoje",IF((G7+(365)-15)&lt;=TODAY(),"Vence - 15 dias",IF((G7+(365)-30)&lt;=TODAY(),"Vence - 30 dias",IF((G7+(365)-60)&lt;=TODAY(),"Vence - 60 dias",IF((G7+(365)-90)&lt;=TODAY(),"Vence - 90 dias","OK!"))))))),"-")</f>
        <v>Vencido</v>
      </c>
      <c r="J7" s="40"/>
      <c r="K7" s="40">
        <f t="shared" si="1"/>
        <v>365</v>
      </c>
      <c r="L7" s="46" t="str">
        <f t="shared" ca="1" si="2"/>
        <v>?</v>
      </c>
      <c r="M7" s="21">
        <v>44986</v>
      </c>
      <c r="N7" s="22" t="str">
        <f t="shared" ca="1" si="3"/>
        <v>Vencido</v>
      </c>
      <c r="O7" s="33">
        <v>44986</v>
      </c>
      <c r="P7" s="25" t="str">
        <f t="shared" ca="1" si="4"/>
        <v>Vencido</v>
      </c>
      <c r="Q7" s="60"/>
      <c r="R7" s="40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</row>
    <row r="8" spans="1:139" s="4" customFormat="1" ht="15" customHeight="1" x14ac:dyDescent="0.25">
      <c r="A8" s="84" t="s">
        <v>55</v>
      </c>
      <c r="B8" s="30" t="s">
        <v>56</v>
      </c>
      <c r="C8" s="30" t="s">
        <v>57</v>
      </c>
      <c r="D8" s="16" t="s">
        <v>58</v>
      </c>
      <c r="E8" s="30" t="s">
        <v>59</v>
      </c>
      <c r="F8" s="32" t="s">
        <v>40</v>
      </c>
      <c r="G8" s="21">
        <v>45425</v>
      </c>
      <c r="H8" s="21">
        <f t="shared" si="0"/>
        <v>45790</v>
      </c>
      <c r="I8" s="24" t="str">
        <f ca="1">IFERROR(IF(G8="","?",IF((G8+(365))&lt;TODAY(),"Vencido",IF((G8+(365))=TODAY(),"Vence Hoje",IF((G8+(365)-15)&lt;=TODAY(),"Vence - 15 dias",IF((G8+(365)-30)&lt;=TODAY(),"Vence - 30 dias",IF((G8+(365*2)-60)&lt;=TODAY(),"Vence - 60 dias",IF((G8+(365*2)-90)&lt;=TODAY(),"Vence - 90 dias","OK!"))))))),"-")</f>
        <v>Vencido</v>
      </c>
      <c r="J8" s="77">
        <v>45663</v>
      </c>
      <c r="K8" s="40">
        <f t="shared" si="1"/>
        <v>46028</v>
      </c>
      <c r="L8" s="46" t="str">
        <f t="shared" ca="1" si="2"/>
        <v>OK!</v>
      </c>
      <c r="M8" s="21">
        <v>44986</v>
      </c>
      <c r="N8" s="22" t="str">
        <f t="shared" ca="1" si="3"/>
        <v>Vencido</v>
      </c>
      <c r="O8" s="33">
        <v>45323</v>
      </c>
      <c r="P8" s="25" t="str">
        <f t="shared" ca="1" si="4"/>
        <v>Vencido</v>
      </c>
      <c r="Q8" s="60" t="s">
        <v>61</v>
      </c>
      <c r="R8" s="40" t="s">
        <v>61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</row>
    <row r="9" spans="1:139" s="4" customFormat="1" ht="12.75" customHeight="1" x14ac:dyDescent="0.25">
      <c r="A9" s="88" t="s">
        <v>86</v>
      </c>
      <c r="B9" s="30" t="s">
        <v>87</v>
      </c>
      <c r="C9" s="30" t="s">
        <v>88</v>
      </c>
      <c r="D9" s="18" t="s">
        <v>65</v>
      </c>
      <c r="E9" s="15" t="s">
        <v>66</v>
      </c>
      <c r="F9" s="19" t="s">
        <v>40</v>
      </c>
      <c r="G9" s="21">
        <v>45726</v>
      </c>
      <c r="H9" s="21">
        <f t="shared" si="0"/>
        <v>46091</v>
      </c>
      <c r="I9" s="24" t="str">
        <f ca="1">IFERROR(IF(G9="","?",IF((G9+(365))&lt;TODAY(),"Vencido",IF((G9+(365))=TODAY(),"Vence Hoje",IF((G9+(365)-15)&lt;=TODAY(),"Vence - 15 dias",IF((G9+(365)-30)&lt;=TODAY(),"Vence - 30 dias",IF((G9+(365*2)-60)&lt;=TODAY(),"Vence - 60 dias",IF((G9+(365*2)-90)&lt;=TODAY(),"Vence - 90 dias","OK!"))))))),"-")</f>
        <v>OK!</v>
      </c>
      <c r="J9" s="77">
        <v>45728</v>
      </c>
      <c r="K9" s="40">
        <f t="shared" si="1"/>
        <v>46093</v>
      </c>
      <c r="L9" s="46" t="str">
        <f t="shared" ca="1" si="2"/>
        <v>OK!</v>
      </c>
      <c r="M9" s="21"/>
      <c r="N9" s="22" t="str">
        <f t="shared" ca="1" si="3"/>
        <v>?</v>
      </c>
      <c r="O9" s="33"/>
      <c r="P9" s="25" t="str">
        <f t="shared" ca="1" si="4"/>
        <v>?</v>
      </c>
      <c r="Q9" s="60" t="s">
        <v>84</v>
      </c>
      <c r="R9" s="40" t="s">
        <v>90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</row>
    <row r="10" spans="1:139" s="4" customFormat="1" ht="12.75" customHeight="1" x14ac:dyDescent="0.25">
      <c r="A10" s="88" t="s">
        <v>1115</v>
      </c>
      <c r="B10" s="30" t="s">
        <v>1116</v>
      </c>
      <c r="C10" s="30" t="s">
        <v>1117</v>
      </c>
      <c r="D10" s="18" t="s">
        <v>65</v>
      </c>
      <c r="E10" s="15" t="s">
        <v>66</v>
      </c>
      <c r="F10" s="19" t="s">
        <v>40</v>
      </c>
      <c r="G10" s="21">
        <v>45709</v>
      </c>
      <c r="H10" s="21">
        <f t="shared" si="0"/>
        <v>46074</v>
      </c>
      <c r="I10" s="24" t="str">
        <f ca="1">IFERROR(IF(G10="","?",IF((G10+(365))&lt;TODAY(),"Vencido",IF((G10+(365))=TODAY(),"Vence Hoje",IF((G10+(365)-15)&lt;=TODAY(),"Vence - 15 dias",IF((G10+(365)-30)&lt;=TODAY(),"Vence - 30 dias",IF((G10+(365*2)-60)&lt;=TODAY(),"Vence - 60 dias",IF((G10+(365*2)-90)&lt;=TODAY(),"Vence - 90 dias","OK!"))))))),"-")</f>
        <v>OK!</v>
      </c>
      <c r="J10" s="77">
        <v>45714</v>
      </c>
      <c r="K10" s="40">
        <f t="shared" si="1"/>
        <v>46079</v>
      </c>
      <c r="L10" s="46" t="str">
        <f t="shared" ca="1" si="2"/>
        <v>OK!</v>
      </c>
      <c r="M10" s="21"/>
      <c r="N10" s="22" t="str">
        <f t="shared" ca="1" si="3"/>
        <v>?</v>
      </c>
      <c r="O10" s="33"/>
      <c r="P10" s="25" t="str">
        <f t="shared" ca="1" si="4"/>
        <v>?</v>
      </c>
      <c r="Q10" s="60" t="s">
        <v>84</v>
      </c>
      <c r="R10" s="40" t="s">
        <v>90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</row>
    <row r="11" spans="1:139" ht="12.75" customHeight="1" x14ac:dyDescent="0.25">
      <c r="A11" s="88" t="s">
        <v>62</v>
      </c>
      <c r="B11" s="30" t="s">
        <v>63</v>
      </c>
      <c r="C11" s="30" t="s">
        <v>64</v>
      </c>
      <c r="D11" s="18" t="s">
        <v>65</v>
      </c>
      <c r="E11" s="30" t="s">
        <v>66</v>
      </c>
      <c r="F11" s="17" t="s">
        <v>67</v>
      </c>
      <c r="G11" s="39">
        <v>45510</v>
      </c>
      <c r="H11" s="39">
        <f t="shared" si="0"/>
        <v>45875</v>
      </c>
      <c r="I11" s="24" t="str">
        <f t="shared" ref="I11:I34" ca="1" si="5">IFERROR(IF(G11="","?",IF((G11+(365))&lt;TODAY(),"Vencido",IF((G11+(365))=TODAY(),"Vence Hoje",IF((G11+(365)-15)&lt;=TODAY(),"Vence - 15 dias",IF((G11+(365)-30)&lt;=TODAY(),"Vence - 30 dias",IF((G11+(365)-60)&lt;=TODAY(),"Vence - 60 dias",IF((G11+(365)-90)&lt;=TODAY(),"Vence - 90 dias","OK!"))))))),"-")</f>
        <v>Vence - 30 dias</v>
      </c>
      <c r="J11" s="40">
        <v>45122</v>
      </c>
      <c r="K11" s="40">
        <f t="shared" si="1"/>
        <v>45487</v>
      </c>
      <c r="L11" s="46" t="str">
        <f t="shared" ca="1" si="2"/>
        <v>Bloqueado</v>
      </c>
      <c r="M11" s="21">
        <v>45730</v>
      </c>
      <c r="N11" s="22" t="str">
        <f t="shared" ca="1" si="3"/>
        <v>OK!</v>
      </c>
      <c r="O11" s="33">
        <v>45730</v>
      </c>
      <c r="P11" s="25" t="str">
        <f t="shared" ca="1" si="4"/>
        <v>OK!</v>
      </c>
      <c r="Q11" s="40" t="s">
        <v>61</v>
      </c>
      <c r="R11" s="40" t="s">
        <v>61</v>
      </c>
    </row>
    <row r="12" spans="1:139" s="7" customFormat="1" ht="12.75" customHeight="1" x14ac:dyDescent="0.25">
      <c r="A12" s="88" t="s">
        <v>69</v>
      </c>
      <c r="B12" s="30" t="s">
        <v>70</v>
      </c>
      <c r="C12" s="30" t="s">
        <v>71</v>
      </c>
      <c r="D12" s="18" t="s">
        <v>65</v>
      </c>
      <c r="E12" s="30" t="s">
        <v>66</v>
      </c>
      <c r="F12" s="17" t="s">
        <v>67</v>
      </c>
      <c r="G12" s="39">
        <v>45531</v>
      </c>
      <c r="H12" s="39">
        <f t="shared" si="0"/>
        <v>45896</v>
      </c>
      <c r="I12" s="24" t="str">
        <f t="shared" ca="1" si="5"/>
        <v>Vence - 60 dias</v>
      </c>
      <c r="J12" s="40">
        <v>45122</v>
      </c>
      <c r="K12" s="40">
        <f t="shared" si="1"/>
        <v>45487</v>
      </c>
      <c r="L12" s="46" t="str">
        <f t="shared" ca="1" si="2"/>
        <v>Bloqueado</v>
      </c>
      <c r="M12" s="21">
        <v>45730</v>
      </c>
      <c r="N12" s="22" t="str">
        <f t="shared" ca="1" si="3"/>
        <v>OK!</v>
      </c>
      <c r="O12" s="33">
        <v>45730</v>
      </c>
      <c r="P12" s="25" t="str">
        <f t="shared" ca="1" si="4"/>
        <v>OK!</v>
      </c>
      <c r="Q12" s="40" t="s">
        <v>61</v>
      </c>
      <c r="R12" s="40" t="s">
        <v>61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</row>
    <row r="13" spans="1:139" s="4" customFormat="1" ht="12.75" customHeight="1" x14ac:dyDescent="0.25">
      <c r="A13" s="88" t="s">
        <v>73</v>
      </c>
      <c r="B13" s="30" t="s">
        <v>74</v>
      </c>
      <c r="C13" s="30" t="s">
        <v>75</v>
      </c>
      <c r="D13" s="18" t="s">
        <v>65</v>
      </c>
      <c r="E13" s="30" t="s">
        <v>66</v>
      </c>
      <c r="F13" s="17" t="s">
        <v>67</v>
      </c>
      <c r="G13" s="39">
        <v>45204</v>
      </c>
      <c r="H13" s="39">
        <f t="shared" si="0"/>
        <v>45569</v>
      </c>
      <c r="I13" s="24" t="str">
        <f t="shared" ca="1" si="5"/>
        <v>Vencido</v>
      </c>
      <c r="J13" s="40">
        <v>45205</v>
      </c>
      <c r="K13" s="40">
        <f t="shared" si="1"/>
        <v>45570</v>
      </c>
      <c r="L13" s="46" t="str">
        <f t="shared" ca="1" si="2"/>
        <v>Bloqueado</v>
      </c>
      <c r="M13" s="21">
        <v>45730</v>
      </c>
      <c r="N13" s="22" t="str">
        <f t="shared" ca="1" si="3"/>
        <v>OK!</v>
      </c>
      <c r="O13" s="33">
        <v>45730</v>
      </c>
      <c r="P13" s="25" t="str">
        <f t="shared" ca="1" si="4"/>
        <v>OK!</v>
      </c>
      <c r="Q13" s="40" t="s">
        <v>61</v>
      </c>
      <c r="R13" s="40" t="s">
        <v>61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</row>
    <row r="14" spans="1:139" ht="12.75" customHeight="1" x14ac:dyDescent="0.25">
      <c r="A14" s="88" t="s">
        <v>77</v>
      </c>
      <c r="B14" s="30" t="s">
        <v>78</v>
      </c>
      <c r="C14" s="30" t="s">
        <v>79</v>
      </c>
      <c r="D14" s="18" t="s">
        <v>65</v>
      </c>
      <c r="E14" s="30" t="s">
        <v>66</v>
      </c>
      <c r="F14" s="17" t="s">
        <v>67</v>
      </c>
      <c r="G14" s="39">
        <v>45432</v>
      </c>
      <c r="H14" s="39">
        <f t="shared" si="0"/>
        <v>45797</v>
      </c>
      <c r="I14" s="24" t="str">
        <f t="shared" ca="1" si="5"/>
        <v>Vencido</v>
      </c>
      <c r="J14" s="77">
        <v>45440</v>
      </c>
      <c r="K14" s="40">
        <f t="shared" si="1"/>
        <v>45805</v>
      </c>
      <c r="L14" s="46" t="str">
        <f t="shared" ca="1" si="2"/>
        <v>Bloqueado</v>
      </c>
      <c r="M14" s="21">
        <v>45730</v>
      </c>
      <c r="N14" s="22" t="str">
        <f t="shared" ca="1" si="3"/>
        <v>OK!</v>
      </c>
      <c r="O14" s="33">
        <v>45730</v>
      </c>
      <c r="P14" s="25" t="str">
        <f t="shared" ca="1" si="4"/>
        <v>OK!</v>
      </c>
      <c r="Q14" s="40" t="s">
        <v>61</v>
      </c>
      <c r="R14" s="40" t="s">
        <v>61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</row>
    <row r="15" spans="1:139" s="4" customFormat="1" ht="12.75" customHeight="1" x14ac:dyDescent="0.25">
      <c r="A15" s="88" t="s">
        <v>91</v>
      </c>
      <c r="B15" s="31">
        <v>39662456</v>
      </c>
      <c r="C15" s="30" t="s">
        <v>92</v>
      </c>
      <c r="D15" s="18" t="s">
        <v>65</v>
      </c>
      <c r="E15" s="30" t="s">
        <v>93</v>
      </c>
      <c r="F15" s="17" t="s">
        <v>67</v>
      </c>
      <c r="G15" s="39">
        <v>45449</v>
      </c>
      <c r="H15" s="39">
        <f t="shared" si="0"/>
        <v>45814</v>
      </c>
      <c r="I15" s="24" t="str">
        <f t="shared" ca="1" si="5"/>
        <v>Vencido</v>
      </c>
      <c r="J15" s="40">
        <v>45122</v>
      </c>
      <c r="K15" s="40">
        <f t="shared" si="1"/>
        <v>45487</v>
      </c>
      <c r="L15" s="46" t="str">
        <f t="shared" ca="1" si="2"/>
        <v>Bloqueado</v>
      </c>
      <c r="M15" s="21">
        <v>45730</v>
      </c>
      <c r="N15" s="22" t="str">
        <f t="shared" ca="1" si="3"/>
        <v>OK!</v>
      </c>
      <c r="O15" s="33">
        <v>45730</v>
      </c>
      <c r="P15" s="25" t="str">
        <f t="shared" ca="1" si="4"/>
        <v>OK!</v>
      </c>
      <c r="Q15" s="40" t="s">
        <v>61</v>
      </c>
      <c r="R15" s="40" t="s">
        <v>61</v>
      </c>
    </row>
    <row r="16" spans="1:139" s="4" customFormat="1" ht="12.75" customHeight="1" x14ac:dyDescent="0.25">
      <c r="A16" s="88" t="s">
        <v>1118</v>
      </c>
      <c r="B16" s="30" t="s">
        <v>1119</v>
      </c>
      <c r="C16" s="30" t="s">
        <v>1120</v>
      </c>
      <c r="D16" s="18" t="s">
        <v>65</v>
      </c>
      <c r="E16" s="30" t="s">
        <v>66</v>
      </c>
      <c r="F16" s="17" t="s">
        <v>67</v>
      </c>
      <c r="G16" s="39">
        <v>45224</v>
      </c>
      <c r="H16" s="39">
        <f t="shared" si="0"/>
        <v>45589</v>
      </c>
      <c r="I16" s="24" t="str">
        <f t="shared" ca="1" si="5"/>
        <v>Vencido</v>
      </c>
      <c r="J16" s="40">
        <v>45122</v>
      </c>
      <c r="K16" s="40">
        <f t="shared" si="1"/>
        <v>45487</v>
      </c>
      <c r="L16" s="46" t="str">
        <f t="shared" ca="1" si="2"/>
        <v>Bloqueado</v>
      </c>
      <c r="M16" s="21">
        <v>45730</v>
      </c>
      <c r="N16" s="22" t="str">
        <f t="shared" ca="1" si="3"/>
        <v>OK!</v>
      </c>
      <c r="O16" s="33">
        <v>45730</v>
      </c>
      <c r="P16" s="25" t="str">
        <f t="shared" ca="1" si="4"/>
        <v>OK!</v>
      </c>
      <c r="Q16" s="40" t="s">
        <v>61</v>
      </c>
      <c r="R16" s="40" t="s">
        <v>61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</row>
    <row r="17" spans="1:139" ht="12.75" customHeight="1" x14ac:dyDescent="0.25">
      <c r="A17" s="88" t="s">
        <v>1121</v>
      </c>
      <c r="B17" s="30" t="s">
        <v>1122</v>
      </c>
      <c r="C17" s="30" t="s">
        <v>1123</v>
      </c>
      <c r="D17" s="18" t="s">
        <v>65</v>
      </c>
      <c r="E17" s="30" t="s">
        <v>1124</v>
      </c>
      <c r="F17" s="17" t="s">
        <v>40</v>
      </c>
      <c r="G17" s="21">
        <v>45552</v>
      </c>
      <c r="H17" s="39">
        <f t="shared" si="0"/>
        <v>45917</v>
      </c>
      <c r="I17" s="24" t="str">
        <f t="shared" ca="1" si="5"/>
        <v>Vence - 90 dias</v>
      </c>
      <c r="J17" s="77">
        <v>45614</v>
      </c>
      <c r="K17" s="40">
        <f t="shared" si="1"/>
        <v>45979</v>
      </c>
      <c r="L17" s="46" t="str">
        <f t="shared" ca="1" si="2"/>
        <v>OK!</v>
      </c>
      <c r="M17" s="21">
        <v>45730</v>
      </c>
      <c r="N17" s="22" t="str">
        <f t="shared" ca="1" si="3"/>
        <v>OK!</v>
      </c>
      <c r="O17" s="33">
        <v>45730</v>
      </c>
      <c r="P17" s="25" t="str">
        <f t="shared" ca="1" si="4"/>
        <v>OK!</v>
      </c>
      <c r="Q17" s="40" t="s">
        <v>61</v>
      </c>
      <c r="R17" s="40" t="s">
        <v>61</v>
      </c>
    </row>
    <row r="18" spans="1:139" ht="12.75" customHeight="1" x14ac:dyDescent="0.25">
      <c r="A18" s="88" t="s">
        <v>1125</v>
      </c>
      <c r="B18" s="30" t="s">
        <v>1126</v>
      </c>
      <c r="C18" s="30" t="s">
        <v>1127</v>
      </c>
      <c r="D18" s="18" t="s">
        <v>65</v>
      </c>
      <c r="E18" s="30" t="s">
        <v>1124</v>
      </c>
      <c r="F18" s="17" t="s">
        <v>40</v>
      </c>
      <c r="G18" s="21">
        <v>45392</v>
      </c>
      <c r="H18" s="39">
        <f t="shared" si="0"/>
        <v>45757</v>
      </c>
      <c r="I18" s="24" t="str">
        <f t="shared" ca="1" si="5"/>
        <v>Vencido</v>
      </c>
      <c r="J18" s="77">
        <v>45397</v>
      </c>
      <c r="K18" s="40">
        <f t="shared" si="1"/>
        <v>45762</v>
      </c>
      <c r="L18" s="46" t="str">
        <f t="shared" ca="1" si="2"/>
        <v>Bloqueado</v>
      </c>
      <c r="M18" s="21">
        <v>45730</v>
      </c>
      <c r="N18" s="22" t="str">
        <f t="shared" ca="1" si="3"/>
        <v>OK!</v>
      </c>
      <c r="O18" s="33">
        <v>45730</v>
      </c>
      <c r="P18" s="25" t="str">
        <f t="shared" ca="1" si="4"/>
        <v>OK!</v>
      </c>
      <c r="Q18" s="40" t="s">
        <v>61</v>
      </c>
      <c r="R18" s="40" t="s">
        <v>61</v>
      </c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</row>
    <row r="19" spans="1:139" ht="12.75" customHeight="1" x14ac:dyDescent="0.25">
      <c r="A19" s="88" t="s">
        <v>1128</v>
      </c>
      <c r="B19" s="30" t="s">
        <v>1129</v>
      </c>
      <c r="C19" s="30" t="s">
        <v>1130</v>
      </c>
      <c r="D19" s="18" t="s">
        <v>65</v>
      </c>
      <c r="E19" s="30" t="s">
        <v>1124</v>
      </c>
      <c r="F19" s="17" t="s">
        <v>40</v>
      </c>
      <c r="G19" s="39">
        <v>45393</v>
      </c>
      <c r="H19" s="39">
        <f t="shared" si="0"/>
        <v>45758</v>
      </c>
      <c r="I19" s="24" t="str">
        <f t="shared" ca="1" si="5"/>
        <v>Vencido</v>
      </c>
      <c r="J19" s="77">
        <v>45398</v>
      </c>
      <c r="K19" s="40">
        <f t="shared" si="1"/>
        <v>45763</v>
      </c>
      <c r="L19" s="46" t="str">
        <f t="shared" ca="1" si="2"/>
        <v>Bloqueado</v>
      </c>
      <c r="M19" s="21">
        <v>45730</v>
      </c>
      <c r="N19" s="22" t="str">
        <f t="shared" ca="1" si="3"/>
        <v>OK!</v>
      </c>
      <c r="O19" s="33">
        <v>45730</v>
      </c>
      <c r="P19" s="25" t="str">
        <f t="shared" ca="1" si="4"/>
        <v>OK!</v>
      </c>
      <c r="Q19" s="40" t="s">
        <v>61</v>
      </c>
      <c r="R19" s="40" t="s">
        <v>61</v>
      </c>
    </row>
    <row r="20" spans="1:139" ht="12.75" customHeight="1" x14ac:dyDescent="0.25">
      <c r="A20" s="88" t="s">
        <v>1131</v>
      </c>
      <c r="B20" s="31">
        <v>30455941</v>
      </c>
      <c r="C20" s="30" t="s">
        <v>1132</v>
      </c>
      <c r="D20" s="18" t="s">
        <v>65</v>
      </c>
      <c r="E20" s="30" t="s">
        <v>66</v>
      </c>
      <c r="F20" s="17" t="s">
        <v>40</v>
      </c>
      <c r="G20" s="21">
        <v>45320</v>
      </c>
      <c r="H20" s="39">
        <f t="shared" si="0"/>
        <v>45685</v>
      </c>
      <c r="I20" s="24" t="str">
        <f t="shared" ca="1" si="5"/>
        <v>Vencido</v>
      </c>
      <c r="J20" s="77">
        <v>45327</v>
      </c>
      <c r="K20" s="40">
        <f t="shared" si="1"/>
        <v>45692</v>
      </c>
      <c r="L20" s="46" t="str">
        <f t="shared" ca="1" si="2"/>
        <v>Bloqueado</v>
      </c>
      <c r="M20" s="21">
        <v>45730</v>
      </c>
      <c r="N20" s="22" t="str">
        <f t="shared" ca="1" si="3"/>
        <v>OK!</v>
      </c>
      <c r="O20" s="33">
        <v>45730</v>
      </c>
      <c r="P20" s="25" t="str">
        <f t="shared" ca="1" si="4"/>
        <v>OK!</v>
      </c>
      <c r="Q20" s="40" t="s">
        <v>61</v>
      </c>
      <c r="R20" s="40" t="s">
        <v>61</v>
      </c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</row>
    <row r="21" spans="1:139" ht="12.75" customHeight="1" x14ac:dyDescent="0.25">
      <c r="A21" s="88" t="s">
        <v>1133</v>
      </c>
      <c r="B21" s="30" t="s">
        <v>1134</v>
      </c>
      <c r="C21" s="30" t="s">
        <v>1135</v>
      </c>
      <c r="D21" s="18" t="s">
        <v>65</v>
      </c>
      <c r="E21" s="30" t="s">
        <v>1124</v>
      </c>
      <c r="F21" s="17" t="s">
        <v>40</v>
      </c>
      <c r="G21" s="39">
        <v>45554</v>
      </c>
      <c r="H21" s="39">
        <f t="shared" si="0"/>
        <v>45919</v>
      </c>
      <c r="I21" s="24" t="str">
        <f t="shared" ca="1" si="5"/>
        <v>Vence - 90 dias</v>
      </c>
      <c r="J21" s="77">
        <v>45555</v>
      </c>
      <c r="K21" s="40">
        <f t="shared" si="1"/>
        <v>45920</v>
      </c>
      <c r="L21" s="46" t="str">
        <f t="shared" ca="1" si="2"/>
        <v>OK!</v>
      </c>
      <c r="M21" s="21">
        <v>45730</v>
      </c>
      <c r="N21" s="22" t="str">
        <f t="shared" ca="1" si="3"/>
        <v>OK!</v>
      </c>
      <c r="O21" s="33">
        <v>45730</v>
      </c>
      <c r="P21" s="25" t="str">
        <f t="shared" ca="1" si="4"/>
        <v>OK!</v>
      </c>
      <c r="Q21" s="40" t="s">
        <v>61</v>
      </c>
      <c r="R21" s="40" t="s">
        <v>61</v>
      </c>
    </row>
    <row r="22" spans="1:139" s="4" customFormat="1" ht="12.75" customHeight="1" x14ac:dyDescent="0.25">
      <c r="A22" s="88" t="s">
        <v>95</v>
      </c>
      <c r="B22" s="30" t="s">
        <v>96</v>
      </c>
      <c r="C22" s="30" t="s">
        <v>97</v>
      </c>
      <c r="D22" s="18" t="s">
        <v>65</v>
      </c>
      <c r="E22" s="30" t="s">
        <v>98</v>
      </c>
      <c r="F22" s="17" t="s">
        <v>67</v>
      </c>
      <c r="G22" s="39">
        <v>45504</v>
      </c>
      <c r="H22" s="39">
        <f t="shared" si="0"/>
        <v>45869</v>
      </c>
      <c r="I22" s="24" t="str">
        <f t="shared" ca="1" si="5"/>
        <v>Vence - 30 dias</v>
      </c>
      <c r="J22" s="40">
        <v>45122</v>
      </c>
      <c r="K22" s="40">
        <f t="shared" si="1"/>
        <v>45487</v>
      </c>
      <c r="L22" s="46" t="str">
        <f t="shared" ca="1" si="2"/>
        <v>Bloqueado</v>
      </c>
      <c r="M22" s="21">
        <v>45730</v>
      </c>
      <c r="N22" s="22" t="str">
        <f t="shared" ca="1" si="3"/>
        <v>OK!</v>
      </c>
      <c r="O22" s="33">
        <v>45730</v>
      </c>
      <c r="P22" s="25" t="str">
        <f t="shared" ca="1" si="4"/>
        <v>OK!</v>
      </c>
      <c r="Q22" s="40" t="s">
        <v>61</v>
      </c>
      <c r="R22" s="40" t="s">
        <v>61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</row>
    <row r="23" spans="1:139" s="4" customFormat="1" ht="12.75" customHeight="1" x14ac:dyDescent="0.25">
      <c r="A23" s="88" t="s">
        <v>1136</v>
      </c>
      <c r="B23" s="30" t="s">
        <v>1137</v>
      </c>
      <c r="C23" s="30" t="s">
        <v>1138</v>
      </c>
      <c r="D23" s="18" t="s">
        <v>65</v>
      </c>
      <c r="E23" s="30" t="s">
        <v>66</v>
      </c>
      <c r="F23" s="17" t="s">
        <v>67</v>
      </c>
      <c r="G23" s="39">
        <v>45559</v>
      </c>
      <c r="H23" s="39">
        <f t="shared" si="0"/>
        <v>45924</v>
      </c>
      <c r="I23" s="24" t="str">
        <f t="shared" ca="1" si="5"/>
        <v>Vence - 90 dias</v>
      </c>
      <c r="J23" s="77">
        <v>45562</v>
      </c>
      <c r="K23" s="40">
        <f t="shared" si="1"/>
        <v>45927</v>
      </c>
      <c r="L23" s="46" t="str">
        <f t="shared" ca="1" si="2"/>
        <v>OK!</v>
      </c>
      <c r="M23" s="21">
        <v>45730</v>
      </c>
      <c r="N23" s="22" t="str">
        <f t="shared" ca="1" si="3"/>
        <v>OK!</v>
      </c>
      <c r="O23" s="33">
        <v>45730</v>
      </c>
      <c r="P23" s="25" t="str">
        <f t="shared" ca="1" si="4"/>
        <v>OK!</v>
      </c>
      <c r="Q23" s="40" t="s">
        <v>61</v>
      </c>
      <c r="R23" s="40" t="s">
        <v>61</v>
      </c>
    </row>
    <row r="24" spans="1:139" s="4" customFormat="1" ht="12.75" customHeight="1" x14ac:dyDescent="0.25">
      <c r="A24" s="88" t="s">
        <v>99</v>
      </c>
      <c r="B24" s="30" t="s">
        <v>100</v>
      </c>
      <c r="C24" s="30" t="s">
        <v>101</v>
      </c>
      <c r="D24" s="18" t="s">
        <v>65</v>
      </c>
      <c r="E24" s="30" t="s">
        <v>66</v>
      </c>
      <c r="F24" s="17" t="s">
        <v>67</v>
      </c>
      <c r="G24" s="39">
        <v>45517</v>
      </c>
      <c r="H24" s="39">
        <f t="shared" si="0"/>
        <v>45882</v>
      </c>
      <c r="I24" s="24" t="str">
        <f t="shared" ca="1" si="5"/>
        <v>Vence - 60 dias</v>
      </c>
      <c r="J24" s="40">
        <v>45122</v>
      </c>
      <c r="K24" s="40">
        <f t="shared" si="1"/>
        <v>45487</v>
      </c>
      <c r="L24" s="46" t="str">
        <f t="shared" ca="1" si="2"/>
        <v>Bloqueado</v>
      </c>
      <c r="M24" s="21">
        <v>45730</v>
      </c>
      <c r="N24" s="22" t="str">
        <f t="shared" ca="1" si="3"/>
        <v>OK!</v>
      </c>
      <c r="O24" s="33">
        <v>45730</v>
      </c>
      <c r="P24" s="25" t="str">
        <f t="shared" ca="1" si="4"/>
        <v>OK!</v>
      </c>
      <c r="Q24" s="40" t="s">
        <v>61</v>
      </c>
      <c r="R24" s="40" t="s">
        <v>61</v>
      </c>
    </row>
    <row r="25" spans="1:139" s="4" customFormat="1" ht="12.75" customHeight="1" x14ac:dyDescent="0.25">
      <c r="A25" s="88" t="s">
        <v>103</v>
      </c>
      <c r="B25" s="30" t="s">
        <v>104</v>
      </c>
      <c r="C25" s="30" t="s">
        <v>105</v>
      </c>
      <c r="D25" s="18" t="s">
        <v>65</v>
      </c>
      <c r="E25" s="30" t="s">
        <v>66</v>
      </c>
      <c r="F25" s="17" t="s">
        <v>67</v>
      </c>
      <c r="G25" s="39">
        <v>45448</v>
      </c>
      <c r="H25" s="39">
        <f t="shared" si="0"/>
        <v>45813</v>
      </c>
      <c r="I25" s="24" t="str">
        <f t="shared" ca="1" si="5"/>
        <v>Vencido</v>
      </c>
      <c r="J25" s="40">
        <v>45122</v>
      </c>
      <c r="K25" s="40">
        <f t="shared" si="1"/>
        <v>45487</v>
      </c>
      <c r="L25" s="46" t="str">
        <f t="shared" ca="1" si="2"/>
        <v>Bloqueado</v>
      </c>
      <c r="M25" s="21">
        <v>45730</v>
      </c>
      <c r="N25" s="22" t="str">
        <f t="shared" ca="1" si="3"/>
        <v>OK!</v>
      </c>
      <c r="O25" s="33">
        <v>45730</v>
      </c>
      <c r="P25" s="25" t="str">
        <f t="shared" ca="1" si="4"/>
        <v>OK!</v>
      </c>
      <c r="Q25" s="40" t="s">
        <v>61</v>
      </c>
      <c r="R25" s="40" t="s">
        <v>61</v>
      </c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</row>
    <row r="26" spans="1:139" s="4" customFormat="1" ht="12.75" customHeight="1" x14ac:dyDescent="0.25">
      <c r="A26" s="88" t="s">
        <v>1139</v>
      </c>
      <c r="B26" s="30" t="s">
        <v>1140</v>
      </c>
      <c r="C26" s="30" t="s">
        <v>1141</v>
      </c>
      <c r="D26" s="18" t="s">
        <v>65</v>
      </c>
      <c r="E26" s="30" t="s">
        <v>161</v>
      </c>
      <c r="F26" s="17" t="s">
        <v>40</v>
      </c>
      <c r="G26" s="39">
        <v>45499</v>
      </c>
      <c r="H26" s="39">
        <f t="shared" si="0"/>
        <v>45864</v>
      </c>
      <c r="I26" s="24" t="str">
        <f t="shared" ca="1" si="5"/>
        <v>Vence - 30 dias</v>
      </c>
      <c r="J26" s="40"/>
      <c r="K26" s="40">
        <f t="shared" si="1"/>
        <v>365</v>
      </c>
      <c r="L26" s="46" t="str">
        <f t="shared" ca="1" si="2"/>
        <v>?</v>
      </c>
      <c r="M26" s="21">
        <v>45730</v>
      </c>
      <c r="N26" s="22" t="str">
        <f t="shared" ca="1" si="3"/>
        <v>OK!</v>
      </c>
      <c r="O26" s="33">
        <v>45730</v>
      </c>
      <c r="P26" s="25" t="str">
        <f t="shared" ca="1" si="4"/>
        <v>OK!</v>
      </c>
      <c r="Q26" s="40" t="s">
        <v>61</v>
      </c>
      <c r="R26" s="40" t="s">
        <v>61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</row>
    <row r="27" spans="1:139" s="4" customFormat="1" ht="12.75" customHeight="1" x14ac:dyDescent="0.25">
      <c r="A27" s="88" t="s">
        <v>107</v>
      </c>
      <c r="B27" s="30" t="s">
        <v>108</v>
      </c>
      <c r="C27" s="30" t="s">
        <v>109</v>
      </c>
      <c r="D27" s="18" t="s">
        <v>65</v>
      </c>
      <c r="E27" s="30" t="s">
        <v>66</v>
      </c>
      <c r="F27" s="17" t="s">
        <v>67</v>
      </c>
      <c r="G27" s="39">
        <v>45209</v>
      </c>
      <c r="H27" s="39">
        <f t="shared" si="0"/>
        <v>45574</v>
      </c>
      <c r="I27" s="24" t="str">
        <f t="shared" ca="1" si="5"/>
        <v>Vencido</v>
      </c>
      <c r="J27" s="40">
        <v>45122</v>
      </c>
      <c r="K27" s="40">
        <f t="shared" si="1"/>
        <v>45487</v>
      </c>
      <c r="L27" s="46" t="str">
        <f t="shared" ca="1" si="2"/>
        <v>Bloqueado</v>
      </c>
      <c r="M27" s="21">
        <v>45730</v>
      </c>
      <c r="N27" s="22" t="str">
        <f t="shared" ca="1" si="3"/>
        <v>OK!</v>
      </c>
      <c r="O27" s="33">
        <v>45730</v>
      </c>
      <c r="P27" s="25" t="str">
        <f t="shared" ca="1" si="4"/>
        <v>OK!</v>
      </c>
      <c r="Q27" s="40" t="s">
        <v>61</v>
      </c>
      <c r="R27" s="40" t="s">
        <v>61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</row>
    <row r="28" spans="1:139" s="4" customFormat="1" ht="15" customHeight="1" x14ac:dyDescent="0.25">
      <c r="A28" s="88" t="s">
        <v>1142</v>
      </c>
      <c r="B28" s="30" t="s">
        <v>1143</v>
      </c>
      <c r="C28" s="30" t="s">
        <v>1144</v>
      </c>
      <c r="D28" s="18" t="s">
        <v>65</v>
      </c>
      <c r="E28" s="30" t="s">
        <v>1145</v>
      </c>
      <c r="F28" s="17" t="s">
        <v>40</v>
      </c>
      <c r="G28" s="21">
        <v>45355</v>
      </c>
      <c r="H28" s="39">
        <f t="shared" si="0"/>
        <v>45720</v>
      </c>
      <c r="I28" s="24" t="str">
        <f t="shared" ca="1" si="5"/>
        <v>Vencido</v>
      </c>
      <c r="J28" s="45">
        <v>45383</v>
      </c>
      <c r="K28" s="40">
        <f t="shared" si="1"/>
        <v>45748</v>
      </c>
      <c r="L28" s="46" t="str">
        <f t="shared" ca="1" si="2"/>
        <v>Bloqueado</v>
      </c>
      <c r="M28" s="21">
        <v>45730</v>
      </c>
      <c r="N28" s="22" t="str">
        <f t="shared" ca="1" si="3"/>
        <v>OK!</v>
      </c>
      <c r="O28" s="33">
        <v>45730</v>
      </c>
      <c r="P28" s="25" t="str">
        <f t="shared" ca="1" si="4"/>
        <v>OK!</v>
      </c>
      <c r="Q28" s="40" t="s">
        <v>61</v>
      </c>
      <c r="R28" s="40" t="s">
        <v>61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</row>
    <row r="29" spans="1:139" ht="12.75" customHeight="1" x14ac:dyDescent="0.25">
      <c r="A29" s="88" t="s">
        <v>1146</v>
      </c>
      <c r="B29" s="30" t="s">
        <v>1147</v>
      </c>
      <c r="C29" s="30" t="s">
        <v>1148</v>
      </c>
      <c r="D29" s="18" t="s">
        <v>65</v>
      </c>
      <c r="E29" s="30" t="s">
        <v>66</v>
      </c>
      <c r="F29" s="17" t="s">
        <v>67</v>
      </c>
      <c r="G29" s="39">
        <v>45399</v>
      </c>
      <c r="H29" s="39">
        <f t="shared" si="0"/>
        <v>45764</v>
      </c>
      <c r="I29" s="24" t="str">
        <f t="shared" ca="1" si="5"/>
        <v>Vencido</v>
      </c>
      <c r="J29" s="77">
        <v>45405</v>
      </c>
      <c r="K29" s="40">
        <f t="shared" si="1"/>
        <v>45770</v>
      </c>
      <c r="L29" s="46" t="str">
        <f t="shared" ca="1" si="2"/>
        <v>Bloqueado</v>
      </c>
      <c r="M29" s="21">
        <v>45730</v>
      </c>
      <c r="N29" s="22" t="str">
        <f t="shared" ca="1" si="3"/>
        <v>OK!</v>
      </c>
      <c r="O29" s="33">
        <v>45730</v>
      </c>
      <c r="P29" s="25" t="str">
        <f t="shared" ca="1" si="4"/>
        <v>OK!</v>
      </c>
      <c r="Q29" s="40" t="s">
        <v>61</v>
      </c>
      <c r="R29" s="40" t="s">
        <v>61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</row>
    <row r="30" spans="1:139" ht="12.75" customHeight="1" x14ac:dyDescent="0.25">
      <c r="A30" s="88" t="s">
        <v>111</v>
      </c>
      <c r="B30" s="30" t="s">
        <v>112</v>
      </c>
      <c r="C30" s="30" t="s">
        <v>113</v>
      </c>
      <c r="D30" s="18" t="s">
        <v>65</v>
      </c>
      <c r="E30" s="30" t="s">
        <v>114</v>
      </c>
      <c r="F30" s="32" t="s">
        <v>40</v>
      </c>
      <c r="G30" s="21">
        <v>45670</v>
      </c>
      <c r="H30" s="21">
        <f t="shared" si="0"/>
        <v>46035</v>
      </c>
      <c r="I30" s="24" t="str">
        <f t="shared" ca="1" si="5"/>
        <v>OK!</v>
      </c>
      <c r="J30" s="77">
        <v>45694</v>
      </c>
      <c r="K30" s="40">
        <f t="shared" si="1"/>
        <v>46059</v>
      </c>
      <c r="L30" s="46" t="str">
        <f t="shared" ca="1" si="2"/>
        <v>OK!</v>
      </c>
      <c r="M30" s="21">
        <v>45730</v>
      </c>
      <c r="N30" s="22" t="str">
        <f t="shared" ca="1" si="3"/>
        <v>OK!</v>
      </c>
      <c r="O30" s="33">
        <v>45730</v>
      </c>
      <c r="P30" s="25" t="str">
        <f t="shared" ca="1" si="4"/>
        <v>OK!</v>
      </c>
      <c r="Q30" s="40" t="s">
        <v>61</v>
      </c>
      <c r="R30" s="40" t="s">
        <v>61</v>
      </c>
    </row>
    <row r="31" spans="1:139" ht="12.75" customHeight="1" x14ac:dyDescent="0.25">
      <c r="A31" s="88" t="s">
        <v>115</v>
      </c>
      <c r="B31" s="30" t="s">
        <v>116</v>
      </c>
      <c r="C31" s="30" t="s">
        <v>117</v>
      </c>
      <c r="D31" s="18" t="s">
        <v>65</v>
      </c>
      <c r="E31" s="30" t="s">
        <v>66</v>
      </c>
      <c r="F31" s="17" t="s">
        <v>67</v>
      </c>
      <c r="G31" s="39">
        <v>45478</v>
      </c>
      <c r="H31" s="39">
        <f t="shared" si="0"/>
        <v>45843</v>
      </c>
      <c r="I31" s="24" t="str">
        <f t="shared" ca="1" si="5"/>
        <v>Vencido</v>
      </c>
      <c r="J31" s="40">
        <v>45122</v>
      </c>
      <c r="K31" s="40">
        <f t="shared" si="1"/>
        <v>45487</v>
      </c>
      <c r="L31" s="46" t="str">
        <f t="shared" ca="1" si="2"/>
        <v>Bloqueado</v>
      </c>
      <c r="M31" s="21">
        <v>45730</v>
      </c>
      <c r="N31" s="22" t="str">
        <f t="shared" ca="1" si="3"/>
        <v>OK!</v>
      </c>
      <c r="O31" s="33">
        <v>45730</v>
      </c>
      <c r="P31" s="25" t="str">
        <f t="shared" ca="1" si="4"/>
        <v>OK!</v>
      </c>
      <c r="Q31" s="40" t="s">
        <v>61</v>
      </c>
      <c r="R31" s="40" t="s">
        <v>61</v>
      </c>
    </row>
    <row r="32" spans="1:139" s="10" customFormat="1" ht="12.75" customHeight="1" x14ac:dyDescent="0.25">
      <c r="A32" s="88" t="s">
        <v>1149</v>
      </c>
      <c r="B32" s="30" t="s">
        <v>1150</v>
      </c>
      <c r="C32" s="30" t="s">
        <v>1151</v>
      </c>
      <c r="D32" s="18" t="s">
        <v>65</v>
      </c>
      <c r="E32" s="30" t="s">
        <v>98</v>
      </c>
      <c r="F32" s="17" t="s">
        <v>67</v>
      </c>
      <c r="G32" s="39">
        <v>45517</v>
      </c>
      <c r="H32" s="39">
        <f t="shared" si="0"/>
        <v>45882</v>
      </c>
      <c r="I32" s="24" t="str">
        <f t="shared" ca="1" si="5"/>
        <v>Vence - 60 dias</v>
      </c>
      <c r="J32" s="77">
        <v>45519</v>
      </c>
      <c r="K32" s="40">
        <f t="shared" si="1"/>
        <v>45884</v>
      </c>
      <c r="L32" s="46" t="str">
        <f t="shared" ca="1" si="2"/>
        <v>OK!</v>
      </c>
      <c r="M32" s="21">
        <v>45730</v>
      </c>
      <c r="N32" s="22" t="str">
        <f t="shared" ca="1" si="3"/>
        <v>OK!</v>
      </c>
      <c r="O32" s="33">
        <v>45730</v>
      </c>
      <c r="P32" s="25" t="str">
        <f t="shared" ca="1" si="4"/>
        <v>OK!</v>
      </c>
      <c r="Q32" s="40" t="s">
        <v>61</v>
      </c>
      <c r="R32" s="40" t="s">
        <v>61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</row>
    <row r="33" spans="1:139" ht="12.75" customHeight="1" x14ac:dyDescent="0.25">
      <c r="A33" s="88" t="s">
        <v>1152</v>
      </c>
      <c r="B33" s="30" t="s">
        <v>1153</v>
      </c>
      <c r="C33" s="30" t="s">
        <v>1154</v>
      </c>
      <c r="D33" s="18" t="s">
        <v>65</v>
      </c>
      <c r="E33" s="30" t="s">
        <v>1124</v>
      </c>
      <c r="F33" s="17" t="s">
        <v>40</v>
      </c>
      <c r="G33" s="39">
        <v>45519</v>
      </c>
      <c r="H33" s="39">
        <f t="shared" si="0"/>
        <v>45884</v>
      </c>
      <c r="I33" s="24" t="str">
        <f t="shared" ca="1" si="5"/>
        <v>Vence - 60 dias</v>
      </c>
      <c r="J33" s="77">
        <v>45523</v>
      </c>
      <c r="K33" s="40">
        <f t="shared" si="1"/>
        <v>45888</v>
      </c>
      <c r="L33" s="46" t="str">
        <f t="shared" ca="1" si="2"/>
        <v>OK!</v>
      </c>
      <c r="M33" s="21">
        <v>45730</v>
      </c>
      <c r="N33" s="22" t="str">
        <f t="shared" ca="1" si="3"/>
        <v>OK!</v>
      </c>
      <c r="O33" s="33">
        <v>45730</v>
      </c>
      <c r="P33" s="25" t="str">
        <f t="shared" ca="1" si="4"/>
        <v>OK!</v>
      </c>
      <c r="Q33" s="40" t="s">
        <v>61</v>
      </c>
      <c r="R33" s="40" t="s">
        <v>61</v>
      </c>
    </row>
    <row r="34" spans="1:139" ht="12.75" customHeight="1" x14ac:dyDescent="0.25">
      <c r="A34" s="88" t="s">
        <v>1155</v>
      </c>
      <c r="B34" s="30" t="s">
        <v>1156</v>
      </c>
      <c r="C34" s="30" t="s">
        <v>1157</v>
      </c>
      <c r="D34" s="18" t="s">
        <v>65</v>
      </c>
      <c r="E34" s="30" t="s">
        <v>98</v>
      </c>
      <c r="F34" s="17" t="s">
        <v>67</v>
      </c>
      <c r="G34" s="39">
        <v>45351</v>
      </c>
      <c r="H34" s="39">
        <f t="shared" si="0"/>
        <v>45716</v>
      </c>
      <c r="I34" s="24" t="str">
        <f t="shared" ca="1" si="5"/>
        <v>Vencido</v>
      </c>
      <c r="J34" s="40">
        <v>45122</v>
      </c>
      <c r="K34" s="40">
        <f t="shared" si="1"/>
        <v>45487</v>
      </c>
      <c r="L34" s="46" t="str">
        <f t="shared" ca="1" si="2"/>
        <v>Bloqueado</v>
      </c>
      <c r="M34" s="21">
        <v>45730</v>
      </c>
      <c r="N34" s="22" t="str">
        <f t="shared" ca="1" si="3"/>
        <v>OK!</v>
      </c>
      <c r="O34" s="33">
        <v>45730</v>
      </c>
      <c r="P34" s="25" t="str">
        <f t="shared" ca="1" si="4"/>
        <v>OK!</v>
      </c>
      <c r="Q34" s="40" t="s">
        <v>61</v>
      </c>
      <c r="R34" s="40" t="s">
        <v>61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</row>
    <row r="35" spans="1:139" ht="15" customHeight="1" x14ac:dyDescent="0.25">
      <c r="A35" s="88" t="s">
        <v>119</v>
      </c>
      <c r="B35" s="30">
        <v>532963647</v>
      </c>
      <c r="C35" s="30" t="s">
        <v>120</v>
      </c>
      <c r="D35" s="18" t="s">
        <v>121</v>
      </c>
      <c r="E35" s="30" t="s">
        <v>122</v>
      </c>
      <c r="F35" s="17" t="s">
        <v>40</v>
      </c>
      <c r="G35" s="21">
        <v>45140</v>
      </c>
      <c r="H35" s="39">
        <f t="shared" si="0"/>
        <v>45505</v>
      </c>
      <c r="I35" s="24" t="str">
        <f ca="1">IFERROR(IF(G35="","?",IF((G35+(365))&lt;TODAY(),"Vencido",IF((G35+(365))=TODAY(),"Vence Hoje",IF((G35+(365)-15)&lt;=TODAY(),"Vence - 15 dias",IF((G35+(365)-30)&lt;=TODAY(),"Vence - 30 dias",IF((G35+(365*2)-60)&lt;=TODAY(),"Vence - 60 dias",IF((G35+(365*2)-90)&lt;=TODAY(),"Vence - 90 dias","OK!"))))))),"-")</f>
        <v>Vencido</v>
      </c>
      <c r="J35" s="40"/>
      <c r="K35" s="40">
        <f t="shared" si="1"/>
        <v>365</v>
      </c>
      <c r="L35" s="46" t="str">
        <f t="shared" ca="1" si="2"/>
        <v>?</v>
      </c>
      <c r="M35" s="21">
        <v>45139</v>
      </c>
      <c r="N35" s="22" t="str">
        <f t="shared" ca="1" si="3"/>
        <v>Vencido</v>
      </c>
      <c r="O35" s="33">
        <v>44774</v>
      </c>
      <c r="P35" s="25" t="str">
        <f t="shared" ca="1" si="4"/>
        <v>Vencido</v>
      </c>
      <c r="Q35" s="40" t="s">
        <v>61</v>
      </c>
      <c r="R35" s="40" t="s">
        <v>61</v>
      </c>
    </row>
    <row r="36" spans="1:139" s="6" customFormat="1" ht="12.75" customHeight="1" x14ac:dyDescent="0.25">
      <c r="A36" s="88" t="s">
        <v>127</v>
      </c>
      <c r="B36" s="31" t="s">
        <v>128</v>
      </c>
      <c r="C36" s="30" t="s">
        <v>129</v>
      </c>
      <c r="D36" s="18" t="s">
        <v>130</v>
      </c>
      <c r="E36" s="30" t="s">
        <v>131</v>
      </c>
      <c r="F36" s="17" t="s">
        <v>40</v>
      </c>
      <c r="G36" s="39">
        <v>45447</v>
      </c>
      <c r="H36" s="39">
        <f t="shared" si="0"/>
        <v>45812</v>
      </c>
      <c r="I36" s="24" t="str">
        <f ca="1">IFERROR(IF(G36="","?",IF((G36+(365))&lt;TODAY(),"Vencido",IF((G36+(365))=TODAY(),"Vence Hoje",IF((G36+(365)-15)&lt;=TODAY(),"Vence - 15 dias",IF((G36+(365)-30)&lt;=TODAY(),"Vence - 30 dias",IF((G36+(365*2)-60)&lt;=TODAY(),"Vence - 60 dias",IF((G36+(365*2)-90)&lt;=TODAY(),"Vence - 90 dias","OK!"))))))),"-")</f>
        <v>Vencido</v>
      </c>
      <c r="J36" s="40"/>
      <c r="K36" s="40">
        <f t="shared" si="1"/>
        <v>365</v>
      </c>
      <c r="L36" s="46" t="str">
        <f t="shared" ca="1" si="2"/>
        <v>?</v>
      </c>
      <c r="M36" s="21"/>
      <c r="N36" s="22" t="str">
        <f t="shared" ca="1" si="3"/>
        <v>?</v>
      </c>
      <c r="O36" s="33"/>
      <c r="P36" s="25" t="str">
        <f t="shared" ca="1" si="4"/>
        <v>?</v>
      </c>
      <c r="Q36" s="40"/>
      <c r="R36" s="40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</row>
    <row r="37" spans="1:139" ht="12.75" customHeight="1" x14ac:dyDescent="0.25">
      <c r="A37" s="88" t="s">
        <v>132</v>
      </c>
      <c r="B37" s="30" t="s">
        <v>133</v>
      </c>
      <c r="C37" s="30" t="s">
        <v>134</v>
      </c>
      <c r="D37" s="18" t="s">
        <v>130</v>
      </c>
      <c r="E37" s="30" t="s">
        <v>135</v>
      </c>
      <c r="F37" s="32" t="s">
        <v>40</v>
      </c>
      <c r="G37" s="21">
        <v>45677</v>
      </c>
      <c r="H37" s="21">
        <f t="shared" si="0"/>
        <v>46042</v>
      </c>
      <c r="I37" s="24" t="str">
        <f ca="1">IFERROR(IF(G37="","?",IF((G37+(365))&lt;TODAY(),"Vencido",IF((G37+(365))=TODAY(),"Vence Hoje",IF((G37+(365)-15)&lt;=TODAY(),"Vence - 15 dias",IF((G37+(365)-30)&lt;=TODAY(),"Vence - 30 dias",IF((G37+(365)-60)&lt;=TODAY(),"Vence - 60 dias",IF((G37+(365)-90)&lt;=TODAY(),"Vence - 90 dias","OK!"))))))),"-")</f>
        <v>OK!</v>
      </c>
      <c r="J37" s="77">
        <v>45692</v>
      </c>
      <c r="K37" s="40">
        <f t="shared" si="1"/>
        <v>46057</v>
      </c>
      <c r="L37" s="46" t="str">
        <f t="shared" ca="1" si="2"/>
        <v>OK!</v>
      </c>
      <c r="M37" s="21"/>
      <c r="N37" s="22" t="str">
        <f t="shared" ca="1" si="3"/>
        <v>?</v>
      </c>
      <c r="O37" s="33"/>
      <c r="P37" s="25" t="str">
        <f t="shared" ca="1" si="4"/>
        <v>?</v>
      </c>
      <c r="Q37" s="60"/>
      <c r="R37" s="40"/>
    </row>
    <row r="38" spans="1:139" s="4" customFormat="1" ht="15" customHeight="1" x14ac:dyDescent="0.25">
      <c r="A38" s="88" t="s">
        <v>136</v>
      </c>
      <c r="B38" s="30">
        <v>532355490</v>
      </c>
      <c r="C38" s="30" t="s">
        <v>137</v>
      </c>
      <c r="D38" s="18" t="s">
        <v>130</v>
      </c>
      <c r="E38" s="30" t="s">
        <v>138</v>
      </c>
      <c r="F38" s="17" t="s">
        <v>40</v>
      </c>
      <c r="G38" s="21">
        <v>45194</v>
      </c>
      <c r="H38" s="39">
        <f t="shared" si="0"/>
        <v>45559</v>
      </c>
      <c r="I38" s="24" t="str">
        <f ca="1">IFERROR(IF(G38="","?",IF((G38+(365))&lt;TODAY(),"Vencido",IF((G38+(365))=TODAY(),"Vence Hoje",IF((G38+(365)-15)&lt;=TODAY(),"Vence - 15 dias",IF((G38+(365)-30)&lt;=TODAY(),"Vence - 30 dias",IF((G38+(365*2)-60)&lt;=TODAY(),"Vence - 60 dias",IF((G38+(365*2)-90)&lt;=TODAY(),"Vence - 90 dias","OK!"))))))),"-")</f>
        <v>Vencido</v>
      </c>
      <c r="J38" s="77">
        <v>45518</v>
      </c>
      <c r="K38" s="40">
        <f t="shared" si="1"/>
        <v>45883</v>
      </c>
      <c r="L38" s="46" t="str">
        <f t="shared" ca="1" si="2"/>
        <v>OK!</v>
      </c>
      <c r="M38" s="21"/>
      <c r="N38" s="22" t="str">
        <f t="shared" ca="1" si="3"/>
        <v>?</v>
      </c>
      <c r="O38" s="33"/>
      <c r="P38" s="25" t="str">
        <f t="shared" ca="1" si="4"/>
        <v>?</v>
      </c>
      <c r="Q38" s="60"/>
      <c r="R38" s="40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</row>
    <row r="39" spans="1:139" s="4" customFormat="1" ht="15" customHeight="1" x14ac:dyDescent="0.25">
      <c r="A39" s="88" t="s">
        <v>139</v>
      </c>
      <c r="B39" s="31">
        <v>44142998</v>
      </c>
      <c r="C39" s="30" t="s">
        <v>140</v>
      </c>
      <c r="D39" s="18" t="s">
        <v>130</v>
      </c>
      <c r="E39" s="30" t="s">
        <v>141</v>
      </c>
      <c r="F39" s="17" t="s">
        <v>40</v>
      </c>
      <c r="G39" s="21">
        <v>45386</v>
      </c>
      <c r="H39" s="39">
        <f t="shared" si="0"/>
        <v>45751</v>
      </c>
      <c r="I39" s="24" t="str">
        <f ca="1">IFERROR(IF(G39="","?",IF((G39+(365))&lt;TODAY(),"Vencido",IF((G39+(365))=TODAY(),"Vence Hoje",IF((G39+(365)-15)&lt;=TODAY(),"Vence - 15 dias",IF((G39+(365)-30)&lt;=TODAY(),"Vence - 30 dias",IF((G39+(365*2)-60)&lt;=TODAY(),"Vence - 60 dias",IF((G39+(365*2)-90)&lt;=TODAY(),"Vence - 90 dias","OK!"))))))),"-")</f>
        <v>Vencido</v>
      </c>
      <c r="J39" s="77">
        <v>45692</v>
      </c>
      <c r="K39" s="40">
        <f t="shared" si="1"/>
        <v>46057</v>
      </c>
      <c r="L39" s="46" t="str">
        <f t="shared" ca="1" si="2"/>
        <v>OK!</v>
      </c>
      <c r="M39" s="21"/>
      <c r="N39" s="22" t="str">
        <f t="shared" ca="1" si="3"/>
        <v>?</v>
      </c>
      <c r="O39" s="33"/>
      <c r="P39" s="25" t="str">
        <f t="shared" ca="1" si="4"/>
        <v>?</v>
      </c>
      <c r="Q39" s="60"/>
      <c r="R39" s="40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</row>
    <row r="40" spans="1:139" ht="15" customHeight="1" x14ac:dyDescent="0.25">
      <c r="A40" s="88" t="s">
        <v>139</v>
      </c>
      <c r="B40" s="30" t="s">
        <v>142</v>
      </c>
      <c r="C40" s="30" t="s">
        <v>140</v>
      </c>
      <c r="D40" s="18" t="s">
        <v>130</v>
      </c>
      <c r="E40" s="30" t="s">
        <v>143</v>
      </c>
      <c r="F40" s="32" t="s">
        <v>40</v>
      </c>
      <c r="G40" s="21">
        <v>45386</v>
      </c>
      <c r="H40" s="21">
        <f t="shared" si="0"/>
        <v>45751</v>
      </c>
      <c r="I40" s="24" t="str">
        <f ca="1">IFERROR(IF(G40="","?",IF((G40+(365))&lt;TODAY(),"Vencido",IF((G40+(365))=TODAY(),"Vence Hoje",IF((G40+(365)-15)&lt;=TODAY(),"Vence - 15 dias",IF((G40+(365)-30)&lt;=TODAY(),"Vence - 30 dias",IF((G40+(365)-60)&lt;=TODAY(),"Vence - 60 dias",IF((G40+(365)-90)&lt;=TODAY(),"Vence - 90 dias","OK!"))))))),"-")</f>
        <v>Vencido</v>
      </c>
      <c r="J40" s="77">
        <v>45518</v>
      </c>
      <c r="K40" s="40">
        <f t="shared" si="1"/>
        <v>45883</v>
      </c>
      <c r="L40" s="46" t="str">
        <f t="shared" ca="1" si="2"/>
        <v>OK!</v>
      </c>
      <c r="M40" s="21"/>
      <c r="N40" s="22" t="str">
        <f t="shared" ca="1" si="3"/>
        <v>?</v>
      </c>
      <c r="O40" s="33"/>
      <c r="P40" s="25" t="str">
        <f t="shared" ca="1" si="4"/>
        <v>?</v>
      </c>
      <c r="Q40" s="60"/>
      <c r="R40" s="40"/>
    </row>
    <row r="41" spans="1:139" s="11" customFormat="1" ht="15" customHeight="1" x14ac:dyDescent="0.25">
      <c r="A41" s="88" t="s">
        <v>144</v>
      </c>
      <c r="B41" s="30" t="s">
        <v>145</v>
      </c>
      <c r="C41" s="30" t="s">
        <v>146</v>
      </c>
      <c r="D41" s="18" t="s">
        <v>147</v>
      </c>
      <c r="E41" s="30" t="s">
        <v>148</v>
      </c>
      <c r="F41" s="32" t="s">
        <v>40</v>
      </c>
      <c r="G41" s="21">
        <v>45636</v>
      </c>
      <c r="H41" s="21">
        <f t="shared" si="0"/>
        <v>46001</v>
      </c>
      <c r="I41" s="24" t="str">
        <f t="shared" ref="I41:I104" ca="1" si="6">IFERROR(IF(G41="","?",IF((G41+(365))&lt;TODAY(),"Vencido",IF((G41+(365))=TODAY(),"Vence Hoje",IF((G41+(365)-15)&lt;=TODAY(),"Vence - 15 dias",IF((G41+(365)-30)&lt;=TODAY(),"Vence - 30 dias",IF((G41+(365*2)-60)&lt;=TODAY(),"Vence - 60 dias",IF((G41+(365*2)-90)&lt;=TODAY(),"Vence - 90 dias","OK!"))))))),"-")</f>
        <v>OK!</v>
      </c>
      <c r="J41" s="77">
        <v>45769</v>
      </c>
      <c r="K41" s="40">
        <f t="shared" si="1"/>
        <v>46134</v>
      </c>
      <c r="L41" s="46" t="str">
        <f t="shared" ca="1" si="2"/>
        <v>OK!</v>
      </c>
      <c r="M41" s="21">
        <v>45689</v>
      </c>
      <c r="N41" s="22" t="str">
        <f t="shared" ca="1" si="3"/>
        <v>OK!</v>
      </c>
      <c r="O41" s="33">
        <v>45689</v>
      </c>
      <c r="P41" s="25" t="str">
        <f t="shared" ca="1" si="4"/>
        <v>OK!</v>
      </c>
      <c r="Q41" s="60" t="s">
        <v>61</v>
      </c>
      <c r="R41" s="40" t="s">
        <v>61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</row>
    <row r="42" spans="1:139" s="11" customFormat="1" ht="15" customHeight="1" x14ac:dyDescent="0.25">
      <c r="A42" s="88" t="s">
        <v>149</v>
      </c>
      <c r="B42" s="30" t="s">
        <v>150</v>
      </c>
      <c r="C42" s="30" t="s">
        <v>151</v>
      </c>
      <c r="D42" s="16" t="s">
        <v>147</v>
      </c>
      <c r="E42" s="30" t="s">
        <v>152</v>
      </c>
      <c r="F42" s="19" t="s">
        <v>40</v>
      </c>
      <c r="G42" s="21">
        <v>45733</v>
      </c>
      <c r="H42" s="21">
        <f t="shared" si="0"/>
        <v>46098</v>
      </c>
      <c r="I42" s="24" t="str">
        <f t="shared" ca="1" si="6"/>
        <v>OK!</v>
      </c>
      <c r="J42" s="77">
        <v>45736</v>
      </c>
      <c r="K42" s="40">
        <f t="shared" si="1"/>
        <v>46101</v>
      </c>
      <c r="L42" s="46" t="str">
        <f t="shared" ca="1" si="2"/>
        <v>OK!</v>
      </c>
      <c r="M42" s="21">
        <v>45689</v>
      </c>
      <c r="N42" s="22" t="str">
        <f t="shared" ca="1" si="3"/>
        <v>OK!</v>
      </c>
      <c r="O42" s="33">
        <v>45689</v>
      </c>
      <c r="P42" s="25" t="str">
        <f t="shared" ca="1" si="4"/>
        <v>OK!</v>
      </c>
      <c r="Q42" s="60" t="s">
        <v>61</v>
      </c>
      <c r="R42" s="40" t="s">
        <v>61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</row>
    <row r="43" spans="1:139" s="11" customFormat="1" ht="14.25" customHeight="1" x14ac:dyDescent="0.25">
      <c r="A43" s="88" t="s">
        <v>153</v>
      </c>
      <c r="B43" s="30"/>
      <c r="C43" s="30"/>
      <c r="D43" s="16" t="s">
        <v>147</v>
      </c>
      <c r="E43" s="30" t="s">
        <v>154</v>
      </c>
      <c r="F43" s="19" t="s">
        <v>40</v>
      </c>
      <c r="G43" s="21"/>
      <c r="H43" s="21"/>
      <c r="I43" s="24" t="str">
        <f t="shared" ca="1" si="6"/>
        <v>?</v>
      </c>
      <c r="J43" s="77">
        <v>45688</v>
      </c>
      <c r="K43" s="40">
        <f t="shared" si="1"/>
        <v>46053</v>
      </c>
      <c r="L43" s="46" t="str">
        <f t="shared" ca="1" si="2"/>
        <v>OK!</v>
      </c>
      <c r="M43" s="21">
        <v>45689</v>
      </c>
      <c r="N43" s="22" t="str">
        <f t="shared" ca="1" si="3"/>
        <v>OK!</v>
      </c>
      <c r="O43" s="33">
        <v>45689</v>
      </c>
      <c r="P43" s="25" t="str">
        <f t="shared" ca="1" si="4"/>
        <v>OK!</v>
      </c>
      <c r="Q43" s="60" t="s">
        <v>61</v>
      </c>
      <c r="R43" s="40" t="s">
        <v>61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</row>
    <row r="44" spans="1:139" s="11" customFormat="1" ht="14.25" customHeight="1" x14ac:dyDescent="0.25">
      <c r="A44" s="88" t="s">
        <v>155</v>
      </c>
      <c r="B44" s="30" t="s">
        <v>156</v>
      </c>
      <c r="C44" s="30" t="s">
        <v>157</v>
      </c>
      <c r="D44" s="16" t="s">
        <v>147</v>
      </c>
      <c r="E44" s="30" t="s">
        <v>158</v>
      </c>
      <c r="F44" s="19" t="s">
        <v>40</v>
      </c>
      <c r="G44" s="21">
        <v>45686</v>
      </c>
      <c r="H44" s="21">
        <f t="shared" ref="H44:H107" si="7">G44+365</f>
        <v>46051</v>
      </c>
      <c r="I44" s="24" t="str">
        <f t="shared" ca="1" si="6"/>
        <v>OK!</v>
      </c>
      <c r="J44" s="77">
        <v>45688</v>
      </c>
      <c r="K44" s="40">
        <f t="shared" si="1"/>
        <v>46053</v>
      </c>
      <c r="L44" s="46" t="str">
        <f t="shared" ca="1" si="2"/>
        <v>OK!</v>
      </c>
      <c r="M44" s="21">
        <v>45689</v>
      </c>
      <c r="N44" s="22" t="str">
        <f t="shared" ca="1" si="3"/>
        <v>OK!</v>
      </c>
      <c r="O44" s="33">
        <v>45689</v>
      </c>
      <c r="P44" s="25" t="str">
        <f t="shared" ca="1" si="4"/>
        <v>OK!</v>
      </c>
      <c r="Q44" s="60" t="s">
        <v>61</v>
      </c>
      <c r="R44" s="40" t="s">
        <v>61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</row>
    <row r="45" spans="1:139" s="11" customFormat="1" ht="15" customHeight="1" x14ac:dyDescent="0.25">
      <c r="A45" s="88" t="s">
        <v>159</v>
      </c>
      <c r="B45" s="31">
        <v>26533320</v>
      </c>
      <c r="C45" s="30" t="s">
        <v>160</v>
      </c>
      <c r="D45" s="16" t="s">
        <v>147</v>
      </c>
      <c r="E45" s="30" t="s">
        <v>161</v>
      </c>
      <c r="F45" s="19" t="s">
        <v>40</v>
      </c>
      <c r="G45" s="21">
        <v>45677</v>
      </c>
      <c r="H45" s="21">
        <f t="shared" si="7"/>
        <v>46042</v>
      </c>
      <c r="I45" s="24" t="str">
        <f t="shared" ca="1" si="6"/>
        <v>OK!</v>
      </c>
      <c r="J45" s="77">
        <v>45688</v>
      </c>
      <c r="K45" s="40">
        <f t="shared" si="1"/>
        <v>46053</v>
      </c>
      <c r="L45" s="46" t="str">
        <f t="shared" ca="1" si="2"/>
        <v>OK!</v>
      </c>
      <c r="M45" s="21">
        <v>45689</v>
      </c>
      <c r="N45" s="22" t="str">
        <f t="shared" ca="1" si="3"/>
        <v>OK!</v>
      </c>
      <c r="O45" s="33">
        <v>45689</v>
      </c>
      <c r="P45" s="25" t="str">
        <f t="shared" ca="1" si="4"/>
        <v>OK!</v>
      </c>
      <c r="Q45" s="60" t="s">
        <v>61</v>
      </c>
      <c r="R45" s="40" t="s">
        <v>61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</row>
    <row r="46" spans="1:139" s="11" customFormat="1" ht="15" customHeight="1" x14ac:dyDescent="0.25">
      <c r="A46" s="88" t="s">
        <v>170</v>
      </c>
      <c r="B46" s="30" t="s">
        <v>171</v>
      </c>
      <c r="C46" s="30" t="s">
        <v>172</v>
      </c>
      <c r="D46" s="16" t="s">
        <v>147</v>
      </c>
      <c r="E46" s="30" t="s">
        <v>173</v>
      </c>
      <c r="F46" s="19" t="s">
        <v>40</v>
      </c>
      <c r="G46" s="21">
        <v>45677</v>
      </c>
      <c r="H46" s="21">
        <f t="shared" si="7"/>
        <v>46042</v>
      </c>
      <c r="I46" s="24" t="str">
        <f t="shared" ca="1" si="6"/>
        <v>OK!</v>
      </c>
      <c r="J46" s="77">
        <v>45688</v>
      </c>
      <c r="K46" s="40">
        <f t="shared" si="1"/>
        <v>46053</v>
      </c>
      <c r="L46" s="46" t="str">
        <f t="shared" ca="1" si="2"/>
        <v>OK!</v>
      </c>
      <c r="M46" s="21">
        <v>45689</v>
      </c>
      <c r="N46" s="22" t="str">
        <f t="shared" ca="1" si="3"/>
        <v>OK!</v>
      </c>
      <c r="O46" s="33">
        <v>45689</v>
      </c>
      <c r="P46" s="25" t="str">
        <f t="shared" ca="1" si="4"/>
        <v>OK!</v>
      </c>
      <c r="Q46" s="60" t="s">
        <v>61</v>
      </c>
      <c r="R46" s="40" t="s">
        <v>61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</row>
    <row r="47" spans="1:139" s="11" customFormat="1" ht="15" customHeight="1" x14ac:dyDescent="0.25">
      <c r="A47" s="81" t="s">
        <v>174</v>
      </c>
      <c r="B47" s="30" t="s">
        <v>175</v>
      </c>
      <c r="C47" s="30" t="s">
        <v>176</v>
      </c>
      <c r="D47" s="16" t="s">
        <v>147</v>
      </c>
      <c r="E47" s="30" t="s">
        <v>158</v>
      </c>
      <c r="F47" s="19" t="s">
        <v>40</v>
      </c>
      <c r="G47" s="21">
        <v>45677</v>
      </c>
      <c r="H47" s="21">
        <f t="shared" si="7"/>
        <v>46042</v>
      </c>
      <c r="I47" s="24" t="str">
        <f t="shared" ca="1" si="6"/>
        <v>OK!</v>
      </c>
      <c r="J47" s="77">
        <v>45688</v>
      </c>
      <c r="K47" s="40">
        <f t="shared" si="1"/>
        <v>46053</v>
      </c>
      <c r="L47" s="46" t="str">
        <f t="shared" ca="1" si="2"/>
        <v>OK!</v>
      </c>
      <c r="M47" s="21">
        <v>45689</v>
      </c>
      <c r="N47" s="22" t="str">
        <f t="shared" ca="1" si="3"/>
        <v>OK!</v>
      </c>
      <c r="O47" s="33">
        <v>45689</v>
      </c>
      <c r="P47" s="25" t="str">
        <f t="shared" ca="1" si="4"/>
        <v>OK!</v>
      </c>
      <c r="Q47" s="60" t="s">
        <v>61</v>
      </c>
      <c r="R47" s="40" t="s">
        <v>61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</row>
    <row r="48" spans="1:139" s="8" customFormat="1" ht="12.75" customHeight="1" x14ac:dyDescent="0.25">
      <c r="A48" s="81" t="s">
        <v>177</v>
      </c>
      <c r="B48" s="30" t="s">
        <v>178</v>
      </c>
      <c r="C48" s="30" t="s">
        <v>179</v>
      </c>
      <c r="D48" s="16" t="s">
        <v>147</v>
      </c>
      <c r="E48" s="30" t="s">
        <v>158</v>
      </c>
      <c r="F48" s="19" t="s">
        <v>40</v>
      </c>
      <c r="G48" s="21">
        <v>45686</v>
      </c>
      <c r="H48" s="21">
        <f t="shared" si="7"/>
        <v>46051</v>
      </c>
      <c r="I48" s="24" t="str">
        <f t="shared" ca="1" si="6"/>
        <v>OK!</v>
      </c>
      <c r="J48" s="77">
        <v>45688</v>
      </c>
      <c r="K48" s="40">
        <f t="shared" si="1"/>
        <v>46053</v>
      </c>
      <c r="L48" s="46" t="str">
        <f t="shared" ca="1" si="2"/>
        <v>OK!</v>
      </c>
      <c r="M48" s="21">
        <v>45689</v>
      </c>
      <c r="N48" s="22" t="str">
        <f t="shared" ca="1" si="3"/>
        <v>OK!</v>
      </c>
      <c r="O48" s="33">
        <v>45689</v>
      </c>
      <c r="P48" s="25" t="str">
        <f t="shared" ca="1" si="4"/>
        <v>OK!</v>
      </c>
      <c r="Q48" s="60" t="s">
        <v>61</v>
      </c>
      <c r="R48" s="40" t="s">
        <v>61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</row>
    <row r="49" spans="1:139" s="8" customFormat="1" ht="12.75" customHeight="1" x14ac:dyDescent="0.25">
      <c r="A49" s="84" t="s">
        <v>180</v>
      </c>
      <c r="B49" s="30"/>
      <c r="C49" s="30"/>
      <c r="D49" s="16" t="s">
        <v>147</v>
      </c>
      <c r="E49" s="30" t="s">
        <v>181</v>
      </c>
      <c r="F49" s="19" t="s">
        <v>40</v>
      </c>
      <c r="G49" s="21"/>
      <c r="H49" s="21">
        <f t="shared" si="7"/>
        <v>365</v>
      </c>
      <c r="I49" s="24" t="str">
        <f t="shared" ca="1" si="6"/>
        <v>?</v>
      </c>
      <c r="J49" s="77">
        <v>45699</v>
      </c>
      <c r="K49" s="40">
        <f t="shared" si="1"/>
        <v>46064</v>
      </c>
      <c r="L49" s="46" t="str">
        <f t="shared" ca="1" si="2"/>
        <v>OK!</v>
      </c>
      <c r="M49" s="21">
        <v>45690</v>
      </c>
      <c r="N49" s="22" t="str">
        <f t="shared" ca="1" si="3"/>
        <v>OK!</v>
      </c>
      <c r="O49" s="33">
        <v>45690</v>
      </c>
      <c r="P49" s="25" t="str">
        <f t="shared" ca="1" si="4"/>
        <v>OK!</v>
      </c>
      <c r="Q49" s="60" t="s">
        <v>61</v>
      </c>
      <c r="R49" s="40" t="s">
        <v>61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</row>
    <row r="50" spans="1:139" s="4" customFormat="1" ht="12.75" customHeight="1" x14ac:dyDescent="0.25">
      <c r="A50" s="81" t="s">
        <v>182</v>
      </c>
      <c r="B50" s="30" t="s">
        <v>183</v>
      </c>
      <c r="C50" s="30" t="s">
        <v>184</v>
      </c>
      <c r="D50" s="16" t="s">
        <v>185</v>
      </c>
      <c r="E50" s="15" t="s">
        <v>169</v>
      </c>
      <c r="F50" s="19" t="s">
        <v>40</v>
      </c>
      <c r="G50" s="21">
        <v>45757</v>
      </c>
      <c r="H50" s="21">
        <f t="shared" si="7"/>
        <v>46122</v>
      </c>
      <c r="I50" s="24" t="str">
        <f t="shared" ca="1" si="6"/>
        <v>OK!</v>
      </c>
      <c r="J50" s="77">
        <v>45779</v>
      </c>
      <c r="K50" s="40">
        <f t="shared" si="1"/>
        <v>46144</v>
      </c>
      <c r="L50" s="46" t="str">
        <f t="shared" ca="1" si="2"/>
        <v>OK!</v>
      </c>
      <c r="M50" s="21"/>
      <c r="N50" s="22" t="str">
        <f t="shared" ca="1" si="3"/>
        <v>?</v>
      </c>
      <c r="O50" s="33"/>
      <c r="P50" s="25" t="str">
        <f t="shared" ca="1" si="4"/>
        <v>?</v>
      </c>
      <c r="Q50" s="60" t="s">
        <v>84</v>
      </c>
      <c r="R50" s="40" t="s">
        <v>90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</row>
    <row r="51" spans="1:139" s="4" customFormat="1" ht="12.75" customHeight="1" x14ac:dyDescent="0.25">
      <c r="A51" s="88" t="s">
        <v>186</v>
      </c>
      <c r="B51" s="31">
        <v>36350551</v>
      </c>
      <c r="C51" s="30" t="s">
        <v>187</v>
      </c>
      <c r="D51" s="16" t="s">
        <v>188</v>
      </c>
      <c r="E51" s="15" t="s">
        <v>189</v>
      </c>
      <c r="F51" s="19" t="s">
        <v>40</v>
      </c>
      <c r="G51" s="21">
        <v>45418</v>
      </c>
      <c r="H51" s="21">
        <f t="shared" si="7"/>
        <v>45783</v>
      </c>
      <c r="I51" s="24" t="str">
        <f t="shared" ca="1" si="6"/>
        <v>Vencido</v>
      </c>
      <c r="J51" s="77">
        <v>45733</v>
      </c>
      <c r="K51" s="40">
        <f t="shared" si="1"/>
        <v>46098</v>
      </c>
      <c r="L51" s="46" t="str">
        <f t="shared" ca="1" si="2"/>
        <v>OK!</v>
      </c>
      <c r="M51" s="21">
        <v>45328</v>
      </c>
      <c r="N51" s="22" t="str">
        <f ca="1">IFERROR(IF(M51="","?",IF((M51+(365*2))&lt;TODAY(),"Vencido",IF((M51+(365*2))=TODAY(),"Vence Hoje",IF((M51+(365*2)-15)&lt;=TODAY(),"Vence - 15 dias",IF((M51+(365*2)-30)&lt;=TODAY(),"Vence - 30 dias",IF((M51+(365*2)-60)&lt;=TODAY(),"Vence - 60 dias",IF((M51+(365*2)-90)&lt;=TODAY(),"Vence - 90 dias","OK!"))))))),"-")</f>
        <v>OK!</v>
      </c>
      <c r="O51" s="33">
        <v>45446</v>
      </c>
      <c r="P51" s="25" t="str">
        <f t="shared" ca="1" si="4"/>
        <v>Vencido</v>
      </c>
      <c r="Q51" s="60" t="s">
        <v>84</v>
      </c>
      <c r="R51" s="40" t="s">
        <v>90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</row>
    <row r="52" spans="1:139" s="7" customFormat="1" ht="12.75" customHeight="1" x14ac:dyDescent="0.25">
      <c r="A52" s="88" t="s">
        <v>190</v>
      </c>
      <c r="B52" s="30" t="s">
        <v>191</v>
      </c>
      <c r="C52" s="30" t="s">
        <v>192</v>
      </c>
      <c r="D52" s="16" t="s">
        <v>188</v>
      </c>
      <c r="E52" s="15" t="s">
        <v>193</v>
      </c>
      <c r="F52" s="19" t="s">
        <v>40</v>
      </c>
      <c r="G52" s="21">
        <v>45418</v>
      </c>
      <c r="H52" s="21">
        <f t="shared" si="7"/>
        <v>45783</v>
      </c>
      <c r="I52" s="24" t="str">
        <f t="shared" ca="1" si="6"/>
        <v>Vencido</v>
      </c>
      <c r="J52" s="77">
        <v>45733</v>
      </c>
      <c r="K52" s="40">
        <f t="shared" si="1"/>
        <v>46098</v>
      </c>
      <c r="L52" s="46" t="str">
        <f t="shared" ca="1" si="2"/>
        <v>OK!</v>
      </c>
      <c r="M52" s="21">
        <v>45328</v>
      </c>
      <c r="N52" s="22" t="str">
        <f ca="1">IFERROR(IF(M52="","?",IF((M52+(365*2))&lt;TODAY(),"Vencido",IF((M52+(365*2))=TODAY(),"Vence Hoje",IF((M52+(365*2)-15)&lt;=TODAY(),"Vence - 15 dias",IF((M52+(365*2)-30)&lt;=TODAY(),"Vence - 30 dias",IF((M52+(365*2)-60)&lt;=TODAY(),"Vence - 60 dias",IF((M52+(365*2)-90)&lt;=TODAY(),"Vence - 90 dias","OK!"))))))),"-")</f>
        <v>OK!</v>
      </c>
      <c r="O52" s="33">
        <v>45446</v>
      </c>
      <c r="P52" s="25" t="str">
        <f t="shared" ca="1" si="4"/>
        <v>Vencido</v>
      </c>
      <c r="Q52" s="60" t="s">
        <v>84</v>
      </c>
      <c r="R52" s="40" t="s">
        <v>90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</row>
    <row r="53" spans="1:139" s="12" customFormat="1" ht="12.75" customHeight="1" x14ac:dyDescent="0.25">
      <c r="A53" s="81" t="s">
        <v>194</v>
      </c>
      <c r="B53" s="31">
        <v>55755343</v>
      </c>
      <c r="C53" s="30" t="s">
        <v>195</v>
      </c>
      <c r="D53" s="18" t="s">
        <v>196</v>
      </c>
      <c r="E53" s="30" t="s">
        <v>197</v>
      </c>
      <c r="F53" s="17" t="s">
        <v>40</v>
      </c>
      <c r="G53" s="21">
        <v>45190</v>
      </c>
      <c r="H53" s="39">
        <f t="shared" si="7"/>
        <v>45555</v>
      </c>
      <c r="I53" s="24" t="str">
        <f t="shared" ca="1" si="6"/>
        <v>Vencido</v>
      </c>
      <c r="J53" s="77">
        <v>45315</v>
      </c>
      <c r="K53" s="40">
        <f t="shared" si="1"/>
        <v>45680</v>
      </c>
      <c r="L53" s="46" t="str">
        <f t="shared" ca="1" si="2"/>
        <v>Bloqueado</v>
      </c>
      <c r="M53" s="21">
        <v>44986</v>
      </c>
      <c r="N53" s="22" t="str">
        <f t="shared" ca="1" si="3"/>
        <v>Vencido</v>
      </c>
      <c r="O53" s="33">
        <v>45047</v>
      </c>
      <c r="P53" s="25" t="str">
        <f t="shared" ca="1" si="4"/>
        <v>Vencido</v>
      </c>
      <c r="Q53" s="60" t="s">
        <v>61</v>
      </c>
      <c r="R53" s="40" t="s">
        <v>61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</row>
    <row r="54" spans="1:139" ht="12.75" customHeight="1" x14ac:dyDescent="0.25">
      <c r="A54" s="81" t="s">
        <v>199</v>
      </c>
      <c r="B54" s="30" t="s">
        <v>200</v>
      </c>
      <c r="C54" s="30" t="s">
        <v>201</v>
      </c>
      <c r="D54" s="18" t="s">
        <v>196</v>
      </c>
      <c r="E54" s="30" t="s">
        <v>202</v>
      </c>
      <c r="F54" s="17" t="s">
        <v>40</v>
      </c>
      <c r="G54" s="21">
        <v>45079</v>
      </c>
      <c r="H54" s="39">
        <f t="shared" si="7"/>
        <v>45444</v>
      </c>
      <c r="I54" s="24" t="str">
        <f t="shared" ca="1" si="6"/>
        <v>Vencido</v>
      </c>
      <c r="J54" s="77">
        <v>45315</v>
      </c>
      <c r="K54" s="40">
        <f t="shared" si="1"/>
        <v>45680</v>
      </c>
      <c r="L54" s="46" t="str">
        <f t="shared" ca="1" si="2"/>
        <v>Bloqueado</v>
      </c>
      <c r="M54" s="21">
        <v>44986</v>
      </c>
      <c r="N54" s="22" t="str">
        <f t="shared" ca="1" si="3"/>
        <v>Vencido</v>
      </c>
      <c r="O54" s="33">
        <v>45047</v>
      </c>
      <c r="P54" s="25" t="str">
        <f t="shared" ca="1" si="4"/>
        <v>Vencido</v>
      </c>
      <c r="Q54" s="60"/>
      <c r="R54" s="40"/>
    </row>
    <row r="55" spans="1:139" ht="12.75" customHeight="1" x14ac:dyDescent="0.25">
      <c r="A55" s="81" t="s">
        <v>203</v>
      </c>
      <c r="B55" s="30" t="s">
        <v>204</v>
      </c>
      <c r="C55" s="30" t="s">
        <v>205</v>
      </c>
      <c r="D55" s="16" t="s">
        <v>206</v>
      </c>
      <c r="E55" s="30" t="s">
        <v>207</v>
      </c>
      <c r="F55" s="17" t="s">
        <v>40</v>
      </c>
      <c r="G55" s="21">
        <v>45435</v>
      </c>
      <c r="H55" s="39">
        <f t="shared" si="7"/>
        <v>45800</v>
      </c>
      <c r="I55" s="24" t="str">
        <f t="shared" ca="1" si="6"/>
        <v>Vencido</v>
      </c>
      <c r="J55" s="77">
        <v>45621</v>
      </c>
      <c r="K55" s="40">
        <f t="shared" si="1"/>
        <v>45986</v>
      </c>
      <c r="L55" s="46" t="str">
        <f t="shared" ca="1" si="2"/>
        <v>OK!</v>
      </c>
      <c r="M55" s="21">
        <v>45070</v>
      </c>
      <c r="N55" s="22" t="str">
        <f t="shared" ca="1" si="3"/>
        <v>Vencido</v>
      </c>
      <c r="O55" s="33">
        <v>45413</v>
      </c>
      <c r="P55" s="25" t="str">
        <f t="shared" ca="1" si="4"/>
        <v>Vencido</v>
      </c>
      <c r="Q55" s="60"/>
      <c r="R55" s="40"/>
    </row>
    <row r="56" spans="1:139" s="9" customFormat="1" ht="12.75" customHeight="1" x14ac:dyDescent="0.25">
      <c r="A56" s="81" t="s">
        <v>208</v>
      </c>
      <c r="B56" s="30" t="s">
        <v>209</v>
      </c>
      <c r="C56" s="30" t="s">
        <v>210</v>
      </c>
      <c r="D56" s="16" t="s">
        <v>206</v>
      </c>
      <c r="E56" s="30" t="s">
        <v>211</v>
      </c>
      <c r="F56" s="17" t="s">
        <v>40</v>
      </c>
      <c r="G56" s="21">
        <v>45435</v>
      </c>
      <c r="H56" s="39">
        <f t="shared" si="7"/>
        <v>45800</v>
      </c>
      <c r="I56" s="24" t="str">
        <f t="shared" ca="1" si="6"/>
        <v>Vencido</v>
      </c>
      <c r="J56" s="77">
        <v>45630</v>
      </c>
      <c r="K56" s="40">
        <f t="shared" si="1"/>
        <v>45995</v>
      </c>
      <c r="L56" s="46" t="str">
        <f t="shared" ca="1" si="2"/>
        <v>OK!</v>
      </c>
      <c r="M56" s="21">
        <v>45070</v>
      </c>
      <c r="N56" s="22" t="str">
        <f t="shared" ca="1" si="3"/>
        <v>Vencido</v>
      </c>
      <c r="O56" s="33">
        <v>45413</v>
      </c>
      <c r="P56" s="25" t="str">
        <f t="shared" ca="1" si="4"/>
        <v>Vencido</v>
      </c>
      <c r="Q56" s="60"/>
      <c r="R56" s="40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</row>
    <row r="57" spans="1:139" s="8" customFormat="1" ht="12.75" customHeight="1" x14ac:dyDescent="0.25">
      <c r="A57" s="81" t="s">
        <v>212</v>
      </c>
      <c r="B57" s="31">
        <v>14992451</v>
      </c>
      <c r="C57" s="30" t="s">
        <v>213</v>
      </c>
      <c r="D57" s="18" t="s">
        <v>214</v>
      </c>
      <c r="E57" s="30" t="s">
        <v>215</v>
      </c>
      <c r="F57" s="17" t="s">
        <v>40</v>
      </c>
      <c r="G57" s="21">
        <v>45313</v>
      </c>
      <c r="H57" s="39">
        <f t="shared" si="7"/>
        <v>45678</v>
      </c>
      <c r="I57" s="24" t="str">
        <f t="shared" ca="1" si="6"/>
        <v>Vencido</v>
      </c>
      <c r="J57" s="40"/>
      <c r="K57" s="40">
        <f t="shared" si="1"/>
        <v>365</v>
      </c>
      <c r="L57" s="46" t="str">
        <f t="shared" ca="1" si="2"/>
        <v>?</v>
      </c>
      <c r="M57" s="21"/>
      <c r="N57" s="22" t="str">
        <f t="shared" ca="1" si="3"/>
        <v>?</v>
      </c>
      <c r="O57" s="33"/>
      <c r="P57" s="25" t="str">
        <f t="shared" ca="1" si="4"/>
        <v>?</v>
      </c>
      <c r="Q57" s="60"/>
      <c r="R57" s="40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</row>
    <row r="58" spans="1:139" s="8" customFormat="1" ht="12.75" customHeight="1" x14ac:dyDescent="0.25">
      <c r="A58" s="81" t="s">
        <v>216</v>
      </c>
      <c r="B58" s="30" t="s">
        <v>217</v>
      </c>
      <c r="C58" s="30" t="s">
        <v>218</v>
      </c>
      <c r="D58" s="18" t="s">
        <v>214</v>
      </c>
      <c r="E58" s="30" t="s">
        <v>219</v>
      </c>
      <c r="F58" s="17" t="s">
        <v>40</v>
      </c>
      <c r="G58" s="21">
        <v>45103</v>
      </c>
      <c r="H58" s="39">
        <f t="shared" si="7"/>
        <v>45468</v>
      </c>
      <c r="I58" s="24" t="str">
        <f t="shared" ca="1" si="6"/>
        <v>Vencido</v>
      </c>
      <c r="J58" s="40"/>
      <c r="K58" s="40">
        <f t="shared" si="1"/>
        <v>365</v>
      </c>
      <c r="L58" s="46" t="str">
        <f t="shared" ca="1" si="2"/>
        <v>?</v>
      </c>
      <c r="M58" s="21"/>
      <c r="N58" s="22" t="str">
        <f t="shared" ca="1" si="3"/>
        <v>?</v>
      </c>
      <c r="O58" s="33"/>
      <c r="P58" s="25" t="str">
        <f t="shared" ca="1" si="4"/>
        <v>?</v>
      </c>
      <c r="Q58" s="60"/>
      <c r="R58" s="40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</row>
    <row r="59" spans="1:139" x14ac:dyDescent="0.25">
      <c r="A59" s="88" t="s">
        <v>220</v>
      </c>
      <c r="B59" s="30" t="s">
        <v>221</v>
      </c>
      <c r="C59" s="30" t="s">
        <v>222</v>
      </c>
      <c r="D59" s="18" t="s">
        <v>223</v>
      </c>
      <c r="E59" s="30" t="s">
        <v>224</v>
      </c>
      <c r="F59" s="17" t="s">
        <v>40</v>
      </c>
      <c r="G59" s="21">
        <v>45617</v>
      </c>
      <c r="H59" s="39">
        <f t="shared" si="7"/>
        <v>45982</v>
      </c>
      <c r="I59" s="24" t="str">
        <f t="shared" ca="1" si="6"/>
        <v>OK!</v>
      </c>
      <c r="J59" s="77">
        <v>45765</v>
      </c>
      <c r="K59" s="40">
        <f t="shared" si="1"/>
        <v>46130</v>
      </c>
      <c r="L59" s="46" t="str">
        <f t="shared" ca="1" si="2"/>
        <v>OK!</v>
      </c>
      <c r="M59" s="21">
        <v>45295</v>
      </c>
      <c r="N59" s="22" t="str">
        <f t="shared" ca="1" si="3"/>
        <v>Vencido</v>
      </c>
      <c r="O59" s="33">
        <v>45295</v>
      </c>
      <c r="P59" s="25" t="str">
        <f t="shared" ca="1" si="4"/>
        <v>Vencido</v>
      </c>
      <c r="Q59" s="60" t="s">
        <v>61</v>
      </c>
      <c r="R59" s="40" t="s">
        <v>61</v>
      </c>
    </row>
    <row r="60" spans="1:139" ht="12.75" customHeight="1" x14ac:dyDescent="0.25">
      <c r="A60" s="81" t="s">
        <v>225</v>
      </c>
      <c r="B60" s="31">
        <v>66538336</v>
      </c>
      <c r="C60" s="30" t="s">
        <v>226</v>
      </c>
      <c r="D60" s="18" t="s">
        <v>223</v>
      </c>
      <c r="E60" s="30" t="s">
        <v>227</v>
      </c>
      <c r="F60" s="17" t="s">
        <v>40</v>
      </c>
      <c r="G60" s="21">
        <v>45280</v>
      </c>
      <c r="H60" s="39">
        <f t="shared" si="7"/>
        <v>45645</v>
      </c>
      <c r="I60" s="24" t="str">
        <f t="shared" ca="1" si="6"/>
        <v>Vencido</v>
      </c>
      <c r="J60" s="40"/>
      <c r="K60" s="40">
        <f t="shared" si="1"/>
        <v>365</v>
      </c>
      <c r="L60" s="46" t="str">
        <f t="shared" ca="1" si="2"/>
        <v>?</v>
      </c>
      <c r="M60" s="21">
        <v>45295</v>
      </c>
      <c r="N60" s="22" t="str">
        <f t="shared" ca="1" si="3"/>
        <v>Vencido</v>
      </c>
      <c r="O60" s="33">
        <v>45295</v>
      </c>
      <c r="P60" s="25" t="str">
        <f t="shared" ca="1" si="4"/>
        <v>Vencido</v>
      </c>
      <c r="Q60" s="60"/>
      <c r="R60" s="40"/>
    </row>
    <row r="61" spans="1:139" ht="12.75" customHeight="1" x14ac:dyDescent="0.25">
      <c r="A61" s="88" t="s">
        <v>228</v>
      </c>
      <c r="B61" s="30" t="s">
        <v>229</v>
      </c>
      <c r="C61" s="30" t="s">
        <v>230</v>
      </c>
      <c r="D61" s="18" t="s">
        <v>223</v>
      </c>
      <c r="E61" s="30" t="s">
        <v>231</v>
      </c>
      <c r="F61" s="17" t="s">
        <v>40</v>
      </c>
      <c r="G61" s="21">
        <v>45628</v>
      </c>
      <c r="H61" s="39">
        <f t="shared" si="7"/>
        <v>45993</v>
      </c>
      <c r="I61" s="24" t="str">
        <f t="shared" ca="1" si="6"/>
        <v>OK!</v>
      </c>
      <c r="J61" s="77">
        <v>45765</v>
      </c>
      <c r="K61" s="40">
        <f t="shared" si="1"/>
        <v>46130</v>
      </c>
      <c r="L61" s="46" t="str">
        <f t="shared" ca="1" si="2"/>
        <v>OK!</v>
      </c>
      <c r="M61" s="21">
        <v>45295</v>
      </c>
      <c r="N61" s="22" t="str">
        <f t="shared" ca="1" si="3"/>
        <v>Vencido</v>
      </c>
      <c r="O61" s="33">
        <v>45295</v>
      </c>
      <c r="P61" s="25" t="str">
        <f t="shared" ca="1" si="4"/>
        <v>Vencido</v>
      </c>
      <c r="Q61" s="60" t="s">
        <v>85</v>
      </c>
      <c r="R61" s="40" t="s">
        <v>61</v>
      </c>
    </row>
    <row r="62" spans="1:139" ht="12" customHeight="1" x14ac:dyDescent="0.25">
      <c r="A62" s="81" t="s">
        <v>232</v>
      </c>
      <c r="B62" s="30" t="s">
        <v>233</v>
      </c>
      <c r="C62" s="30" t="s">
        <v>234</v>
      </c>
      <c r="D62" s="18" t="s">
        <v>223</v>
      </c>
      <c r="E62" s="30" t="s">
        <v>235</v>
      </c>
      <c r="F62" s="17" t="s">
        <v>40</v>
      </c>
      <c r="G62" s="21">
        <v>45280</v>
      </c>
      <c r="H62" s="39">
        <f t="shared" si="7"/>
        <v>45645</v>
      </c>
      <c r="I62" s="24" t="str">
        <f t="shared" ca="1" si="6"/>
        <v>Vencido</v>
      </c>
      <c r="J62" s="40"/>
      <c r="K62" s="40">
        <f t="shared" si="1"/>
        <v>365</v>
      </c>
      <c r="L62" s="46" t="str">
        <f t="shared" ca="1" si="2"/>
        <v>?</v>
      </c>
      <c r="M62" s="21">
        <v>45295</v>
      </c>
      <c r="N62" s="22" t="str">
        <f t="shared" ca="1" si="3"/>
        <v>Vencido</v>
      </c>
      <c r="O62" s="33">
        <v>45295</v>
      </c>
      <c r="P62" s="25" t="str">
        <f t="shared" ca="1" si="4"/>
        <v>Vencido</v>
      </c>
      <c r="Q62" s="60"/>
      <c r="R62" s="40"/>
    </row>
    <row r="63" spans="1:139" ht="12" customHeight="1" x14ac:dyDescent="0.25">
      <c r="A63" s="81" t="s">
        <v>236</v>
      </c>
      <c r="B63" s="30" t="s">
        <v>237</v>
      </c>
      <c r="C63" s="30" t="s">
        <v>238</v>
      </c>
      <c r="D63" s="18" t="s">
        <v>223</v>
      </c>
      <c r="E63" s="30" t="s">
        <v>239</v>
      </c>
      <c r="F63" s="17" t="s">
        <v>40</v>
      </c>
      <c r="G63" s="21">
        <v>45449</v>
      </c>
      <c r="H63" s="39">
        <f t="shared" si="7"/>
        <v>45814</v>
      </c>
      <c r="I63" s="24" t="str">
        <f t="shared" ca="1" si="6"/>
        <v>Vencido</v>
      </c>
      <c r="J63" s="40"/>
      <c r="K63" s="40">
        <f t="shared" si="1"/>
        <v>365</v>
      </c>
      <c r="L63" s="46" t="str">
        <f t="shared" ca="1" si="2"/>
        <v>?</v>
      </c>
      <c r="M63" s="21">
        <v>45295</v>
      </c>
      <c r="N63" s="22" t="str">
        <f t="shared" ca="1" si="3"/>
        <v>Vencido</v>
      </c>
      <c r="O63" s="33">
        <v>45295</v>
      </c>
      <c r="P63" s="25" t="str">
        <f t="shared" ca="1" si="4"/>
        <v>Vencido</v>
      </c>
      <c r="Q63" s="60"/>
      <c r="R63" s="40"/>
    </row>
    <row r="64" spans="1:139" ht="12.75" customHeight="1" x14ac:dyDescent="0.25">
      <c r="A64" s="81" t="s">
        <v>240</v>
      </c>
      <c r="B64" s="30" t="s">
        <v>241</v>
      </c>
      <c r="C64" s="30" t="s">
        <v>242</v>
      </c>
      <c r="D64" s="41" t="s">
        <v>243</v>
      </c>
      <c r="E64" s="30" t="s">
        <v>244</v>
      </c>
      <c r="F64" s="17" t="s">
        <v>40</v>
      </c>
      <c r="G64" s="21">
        <v>45516</v>
      </c>
      <c r="H64" s="39">
        <f t="shared" si="7"/>
        <v>45881</v>
      </c>
      <c r="I64" s="24" t="str">
        <f t="shared" ca="1" si="6"/>
        <v>OK!</v>
      </c>
      <c r="J64" s="40">
        <v>45538</v>
      </c>
      <c r="K64" s="40">
        <f t="shared" si="1"/>
        <v>45903</v>
      </c>
      <c r="L64" s="46" t="str">
        <f t="shared" ca="1" si="2"/>
        <v>OK!</v>
      </c>
      <c r="M64" s="21">
        <v>45467</v>
      </c>
      <c r="N64" s="22" t="str">
        <f t="shared" ca="1" si="3"/>
        <v>Vencido</v>
      </c>
      <c r="O64" s="33">
        <v>45467</v>
      </c>
      <c r="P64" s="25" t="str">
        <f t="shared" ca="1" si="4"/>
        <v>Vencido</v>
      </c>
      <c r="Q64" s="60"/>
      <c r="R64" s="40"/>
    </row>
    <row r="65" spans="1:139" ht="12.75" customHeight="1" x14ac:dyDescent="0.25">
      <c r="A65" s="81" t="s">
        <v>245</v>
      </c>
      <c r="B65" s="30" t="s">
        <v>246</v>
      </c>
      <c r="C65" s="30" t="s">
        <v>247</v>
      </c>
      <c r="D65" s="18" t="s">
        <v>248</v>
      </c>
      <c r="E65" s="30" t="s">
        <v>249</v>
      </c>
      <c r="F65" s="17" t="s">
        <v>40</v>
      </c>
      <c r="G65" s="39">
        <v>45182</v>
      </c>
      <c r="H65" s="39">
        <f t="shared" si="7"/>
        <v>45547</v>
      </c>
      <c r="I65" s="24" t="str">
        <f t="shared" ca="1" si="6"/>
        <v>Vencido</v>
      </c>
      <c r="J65" s="40">
        <v>45100</v>
      </c>
      <c r="K65" s="40">
        <f t="shared" si="1"/>
        <v>45465</v>
      </c>
      <c r="L65" s="46" t="str">
        <f t="shared" ca="1" si="2"/>
        <v>Bloqueado</v>
      </c>
      <c r="M65" s="21">
        <v>45065</v>
      </c>
      <c r="N65" s="22" t="str">
        <f t="shared" ca="1" si="3"/>
        <v>Vencido</v>
      </c>
      <c r="O65" s="33">
        <v>45065</v>
      </c>
      <c r="P65" s="25" t="str">
        <f t="shared" ca="1" si="4"/>
        <v>Vencido</v>
      </c>
      <c r="Q65" s="40" t="s">
        <v>165</v>
      </c>
      <c r="R65" s="40" t="s">
        <v>165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</row>
    <row r="66" spans="1:139" ht="12.75" customHeight="1" x14ac:dyDescent="0.25">
      <c r="A66" s="84" t="s">
        <v>250</v>
      </c>
      <c r="B66" s="30" t="s">
        <v>251</v>
      </c>
      <c r="C66" s="30" t="s">
        <v>252</v>
      </c>
      <c r="D66" s="18" t="s">
        <v>248</v>
      </c>
      <c r="E66" s="30" t="s">
        <v>253</v>
      </c>
      <c r="F66" s="17" t="s">
        <v>40</v>
      </c>
      <c r="G66" s="39">
        <v>45161</v>
      </c>
      <c r="H66" s="39">
        <f t="shared" si="7"/>
        <v>45526</v>
      </c>
      <c r="I66" s="24" t="str">
        <f t="shared" ca="1" si="6"/>
        <v>Vencido</v>
      </c>
      <c r="J66" s="40">
        <v>45170</v>
      </c>
      <c r="K66" s="40">
        <f t="shared" si="1"/>
        <v>45535</v>
      </c>
      <c r="L66" s="46" t="str">
        <f t="shared" ca="1" si="2"/>
        <v>Bloqueado</v>
      </c>
      <c r="M66" s="21">
        <v>45065</v>
      </c>
      <c r="N66" s="22" t="str">
        <f t="shared" ca="1" si="3"/>
        <v>Vencido</v>
      </c>
      <c r="O66" s="33">
        <v>45065</v>
      </c>
      <c r="P66" s="25" t="str">
        <f t="shared" ca="1" si="4"/>
        <v>Vencido</v>
      </c>
      <c r="Q66" s="40" t="s">
        <v>61</v>
      </c>
      <c r="R66" s="40" t="s">
        <v>61</v>
      </c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</row>
    <row r="67" spans="1:139" s="10" customFormat="1" ht="12.75" customHeight="1" x14ac:dyDescent="0.25">
      <c r="A67" s="84" t="s">
        <v>254</v>
      </c>
      <c r="B67" s="30" t="s">
        <v>255</v>
      </c>
      <c r="C67" s="30" t="s">
        <v>256</v>
      </c>
      <c r="D67" s="18" t="s">
        <v>248</v>
      </c>
      <c r="E67" s="30" t="s">
        <v>253</v>
      </c>
      <c r="F67" s="17" t="s">
        <v>40</v>
      </c>
      <c r="G67" s="39">
        <v>45126</v>
      </c>
      <c r="H67" s="39">
        <f t="shared" si="7"/>
        <v>45491</v>
      </c>
      <c r="I67" s="24" t="str">
        <f t="shared" ca="1" si="6"/>
        <v>Vencido</v>
      </c>
      <c r="J67" s="40">
        <v>45142</v>
      </c>
      <c r="K67" s="40">
        <f t="shared" ref="K67:K130" si="8">J67+365</f>
        <v>45507</v>
      </c>
      <c r="L67" s="46" t="str">
        <f t="shared" ref="L67:L130" ca="1" si="9">IFERROR(IF(J67="","?",IF((J67+(365))&lt;TODAY(),"Bloqueado",IF((J67+(365*2))=TODAY(),"Vence Hoje",IF((J67+(365*2)-15)&lt;=TODAY(),"Vence - 15 dias",IF((J67+(365*2)-30)&lt;=TODAY(),"Vence - 30 dias",IF((J67+(365*2)-60)&lt;=TODAY(),"Vence - 60 dias",IF((J67+(365*2)-90)&lt;=TODAY(),"Vence - 90 dias","OK!"))))))),"-")</f>
        <v>Bloqueado</v>
      </c>
      <c r="M67" s="21">
        <v>45065</v>
      </c>
      <c r="N67" s="22" t="str">
        <f t="shared" ref="N67:N82" ca="1" si="10">IFERROR(IF(M67="","?",IF((M67+(365))&lt;TODAY(),"Vencido",IF((M67+(365))=TODAY(),"Vence Hoje",IF((M67+(365)-15)&lt;=TODAY(),"Vence - 15 dias",IF((M67+(365)-30)&lt;=TODAY(),"Vence - 30 dias",IF((M67+(365)-60)&lt;=TODAY(),"Vence - 60 dias",IF((M67+(365)-90)&lt;=TODAY(),"Vence - 90 dias","OK!"))))))),"-")</f>
        <v>Vencido</v>
      </c>
      <c r="O67" s="33">
        <v>45065</v>
      </c>
      <c r="P67" s="25" t="str">
        <f t="shared" ref="P67:P130" ca="1" si="11">IFERROR(IF(O67="","?",IF((O67+(365))&lt;TODAY(),"Vencido",IF((O67+(365))=TODAY(),"Vence Hoje",IF((O67+(365)-15)&lt;=TODAY(),"Vence - 15 dias",IF((O67+(365)-30)&lt;=TODAY(),"Vence - 30 dias",IF((O67+(365)-60)&lt;=TODAY(),"Vence - 60 dias",IF((O67+(365)-90)&lt;=TODAY(),"Vence - 90 dias","OK!"))))))),"-")</f>
        <v>Vencido</v>
      </c>
      <c r="Q67" s="40" t="s">
        <v>84</v>
      </c>
      <c r="R67" s="40" t="s">
        <v>84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</row>
    <row r="68" spans="1:139" ht="12.75" customHeight="1" x14ac:dyDescent="0.25">
      <c r="A68" s="84" t="s">
        <v>257</v>
      </c>
      <c r="B68" s="30" t="s">
        <v>258</v>
      </c>
      <c r="C68" s="30" t="s">
        <v>259</v>
      </c>
      <c r="D68" s="18" t="s">
        <v>248</v>
      </c>
      <c r="E68" s="30" t="s">
        <v>260</v>
      </c>
      <c r="F68" s="17" t="s">
        <v>40</v>
      </c>
      <c r="G68" s="39">
        <v>45209</v>
      </c>
      <c r="H68" s="39">
        <f t="shared" si="7"/>
        <v>45574</v>
      </c>
      <c r="I68" s="24" t="str">
        <f t="shared" ca="1" si="6"/>
        <v>Vencido</v>
      </c>
      <c r="J68" s="40">
        <v>45100</v>
      </c>
      <c r="K68" s="40">
        <f t="shared" si="8"/>
        <v>45465</v>
      </c>
      <c r="L68" s="46" t="str">
        <f t="shared" ca="1" si="9"/>
        <v>Bloqueado</v>
      </c>
      <c r="M68" s="21">
        <v>45065</v>
      </c>
      <c r="N68" s="22" t="str">
        <f t="shared" ca="1" si="10"/>
        <v>Vencido</v>
      </c>
      <c r="O68" s="33">
        <v>45065</v>
      </c>
      <c r="P68" s="25" t="str">
        <f t="shared" ca="1" si="11"/>
        <v>Vencido</v>
      </c>
      <c r="Q68" s="40" t="s">
        <v>84</v>
      </c>
      <c r="R68" s="40" t="s">
        <v>84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</row>
    <row r="69" spans="1:139" ht="12.75" customHeight="1" x14ac:dyDescent="0.25">
      <c r="A69" s="84" t="s">
        <v>261</v>
      </c>
      <c r="B69" s="31" t="s">
        <v>262</v>
      </c>
      <c r="C69" s="30" t="s">
        <v>263</v>
      </c>
      <c r="D69" s="18" t="s">
        <v>248</v>
      </c>
      <c r="E69" s="30" t="s">
        <v>253</v>
      </c>
      <c r="F69" s="17" t="s">
        <v>40</v>
      </c>
      <c r="G69" s="21">
        <v>45355</v>
      </c>
      <c r="H69" s="39">
        <f t="shared" si="7"/>
        <v>45720</v>
      </c>
      <c r="I69" s="24" t="str">
        <f t="shared" ca="1" si="6"/>
        <v>Vencido</v>
      </c>
      <c r="J69" s="45">
        <v>45184</v>
      </c>
      <c r="K69" s="40">
        <f t="shared" si="8"/>
        <v>45549</v>
      </c>
      <c r="L69" s="46" t="str">
        <f t="shared" ca="1" si="9"/>
        <v>Bloqueado</v>
      </c>
      <c r="M69" s="21">
        <v>45065</v>
      </c>
      <c r="N69" s="22" t="str">
        <f t="shared" ca="1" si="10"/>
        <v>Vencido</v>
      </c>
      <c r="O69" s="33">
        <v>45065</v>
      </c>
      <c r="P69" s="25" t="str">
        <f t="shared" ca="1" si="11"/>
        <v>Vencido</v>
      </c>
      <c r="Q69" s="40" t="s">
        <v>84</v>
      </c>
      <c r="R69" s="40" t="s">
        <v>84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</row>
    <row r="70" spans="1:139" s="10" customFormat="1" ht="12.75" customHeight="1" x14ac:dyDescent="0.25">
      <c r="A70" s="84" t="s">
        <v>264</v>
      </c>
      <c r="B70" s="30" t="s">
        <v>265</v>
      </c>
      <c r="C70" s="30" t="s">
        <v>266</v>
      </c>
      <c r="D70" s="16" t="s">
        <v>248</v>
      </c>
      <c r="E70" s="30" t="s">
        <v>267</v>
      </c>
      <c r="F70" s="17" t="s">
        <v>40</v>
      </c>
      <c r="G70" s="21">
        <v>45608</v>
      </c>
      <c r="H70" s="39">
        <f t="shared" si="7"/>
        <v>45973</v>
      </c>
      <c r="I70" s="24" t="str">
        <f t="shared" ca="1" si="6"/>
        <v>OK!</v>
      </c>
      <c r="J70" s="77">
        <v>45628</v>
      </c>
      <c r="K70" s="40">
        <f t="shared" si="8"/>
        <v>45993</v>
      </c>
      <c r="L70" s="46" t="str">
        <f t="shared" ca="1" si="9"/>
        <v>OK!</v>
      </c>
      <c r="M70" s="21">
        <v>45065</v>
      </c>
      <c r="N70" s="22" t="str">
        <f t="shared" ca="1" si="10"/>
        <v>Vencido</v>
      </c>
      <c r="O70" s="33">
        <v>45065</v>
      </c>
      <c r="P70" s="25" t="str">
        <f t="shared" ca="1" si="11"/>
        <v>Vencido</v>
      </c>
      <c r="Q70" s="40" t="s">
        <v>84</v>
      </c>
      <c r="R70" s="40" t="s">
        <v>84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</row>
    <row r="71" spans="1:139" ht="12.75" customHeight="1" x14ac:dyDescent="0.25">
      <c r="A71" s="84" t="s">
        <v>268</v>
      </c>
      <c r="B71" s="30" t="s">
        <v>269</v>
      </c>
      <c r="C71" s="30" t="s">
        <v>270</v>
      </c>
      <c r="D71" s="18" t="s">
        <v>248</v>
      </c>
      <c r="E71" s="30" t="s">
        <v>271</v>
      </c>
      <c r="F71" s="17" t="s">
        <v>40</v>
      </c>
      <c r="G71" s="39">
        <v>45537</v>
      </c>
      <c r="H71" s="39">
        <f t="shared" si="7"/>
        <v>45902</v>
      </c>
      <c r="I71" s="24" t="str">
        <f t="shared" ca="1" si="6"/>
        <v>OK!</v>
      </c>
      <c r="J71" s="40">
        <v>45194</v>
      </c>
      <c r="K71" s="40">
        <f t="shared" si="8"/>
        <v>45559</v>
      </c>
      <c r="L71" s="46" t="str">
        <f t="shared" ca="1" si="9"/>
        <v>Bloqueado</v>
      </c>
      <c r="M71" s="21">
        <v>45065</v>
      </c>
      <c r="N71" s="22" t="str">
        <f t="shared" ca="1" si="10"/>
        <v>Vencido</v>
      </c>
      <c r="O71" s="33">
        <v>45065</v>
      </c>
      <c r="P71" s="25" t="str">
        <f t="shared" ca="1" si="11"/>
        <v>Vencido</v>
      </c>
      <c r="Q71" s="40" t="s">
        <v>84</v>
      </c>
      <c r="R71" s="40" t="s">
        <v>84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</row>
    <row r="72" spans="1:139" ht="12.75" customHeight="1" x14ac:dyDescent="0.25">
      <c r="A72" s="84" t="s">
        <v>272</v>
      </c>
      <c r="B72" s="30" t="s">
        <v>273</v>
      </c>
      <c r="C72" s="30" t="s">
        <v>274</v>
      </c>
      <c r="D72" s="18" t="s">
        <v>248</v>
      </c>
      <c r="E72" s="30" t="s">
        <v>275</v>
      </c>
      <c r="F72" s="17" t="s">
        <v>40</v>
      </c>
      <c r="G72" s="39">
        <v>45120</v>
      </c>
      <c r="H72" s="39">
        <f t="shared" si="7"/>
        <v>45485</v>
      </c>
      <c r="I72" s="24" t="str">
        <f t="shared" ca="1" si="6"/>
        <v>Vencido</v>
      </c>
      <c r="J72" s="40">
        <v>45100</v>
      </c>
      <c r="K72" s="40">
        <f t="shared" si="8"/>
        <v>45465</v>
      </c>
      <c r="L72" s="46" t="str">
        <f t="shared" ca="1" si="9"/>
        <v>Bloqueado</v>
      </c>
      <c r="M72" s="21">
        <v>45065</v>
      </c>
      <c r="N72" s="22" t="str">
        <f t="shared" ca="1" si="10"/>
        <v>Vencido</v>
      </c>
      <c r="O72" s="33">
        <v>45065</v>
      </c>
      <c r="P72" s="25" t="str">
        <f t="shared" ca="1" si="11"/>
        <v>Vencido</v>
      </c>
      <c r="Q72" s="40" t="s">
        <v>84</v>
      </c>
      <c r="R72" s="40" t="s">
        <v>84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</row>
    <row r="73" spans="1:139" ht="12.75" customHeight="1" x14ac:dyDescent="0.25">
      <c r="A73" s="84" t="s">
        <v>276</v>
      </c>
      <c r="B73" s="30" t="s">
        <v>277</v>
      </c>
      <c r="C73" s="30" t="s">
        <v>278</v>
      </c>
      <c r="D73" s="18" t="s">
        <v>248</v>
      </c>
      <c r="E73" s="30" t="s">
        <v>253</v>
      </c>
      <c r="F73" s="17" t="s">
        <v>40</v>
      </c>
      <c r="G73" s="39">
        <v>45608</v>
      </c>
      <c r="H73" s="39">
        <f t="shared" si="7"/>
        <v>45973</v>
      </c>
      <c r="I73" s="24" t="str">
        <f t="shared" ca="1" si="6"/>
        <v>OK!</v>
      </c>
      <c r="J73" s="40">
        <v>45390</v>
      </c>
      <c r="K73" s="40">
        <f t="shared" si="8"/>
        <v>45755</v>
      </c>
      <c r="L73" s="46" t="str">
        <f t="shared" ca="1" si="9"/>
        <v>Bloqueado</v>
      </c>
      <c r="M73" s="21">
        <v>45065</v>
      </c>
      <c r="N73" s="22" t="str">
        <f t="shared" ca="1" si="10"/>
        <v>Vencido</v>
      </c>
      <c r="O73" s="33">
        <v>45065</v>
      </c>
      <c r="P73" s="25" t="str">
        <f t="shared" ca="1" si="11"/>
        <v>Vencido</v>
      </c>
      <c r="Q73" s="40" t="s">
        <v>84</v>
      </c>
      <c r="R73" s="40" t="s">
        <v>84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</row>
    <row r="74" spans="1:139" ht="12.75" customHeight="1" x14ac:dyDescent="0.25">
      <c r="A74" s="84" t="s">
        <v>279</v>
      </c>
      <c r="B74" s="31" t="s">
        <v>280</v>
      </c>
      <c r="C74" s="30" t="s">
        <v>281</v>
      </c>
      <c r="D74" s="18" t="s">
        <v>248</v>
      </c>
      <c r="E74" s="30" t="s">
        <v>282</v>
      </c>
      <c r="F74" s="17" t="s">
        <v>40</v>
      </c>
      <c r="G74" s="39">
        <v>45439</v>
      </c>
      <c r="H74" s="39">
        <f t="shared" si="7"/>
        <v>45804</v>
      </c>
      <c r="I74" s="24" t="str">
        <f t="shared" ca="1" si="6"/>
        <v>Vencido</v>
      </c>
      <c r="J74" s="40">
        <v>45111</v>
      </c>
      <c r="K74" s="40">
        <f t="shared" si="8"/>
        <v>45476</v>
      </c>
      <c r="L74" s="46" t="str">
        <f t="shared" ca="1" si="9"/>
        <v>Bloqueado</v>
      </c>
      <c r="M74" s="21">
        <v>45065</v>
      </c>
      <c r="N74" s="22" t="str">
        <f t="shared" ca="1" si="10"/>
        <v>Vencido</v>
      </c>
      <c r="O74" s="33">
        <v>45065</v>
      </c>
      <c r="P74" s="25" t="str">
        <f t="shared" ca="1" si="11"/>
        <v>Vencido</v>
      </c>
      <c r="Q74" s="40" t="s">
        <v>84</v>
      </c>
      <c r="R74" s="40" t="s">
        <v>84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</row>
    <row r="75" spans="1:139" ht="12.75" customHeight="1" x14ac:dyDescent="0.25">
      <c r="A75" s="84" t="s">
        <v>283</v>
      </c>
      <c r="B75" s="30" t="s">
        <v>284</v>
      </c>
      <c r="C75" s="30" t="s">
        <v>285</v>
      </c>
      <c r="D75" s="18" t="s">
        <v>248</v>
      </c>
      <c r="E75" s="30" t="s">
        <v>286</v>
      </c>
      <c r="F75" s="17" t="s">
        <v>40</v>
      </c>
      <c r="G75" s="39">
        <v>45320</v>
      </c>
      <c r="H75" s="39">
        <f t="shared" si="7"/>
        <v>45685</v>
      </c>
      <c r="I75" s="24" t="str">
        <f t="shared" ca="1" si="6"/>
        <v>Vencido</v>
      </c>
      <c r="J75" s="40">
        <v>45152</v>
      </c>
      <c r="K75" s="40">
        <f t="shared" si="8"/>
        <v>45517</v>
      </c>
      <c r="L75" s="46" t="str">
        <f t="shared" ca="1" si="9"/>
        <v>Bloqueado</v>
      </c>
      <c r="M75" s="21">
        <v>45065</v>
      </c>
      <c r="N75" s="22" t="str">
        <f t="shared" ca="1" si="10"/>
        <v>Vencido</v>
      </c>
      <c r="O75" s="33">
        <v>45065</v>
      </c>
      <c r="P75" s="25" t="str">
        <f t="shared" ca="1" si="11"/>
        <v>Vencido</v>
      </c>
      <c r="Q75" s="40" t="s">
        <v>84</v>
      </c>
      <c r="R75" s="40" t="s">
        <v>84</v>
      </c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</row>
    <row r="76" spans="1:139" ht="12.75" customHeight="1" x14ac:dyDescent="0.25">
      <c r="A76" s="88" t="s">
        <v>287</v>
      </c>
      <c r="B76" s="31" t="s">
        <v>288</v>
      </c>
      <c r="C76" s="30" t="s">
        <v>289</v>
      </c>
      <c r="D76" s="18" t="s">
        <v>248</v>
      </c>
      <c r="E76" s="30" t="s">
        <v>253</v>
      </c>
      <c r="F76" s="17" t="s">
        <v>40</v>
      </c>
      <c r="G76" s="39">
        <v>45516</v>
      </c>
      <c r="H76" s="39">
        <f t="shared" si="7"/>
        <v>45881</v>
      </c>
      <c r="I76" s="24" t="str">
        <f t="shared" ca="1" si="6"/>
        <v>OK!</v>
      </c>
      <c r="J76" s="77">
        <v>45527</v>
      </c>
      <c r="K76" s="40">
        <f t="shared" si="8"/>
        <v>45892</v>
      </c>
      <c r="L76" s="46" t="str">
        <f t="shared" ca="1" si="9"/>
        <v>OK!</v>
      </c>
      <c r="M76" s="21">
        <v>45065</v>
      </c>
      <c r="N76" s="22" t="str">
        <f t="shared" ca="1" si="10"/>
        <v>Vencido</v>
      </c>
      <c r="O76" s="33">
        <v>45065</v>
      </c>
      <c r="P76" s="25" t="str">
        <f t="shared" ca="1" si="11"/>
        <v>Vencido</v>
      </c>
      <c r="Q76" s="40" t="s">
        <v>84</v>
      </c>
      <c r="R76" s="40" t="s">
        <v>84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</row>
    <row r="77" spans="1:139" ht="12.75" customHeight="1" x14ac:dyDescent="0.25">
      <c r="A77" s="84" t="s">
        <v>290</v>
      </c>
      <c r="B77" s="31">
        <v>12231689</v>
      </c>
      <c r="C77" s="30" t="s">
        <v>291</v>
      </c>
      <c r="D77" s="18" t="s">
        <v>248</v>
      </c>
      <c r="E77" s="30" t="s">
        <v>292</v>
      </c>
      <c r="F77" s="17" t="s">
        <v>40</v>
      </c>
      <c r="G77" s="39">
        <v>45646</v>
      </c>
      <c r="H77" s="39">
        <f t="shared" si="7"/>
        <v>46011</v>
      </c>
      <c r="I77" s="24" t="str">
        <f t="shared" ca="1" si="6"/>
        <v>OK!</v>
      </c>
      <c r="J77" s="40"/>
      <c r="K77" s="40">
        <f t="shared" si="8"/>
        <v>365</v>
      </c>
      <c r="L77" s="46" t="str">
        <f t="shared" ca="1" si="9"/>
        <v>?</v>
      </c>
      <c r="M77" s="21">
        <v>45065</v>
      </c>
      <c r="N77" s="22" t="str">
        <f t="shared" ca="1" si="10"/>
        <v>Vencido</v>
      </c>
      <c r="O77" s="33">
        <v>45065</v>
      </c>
      <c r="P77" s="25" t="str">
        <f t="shared" ca="1" si="11"/>
        <v>Vencido</v>
      </c>
      <c r="Q77" s="40" t="s">
        <v>84</v>
      </c>
      <c r="R77" s="40" t="s">
        <v>84</v>
      </c>
    </row>
    <row r="78" spans="1:139" ht="12.75" customHeight="1" x14ac:dyDescent="0.25">
      <c r="A78" s="85" t="s">
        <v>293</v>
      </c>
      <c r="B78" s="30" t="s">
        <v>294</v>
      </c>
      <c r="C78" s="30" t="s">
        <v>295</v>
      </c>
      <c r="D78" s="18" t="s">
        <v>248</v>
      </c>
      <c r="E78" s="30" t="s">
        <v>286</v>
      </c>
      <c r="F78" s="17" t="s">
        <v>40</v>
      </c>
      <c r="G78" s="21">
        <v>45279</v>
      </c>
      <c r="H78" s="39">
        <f t="shared" si="7"/>
        <v>45644</v>
      </c>
      <c r="I78" s="24" t="str">
        <f t="shared" ca="1" si="6"/>
        <v>Vencido</v>
      </c>
      <c r="J78" s="45">
        <v>45154</v>
      </c>
      <c r="K78" s="40">
        <f t="shared" si="8"/>
        <v>45519</v>
      </c>
      <c r="L78" s="46" t="str">
        <f t="shared" ca="1" si="9"/>
        <v>Bloqueado</v>
      </c>
      <c r="M78" s="21">
        <v>45065</v>
      </c>
      <c r="N78" s="22" t="str">
        <f t="shared" ca="1" si="10"/>
        <v>Vencido</v>
      </c>
      <c r="O78" s="33">
        <v>45065</v>
      </c>
      <c r="P78" s="25" t="str">
        <f t="shared" ca="1" si="11"/>
        <v>Vencido</v>
      </c>
      <c r="Q78" s="40" t="s">
        <v>84</v>
      </c>
      <c r="R78" s="40" t="s">
        <v>84</v>
      </c>
    </row>
    <row r="79" spans="1:139" ht="12.75" customHeight="1" x14ac:dyDescent="0.25">
      <c r="A79" s="88" t="s">
        <v>296</v>
      </c>
      <c r="B79" s="30" t="s">
        <v>297</v>
      </c>
      <c r="C79" s="30" t="s">
        <v>298</v>
      </c>
      <c r="D79" s="18" t="s">
        <v>248</v>
      </c>
      <c r="E79" s="30" t="s">
        <v>299</v>
      </c>
      <c r="F79" s="17" t="s">
        <v>40</v>
      </c>
      <c r="G79" s="39">
        <v>45422</v>
      </c>
      <c r="H79" s="39">
        <f t="shared" si="7"/>
        <v>45787</v>
      </c>
      <c r="I79" s="24" t="str">
        <f t="shared" ca="1" si="6"/>
        <v>Vencido</v>
      </c>
      <c r="J79" s="77">
        <v>45296</v>
      </c>
      <c r="K79" s="40">
        <f t="shared" si="8"/>
        <v>45661</v>
      </c>
      <c r="L79" s="46" t="str">
        <f t="shared" ca="1" si="9"/>
        <v>Bloqueado</v>
      </c>
      <c r="M79" s="21">
        <v>45065</v>
      </c>
      <c r="N79" s="22" t="str">
        <f t="shared" ca="1" si="10"/>
        <v>Vencido</v>
      </c>
      <c r="O79" s="33">
        <v>45065</v>
      </c>
      <c r="P79" s="25" t="str">
        <f t="shared" ca="1" si="11"/>
        <v>Vencido</v>
      </c>
      <c r="Q79" s="40" t="s">
        <v>84</v>
      </c>
      <c r="R79" s="40" t="s">
        <v>84</v>
      </c>
    </row>
    <row r="80" spans="1:139" ht="12.75" customHeight="1" x14ac:dyDescent="0.25">
      <c r="A80" s="84" t="s">
        <v>300</v>
      </c>
      <c r="B80" s="30" t="s">
        <v>301</v>
      </c>
      <c r="C80" s="30">
        <v>41872165885</v>
      </c>
      <c r="D80" s="18" t="s">
        <v>248</v>
      </c>
      <c r="E80" s="30" t="s">
        <v>253</v>
      </c>
      <c r="F80" s="17" t="s">
        <v>40</v>
      </c>
      <c r="G80" s="39">
        <v>45201</v>
      </c>
      <c r="H80" s="39">
        <f t="shared" si="7"/>
        <v>45566</v>
      </c>
      <c r="I80" s="24" t="str">
        <f t="shared" ca="1" si="6"/>
        <v>Vencido</v>
      </c>
      <c r="J80" s="40">
        <v>45252</v>
      </c>
      <c r="K80" s="40">
        <f t="shared" si="8"/>
        <v>45617</v>
      </c>
      <c r="L80" s="46" t="str">
        <f t="shared" ca="1" si="9"/>
        <v>Bloqueado</v>
      </c>
      <c r="M80" s="21">
        <v>45065</v>
      </c>
      <c r="N80" s="22" t="str">
        <f t="shared" ca="1" si="10"/>
        <v>Vencido</v>
      </c>
      <c r="O80" s="33">
        <v>45065</v>
      </c>
      <c r="P80" s="25" t="str">
        <f t="shared" ca="1" si="11"/>
        <v>Vencido</v>
      </c>
      <c r="Q80" s="40" t="s">
        <v>84</v>
      </c>
      <c r="R80" s="40" t="s">
        <v>84</v>
      </c>
    </row>
    <row r="81" spans="1:139" ht="12.75" customHeight="1" x14ac:dyDescent="0.25">
      <c r="A81" s="84" t="s">
        <v>302</v>
      </c>
      <c r="B81" s="31">
        <v>47820503</v>
      </c>
      <c r="C81" s="30" t="s">
        <v>303</v>
      </c>
      <c r="D81" s="18" t="s">
        <v>248</v>
      </c>
      <c r="E81" s="30" t="s">
        <v>304</v>
      </c>
      <c r="F81" s="17" t="s">
        <v>40</v>
      </c>
      <c r="G81" s="39">
        <v>45124</v>
      </c>
      <c r="H81" s="39">
        <f t="shared" si="7"/>
        <v>45489</v>
      </c>
      <c r="I81" s="24" t="str">
        <f t="shared" ca="1" si="6"/>
        <v>Vencido</v>
      </c>
      <c r="J81" s="40">
        <v>45251</v>
      </c>
      <c r="K81" s="40">
        <f t="shared" si="8"/>
        <v>45616</v>
      </c>
      <c r="L81" s="46" t="str">
        <f t="shared" ca="1" si="9"/>
        <v>Bloqueado</v>
      </c>
      <c r="M81" s="21">
        <v>45065</v>
      </c>
      <c r="N81" s="22" t="str">
        <f t="shared" ca="1" si="10"/>
        <v>Vencido</v>
      </c>
      <c r="O81" s="33">
        <v>45065</v>
      </c>
      <c r="P81" s="25" t="str">
        <f t="shared" ca="1" si="11"/>
        <v>Vencido</v>
      </c>
      <c r="Q81" s="40" t="s">
        <v>84</v>
      </c>
      <c r="R81" s="40" t="s">
        <v>84</v>
      </c>
    </row>
    <row r="82" spans="1:139" ht="12.75" customHeight="1" x14ac:dyDescent="0.25">
      <c r="A82" s="84" t="s">
        <v>305</v>
      </c>
      <c r="B82" s="30" t="s">
        <v>306</v>
      </c>
      <c r="C82" s="30" t="s">
        <v>307</v>
      </c>
      <c r="D82" s="18" t="s">
        <v>248</v>
      </c>
      <c r="E82" s="30" t="s">
        <v>308</v>
      </c>
      <c r="F82" s="17" t="s">
        <v>40</v>
      </c>
      <c r="G82" s="39">
        <v>45197</v>
      </c>
      <c r="H82" s="39">
        <f t="shared" si="7"/>
        <v>45562</v>
      </c>
      <c r="I82" s="24" t="str">
        <f t="shared" ca="1" si="6"/>
        <v>Vencido</v>
      </c>
      <c r="J82" s="40">
        <v>45208</v>
      </c>
      <c r="K82" s="40">
        <f t="shared" si="8"/>
        <v>45573</v>
      </c>
      <c r="L82" s="46" t="str">
        <f t="shared" ca="1" si="9"/>
        <v>Bloqueado</v>
      </c>
      <c r="M82" s="21">
        <v>45065</v>
      </c>
      <c r="N82" s="22" t="str">
        <f t="shared" ca="1" si="10"/>
        <v>Vencido</v>
      </c>
      <c r="O82" s="33">
        <v>45065</v>
      </c>
      <c r="P82" s="25" t="str">
        <f t="shared" ca="1" si="11"/>
        <v>Vencido</v>
      </c>
      <c r="Q82" s="40" t="s">
        <v>84</v>
      </c>
      <c r="R82" s="40" t="s">
        <v>84</v>
      </c>
    </row>
    <row r="83" spans="1:139" ht="15" customHeight="1" x14ac:dyDescent="0.25">
      <c r="A83" s="83" t="s">
        <v>309</v>
      </c>
      <c r="B83" s="37" t="s">
        <v>310</v>
      </c>
      <c r="C83" s="37" t="s">
        <v>311</v>
      </c>
      <c r="D83" s="26" t="s">
        <v>312</v>
      </c>
      <c r="E83" s="37" t="s">
        <v>313</v>
      </c>
      <c r="F83" s="23" t="s">
        <v>40</v>
      </c>
      <c r="G83" s="21">
        <v>45313</v>
      </c>
      <c r="H83" s="39">
        <f t="shared" si="7"/>
        <v>45678</v>
      </c>
      <c r="I83" s="24" t="str">
        <f t="shared" ca="1" si="6"/>
        <v>Vencido</v>
      </c>
      <c r="J83" s="40"/>
      <c r="K83" s="40">
        <f t="shared" si="8"/>
        <v>365</v>
      </c>
      <c r="L83" s="46" t="str">
        <f t="shared" ca="1" si="9"/>
        <v>?</v>
      </c>
      <c r="M83" s="21">
        <v>45296</v>
      </c>
      <c r="N83" s="22" t="str">
        <f ca="1">IFERROR(IF(M83="","?",IF((M83+(365*2))&lt;TODAY(),"Vencido",IF((M83+(365*2))=TODAY(),"Vence Hoje",IF((M83+(365*2)-15)&lt;=TODAY(),"Vence - 15 dias",IF((M83+(365*2)-30)&lt;=TODAY(),"Vence - 30 dias",IF((M83+(365*2)-60)&lt;=TODAY(),"Vence - 60 dias",IF((M83+(365*2)-90)&lt;=TODAY(),"Vence - 90 dias","OK!"))))))),"-")</f>
        <v>OK!</v>
      </c>
      <c r="O83" s="33">
        <v>45474</v>
      </c>
      <c r="P83" s="25" t="str">
        <f t="shared" ca="1" si="11"/>
        <v>Vencido</v>
      </c>
      <c r="Q83" s="60"/>
      <c r="R83" s="40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</row>
    <row r="84" spans="1:139" ht="12.75" customHeight="1" x14ac:dyDescent="0.25">
      <c r="A84" s="84" t="s">
        <v>314</v>
      </c>
      <c r="B84" s="30" t="s">
        <v>315</v>
      </c>
      <c r="C84" s="30" t="s">
        <v>316</v>
      </c>
      <c r="D84" s="18" t="s">
        <v>312</v>
      </c>
      <c r="E84" s="30" t="s">
        <v>317</v>
      </c>
      <c r="F84" s="17" t="s">
        <v>40</v>
      </c>
      <c r="G84" s="21">
        <v>45301</v>
      </c>
      <c r="H84" s="39">
        <f t="shared" si="7"/>
        <v>45666</v>
      </c>
      <c r="I84" s="24" t="str">
        <f t="shared" ca="1" si="6"/>
        <v>Vencido</v>
      </c>
      <c r="J84" s="77">
        <v>45455</v>
      </c>
      <c r="K84" s="40">
        <f t="shared" si="8"/>
        <v>45820</v>
      </c>
      <c r="L84" s="46" t="str">
        <f t="shared" ca="1" si="9"/>
        <v>Bloqueado</v>
      </c>
      <c r="M84" s="21">
        <v>45296</v>
      </c>
      <c r="N84" s="22" t="str">
        <f ca="1">IFERROR(IF(M84="","?",IF((M84+(365*2))&lt;TODAY(),"Vencido",IF((M84+(365*2))=TODAY(),"Vence Hoje",IF((M84+(365*2)-15)&lt;=TODAY(),"Vence - 15 dias",IF((M84+(365*2)-30)&lt;=TODAY(),"Vence - 30 dias",IF((M84+(365*2)-60)&lt;=TODAY(),"Vence - 60 dias",IF((M84+(365*2)-90)&lt;=TODAY(),"Vence - 90 dias","OK!"))))))),"-")</f>
        <v>OK!</v>
      </c>
      <c r="O84" s="33">
        <v>45474</v>
      </c>
      <c r="P84" s="25" t="str">
        <f t="shared" ca="1" si="11"/>
        <v>Vencido</v>
      </c>
      <c r="Q84" s="60"/>
      <c r="R84" s="40"/>
    </row>
    <row r="85" spans="1:139" x14ac:dyDescent="0.25">
      <c r="A85" s="84" t="s">
        <v>318</v>
      </c>
      <c r="B85" s="31">
        <v>29959773</v>
      </c>
      <c r="C85" s="30" t="s">
        <v>319</v>
      </c>
      <c r="D85" s="18" t="s">
        <v>312</v>
      </c>
      <c r="E85" s="30" t="s">
        <v>148</v>
      </c>
      <c r="F85" s="17" t="s">
        <v>40</v>
      </c>
      <c r="G85" s="21">
        <v>45670</v>
      </c>
      <c r="H85" s="39">
        <f t="shared" si="7"/>
        <v>46035</v>
      </c>
      <c r="I85" s="24" t="str">
        <f t="shared" ca="1" si="6"/>
        <v>OK!</v>
      </c>
      <c r="J85" s="77">
        <v>45455</v>
      </c>
      <c r="K85" s="40">
        <f t="shared" si="8"/>
        <v>45820</v>
      </c>
      <c r="L85" s="46" t="str">
        <f t="shared" ca="1" si="9"/>
        <v>Bloqueado</v>
      </c>
      <c r="M85" s="21">
        <v>45296</v>
      </c>
      <c r="N85" s="22" t="str">
        <f ca="1">IFERROR(IF(M85="","?",IF((M85+(365*2))&lt;TODAY(),"Vencido",IF((M85+(365*2))=TODAY(),"Vence Hoje",IF((M85+(365*2)-15)&lt;=TODAY(),"Vence - 15 dias",IF((M85+(365*2)-30)&lt;=TODAY(),"Vence - 30 dias",IF((M85+(365*2)-60)&lt;=TODAY(),"Vence - 60 dias",IF((M85+(365*2)-90)&lt;=TODAY(),"Vence - 90 dias","OK!"))))))),"-")</f>
        <v>OK!</v>
      </c>
      <c r="O85" s="33">
        <v>45474</v>
      </c>
      <c r="P85" s="25" t="str">
        <f t="shared" ca="1" si="11"/>
        <v>Vencido</v>
      </c>
      <c r="Q85" s="60"/>
      <c r="R85" s="40"/>
    </row>
    <row r="86" spans="1:139" x14ac:dyDescent="0.25">
      <c r="A86" s="83" t="s">
        <v>320</v>
      </c>
      <c r="B86" s="38">
        <v>4316508</v>
      </c>
      <c r="C86" s="37" t="s">
        <v>321</v>
      </c>
      <c r="D86" s="26" t="s">
        <v>312</v>
      </c>
      <c r="E86" s="37" t="s">
        <v>313</v>
      </c>
      <c r="F86" s="23" t="s">
        <v>40</v>
      </c>
      <c r="G86" s="21">
        <v>45313</v>
      </c>
      <c r="H86" s="39">
        <f t="shared" si="7"/>
        <v>45678</v>
      </c>
      <c r="I86" s="24" t="str">
        <f t="shared" ca="1" si="6"/>
        <v>Vencido</v>
      </c>
      <c r="J86" s="40"/>
      <c r="K86" s="40">
        <f t="shared" si="8"/>
        <v>365</v>
      </c>
      <c r="L86" s="46" t="str">
        <f t="shared" ca="1" si="9"/>
        <v>?</v>
      </c>
      <c r="M86" s="21">
        <v>45296</v>
      </c>
      <c r="N86" s="22" t="str">
        <f ca="1">IFERROR(IF(M86="","?",IF((M86+(365*2))&lt;TODAY(),"Vencido",IF((M86+(365*2))=TODAY(),"Vence Hoje",IF((M86+(365*2)-15)&lt;=TODAY(),"Vence - 15 dias",IF((M86+(365*2)-30)&lt;=TODAY(),"Vence - 30 dias",IF((M86+(365*2)-60)&lt;=TODAY(),"Vence - 60 dias",IF((M86+(365*2)-90)&lt;=TODAY(),"Vence - 90 dias","OK!"))))))),"-")</f>
        <v>OK!</v>
      </c>
      <c r="O86" s="33">
        <v>45474</v>
      </c>
      <c r="P86" s="25" t="str">
        <f t="shared" ca="1" si="11"/>
        <v>Vencido</v>
      </c>
      <c r="Q86" s="60"/>
      <c r="R86" s="40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</row>
    <row r="87" spans="1:139" x14ac:dyDescent="0.25">
      <c r="A87" s="83" t="s">
        <v>322</v>
      </c>
      <c r="B87" s="30" t="s">
        <v>323</v>
      </c>
      <c r="C87" s="30" t="s">
        <v>324</v>
      </c>
      <c r="D87" s="18" t="s">
        <v>312</v>
      </c>
      <c r="E87" s="30" t="s">
        <v>219</v>
      </c>
      <c r="F87" s="17" t="s">
        <v>40</v>
      </c>
      <c r="G87" s="21">
        <v>45274</v>
      </c>
      <c r="H87" s="39">
        <f t="shared" si="7"/>
        <v>45639</v>
      </c>
      <c r="I87" s="24" t="str">
        <f t="shared" ca="1" si="6"/>
        <v>Vencido</v>
      </c>
      <c r="J87" s="77">
        <v>45448</v>
      </c>
      <c r="K87" s="40">
        <f t="shared" si="8"/>
        <v>45813</v>
      </c>
      <c r="L87" s="46" t="str">
        <f t="shared" ca="1" si="9"/>
        <v>Bloqueado</v>
      </c>
      <c r="M87" s="21"/>
      <c r="N87" s="22" t="str">
        <f ca="1">IFERROR(IF(M87="","?",IF((M87+(365))&lt;TODAY(),"Vencido",IF((M87+(365))=TODAY(),"Vence Hoje",IF((M87+(365)-15)&lt;=TODAY(),"Vence - 15 dias",IF((M87+(365)-30)&lt;=TODAY(),"Vence - 30 dias",IF((M87+(365)-60)&lt;=TODAY(),"Vence - 60 dias",IF((M87+(365)-90)&lt;=TODAY(),"Vence - 90 dias","OK!"))))))),"-")</f>
        <v>?</v>
      </c>
      <c r="O87" s="33">
        <v>44937</v>
      </c>
      <c r="P87" s="25" t="str">
        <f t="shared" ca="1" si="11"/>
        <v>Vencido</v>
      </c>
      <c r="Q87" s="60"/>
      <c r="R87" s="40"/>
    </row>
    <row r="88" spans="1:139" x14ac:dyDescent="0.25">
      <c r="A88" s="84" t="s">
        <v>325</v>
      </c>
      <c r="B88" s="30" t="s">
        <v>326</v>
      </c>
      <c r="C88" s="30" t="s">
        <v>327</v>
      </c>
      <c r="D88" s="16" t="s">
        <v>312</v>
      </c>
      <c r="E88" s="30" t="s">
        <v>328</v>
      </c>
      <c r="F88" s="19" t="s">
        <v>40</v>
      </c>
      <c r="G88" s="21">
        <v>46010</v>
      </c>
      <c r="H88" s="21">
        <f t="shared" si="7"/>
        <v>46375</v>
      </c>
      <c r="I88" s="24" t="str">
        <f t="shared" ca="1" si="6"/>
        <v>OK!</v>
      </c>
      <c r="J88" s="77">
        <v>45775</v>
      </c>
      <c r="K88" s="40">
        <f t="shared" si="8"/>
        <v>46140</v>
      </c>
      <c r="L88" s="46" t="str">
        <f t="shared" ca="1" si="9"/>
        <v>OK!</v>
      </c>
      <c r="M88" s="21">
        <v>45296</v>
      </c>
      <c r="N88" s="22" t="str">
        <f ca="1">IFERROR(IF(M88="","?",IF((M88+(365*2))&lt;TODAY(),"Vencido",IF((M88+(365*2))=TODAY(),"Vence Hoje",IF((M88+(365*2)-15)&lt;=TODAY(),"Vence - 15 dias",IF((M88+(365*2)-30)&lt;=TODAY(),"Vence - 30 dias",IF((M88+(365*2)-60)&lt;=TODAY(),"Vence - 60 dias",IF((M88+(365*2)-90)&lt;=TODAY(),"Vence - 90 dias","OK!"))))))),"-")</f>
        <v>OK!</v>
      </c>
      <c r="O88" s="33">
        <v>45474</v>
      </c>
      <c r="P88" s="25" t="str">
        <f t="shared" ca="1" si="11"/>
        <v>Vencido</v>
      </c>
      <c r="Q88" s="60"/>
      <c r="R88" s="40"/>
    </row>
    <row r="89" spans="1:139" s="13" customFormat="1" x14ac:dyDescent="0.25">
      <c r="A89" s="83" t="s">
        <v>329</v>
      </c>
      <c r="B89" s="37" t="s">
        <v>330</v>
      </c>
      <c r="C89" s="37" t="s">
        <v>331</v>
      </c>
      <c r="D89" s="26" t="s">
        <v>312</v>
      </c>
      <c r="E89" s="37" t="s">
        <v>332</v>
      </c>
      <c r="F89" s="23" t="s">
        <v>40</v>
      </c>
      <c r="G89" s="21">
        <v>45670</v>
      </c>
      <c r="H89" s="39">
        <f t="shared" si="7"/>
        <v>46035</v>
      </c>
      <c r="I89" s="24" t="str">
        <f t="shared" ca="1" si="6"/>
        <v>OK!</v>
      </c>
      <c r="J89" s="77">
        <v>45763</v>
      </c>
      <c r="K89" s="40">
        <f t="shared" si="8"/>
        <v>46128</v>
      </c>
      <c r="L89" s="46" t="str">
        <f t="shared" ca="1" si="9"/>
        <v>OK!</v>
      </c>
      <c r="M89" s="21">
        <v>45296</v>
      </c>
      <c r="N89" s="22" t="str">
        <f ca="1">IFERROR(IF(M89="","?",IF((M89+(365*2))&lt;TODAY(),"Vencido",IF((M89+(365*2))=TODAY(),"Vence Hoje",IF((M89+(365*2)-15)&lt;=TODAY(),"Vence - 15 dias",IF((M89+(365*2)-30)&lt;=TODAY(),"Vence - 30 dias",IF((M89+(365*2)-60)&lt;=TODAY(),"Vence - 60 dias",IF((M89+(365*2)-90)&lt;=TODAY(),"Vence - 90 dias","OK!"))))))),"-")</f>
        <v>OK!</v>
      </c>
      <c r="O89" s="33">
        <v>45474</v>
      </c>
      <c r="P89" s="25" t="str">
        <f t="shared" ca="1" si="11"/>
        <v>Vencido</v>
      </c>
      <c r="Q89" s="60"/>
      <c r="R89" s="40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</row>
    <row r="90" spans="1:139" s="8" customFormat="1" ht="38.25" x14ac:dyDescent="0.25">
      <c r="A90" s="84" t="s">
        <v>333</v>
      </c>
      <c r="B90" s="30" t="s">
        <v>334</v>
      </c>
      <c r="C90" s="30" t="s">
        <v>335</v>
      </c>
      <c r="D90" s="35" t="s">
        <v>336</v>
      </c>
      <c r="E90" s="30" t="s">
        <v>244</v>
      </c>
      <c r="F90" s="17" t="s">
        <v>40</v>
      </c>
      <c r="G90" s="21">
        <v>45384</v>
      </c>
      <c r="H90" s="39">
        <f t="shared" si="7"/>
        <v>45749</v>
      </c>
      <c r="I90" s="24" t="str">
        <f t="shared" ca="1" si="6"/>
        <v>Vencido</v>
      </c>
      <c r="J90" s="40"/>
      <c r="K90" s="40">
        <f t="shared" si="8"/>
        <v>365</v>
      </c>
      <c r="L90" s="46" t="str">
        <f t="shared" ca="1" si="9"/>
        <v>?</v>
      </c>
      <c r="M90" s="21">
        <v>45173</v>
      </c>
      <c r="N90" s="22" t="str">
        <f t="shared" ref="N90:N153" ca="1" si="12">IFERROR(IF(M90="","?",IF((M90+(365))&lt;TODAY(),"Vencido",IF((M90+(365))=TODAY(),"Vence Hoje",IF((M90+(365)-15)&lt;=TODAY(),"Vence - 15 dias",IF((M90+(365)-30)&lt;=TODAY(),"Vence - 30 dias",IF((M90+(365)-60)&lt;=TODAY(),"Vence - 60 dias",IF((M90+(365)-90)&lt;=TODAY(),"Vence - 90 dias","OK!"))))))),"-")</f>
        <v>Vencido</v>
      </c>
      <c r="O90" s="33">
        <v>45173</v>
      </c>
      <c r="P90" s="25" t="str">
        <f t="shared" ca="1" si="11"/>
        <v>Vencido</v>
      </c>
      <c r="Q90" s="60"/>
      <c r="R90" s="40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</row>
    <row r="91" spans="1:139" ht="38.25" x14ac:dyDescent="0.25">
      <c r="A91" s="88" t="s">
        <v>337</v>
      </c>
      <c r="B91" s="31" t="s">
        <v>338</v>
      </c>
      <c r="C91" s="30" t="s">
        <v>339</v>
      </c>
      <c r="D91" s="35" t="s">
        <v>336</v>
      </c>
      <c r="E91" s="30" t="s">
        <v>340</v>
      </c>
      <c r="F91" s="17" t="s">
        <v>40</v>
      </c>
      <c r="G91" s="21">
        <v>45187</v>
      </c>
      <c r="H91" s="39">
        <f t="shared" si="7"/>
        <v>45552</v>
      </c>
      <c r="I91" s="24" t="str">
        <f t="shared" ca="1" si="6"/>
        <v>Vencido</v>
      </c>
      <c r="J91" s="77">
        <v>45538</v>
      </c>
      <c r="K91" s="40">
        <f t="shared" si="8"/>
        <v>45903</v>
      </c>
      <c r="L91" s="46" t="str">
        <f t="shared" ca="1" si="9"/>
        <v>OK!</v>
      </c>
      <c r="M91" s="21">
        <v>45173</v>
      </c>
      <c r="N91" s="22" t="str">
        <f t="shared" ca="1" si="12"/>
        <v>Vencido</v>
      </c>
      <c r="O91" s="33">
        <v>45173</v>
      </c>
      <c r="P91" s="25" t="str">
        <f t="shared" ca="1" si="11"/>
        <v>Vencido</v>
      </c>
      <c r="Q91" s="60"/>
      <c r="R91" s="40"/>
    </row>
    <row r="92" spans="1:139" ht="38.25" x14ac:dyDescent="0.25">
      <c r="A92" s="84" t="s">
        <v>342</v>
      </c>
      <c r="B92" s="30" t="s">
        <v>343</v>
      </c>
      <c r="C92" s="30" t="s">
        <v>344</v>
      </c>
      <c r="D92" s="35" t="s">
        <v>336</v>
      </c>
      <c r="E92" s="30" t="s">
        <v>345</v>
      </c>
      <c r="F92" s="17" t="s">
        <v>40</v>
      </c>
      <c r="G92" s="21">
        <v>45098</v>
      </c>
      <c r="H92" s="39">
        <f t="shared" si="7"/>
        <v>45463</v>
      </c>
      <c r="I92" s="24" t="str">
        <f t="shared" ca="1" si="6"/>
        <v>Vencido</v>
      </c>
      <c r="J92" s="40"/>
      <c r="K92" s="40">
        <f t="shared" si="8"/>
        <v>365</v>
      </c>
      <c r="L92" s="46" t="str">
        <f t="shared" ca="1" si="9"/>
        <v>?</v>
      </c>
      <c r="M92" s="21">
        <v>45173</v>
      </c>
      <c r="N92" s="22" t="str">
        <f t="shared" ca="1" si="12"/>
        <v>Vencido</v>
      </c>
      <c r="O92" s="33">
        <v>45173</v>
      </c>
      <c r="P92" s="25" t="str">
        <f t="shared" ca="1" si="11"/>
        <v>Vencido</v>
      </c>
      <c r="Q92" s="60"/>
      <c r="R92" s="40"/>
    </row>
    <row r="93" spans="1:139" ht="38.25" x14ac:dyDescent="0.25">
      <c r="A93" s="84" t="s">
        <v>346</v>
      </c>
      <c r="B93" s="30" t="s">
        <v>347</v>
      </c>
      <c r="C93" s="30" t="s">
        <v>348</v>
      </c>
      <c r="D93" s="35" t="s">
        <v>336</v>
      </c>
      <c r="E93" s="30" t="s">
        <v>349</v>
      </c>
      <c r="F93" s="17" t="s">
        <v>40</v>
      </c>
      <c r="G93" s="21">
        <v>45453</v>
      </c>
      <c r="H93" s="39">
        <f t="shared" si="7"/>
        <v>45818</v>
      </c>
      <c r="I93" s="24" t="str">
        <f t="shared" ca="1" si="6"/>
        <v>Vencido</v>
      </c>
      <c r="J93" s="40">
        <v>45390</v>
      </c>
      <c r="K93" s="40">
        <f t="shared" si="8"/>
        <v>45755</v>
      </c>
      <c r="L93" s="46" t="str">
        <f t="shared" ca="1" si="9"/>
        <v>Bloqueado</v>
      </c>
      <c r="M93" s="21">
        <v>45173</v>
      </c>
      <c r="N93" s="22" t="str">
        <f t="shared" ca="1" si="12"/>
        <v>Vencido</v>
      </c>
      <c r="O93" s="33">
        <v>45173</v>
      </c>
      <c r="P93" s="25" t="str">
        <f t="shared" ca="1" si="11"/>
        <v>Vencido</v>
      </c>
      <c r="Q93" s="60"/>
      <c r="R93" s="40"/>
    </row>
    <row r="94" spans="1:139" ht="38.25" x14ac:dyDescent="0.25">
      <c r="A94" s="84" t="s">
        <v>350</v>
      </c>
      <c r="B94" s="30" t="s">
        <v>351</v>
      </c>
      <c r="C94" s="30" t="s">
        <v>352</v>
      </c>
      <c r="D94" s="35" t="s">
        <v>336</v>
      </c>
      <c r="E94" s="30" t="s">
        <v>345</v>
      </c>
      <c r="F94" s="17" t="s">
        <v>40</v>
      </c>
      <c r="G94" s="43">
        <v>45236</v>
      </c>
      <c r="H94" s="39">
        <f t="shared" si="7"/>
        <v>45601</v>
      </c>
      <c r="I94" s="24" t="str">
        <f t="shared" ca="1" si="6"/>
        <v>Vencido</v>
      </c>
      <c r="J94" s="40">
        <v>45390</v>
      </c>
      <c r="K94" s="40">
        <f t="shared" si="8"/>
        <v>45755</v>
      </c>
      <c r="L94" s="46" t="str">
        <f t="shared" ca="1" si="9"/>
        <v>Bloqueado</v>
      </c>
      <c r="M94" s="21">
        <v>45173</v>
      </c>
      <c r="N94" s="22" t="str">
        <f t="shared" ca="1" si="12"/>
        <v>Vencido</v>
      </c>
      <c r="O94" s="33">
        <v>45173</v>
      </c>
      <c r="P94" s="25" t="str">
        <f t="shared" ca="1" si="11"/>
        <v>Vencido</v>
      </c>
      <c r="Q94" s="60"/>
      <c r="R94" s="40"/>
    </row>
    <row r="95" spans="1:139" s="13" customFormat="1" ht="38.25" x14ac:dyDescent="0.25">
      <c r="A95" s="88" t="s">
        <v>353</v>
      </c>
      <c r="B95" s="30" t="s">
        <v>354</v>
      </c>
      <c r="C95" s="30" t="s">
        <v>355</v>
      </c>
      <c r="D95" s="35" t="s">
        <v>336</v>
      </c>
      <c r="E95" s="30" t="s">
        <v>356</v>
      </c>
      <c r="F95" s="17" t="s">
        <v>40</v>
      </c>
      <c r="G95" s="21">
        <v>45428</v>
      </c>
      <c r="H95" s="39">
        <f t="shared" si="7"/>
        <v>45793</v>
      </c>
      <c r="I95" s="24" t="str">
        <f t="shared" ca="1" si="6"/>
        <v>Vencido</v>
      </c>
      <c r="J95" s="77">
        <v>45538</v>
      </c>
      <c r="K95" s="40">
        <f t="shared" si="8"/>
        <v>45903</v>
      </c>
      <c r="L95" s="46" t="str">
        <f t="shared" ca="1" si="9"/>
        <v>OK!</v>
      </c>
      <c r="M95" s="21">
        <v>45173</v>
      </c>
      <c r="N95" s="22" t="str">
        <f t="shared" ca="1" si="12"/>
        <v>Vencido</v>
      </c>
      <c r="O95" s="33">
        <v>45173</v>
      </c>
      <c r="P95" s="25" t="str">
        <f t="shared" ca="1" si="11"/>
        <v>Vencido</v>
      </c>
      <c r="Q95" s="60"/>
      <c r="R95" s="40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</row>
    <row r="96" spans="1:139" ht="38.25" x14ac:dyDescent="0.25">
      <c r="A96" s="88" t="s">
        <v>357</v>
      </c>
      <c r="B96" s="31" t="s">
        <v>358</v>
      </c>
      <c r="C96" s="30" t="s">
        <v>359</v>
      </c>
      <c r="D96" s="35" t="s">
        <v>336</v>
      </c>
      <c r="E96" s="30" t="s">
        <v>340</v>
      </c>
      <c r="F96" s="17" t="s">
        <v>40</v>
      </c>
      <c r="G96" s="21">
        <v>45327</v>
      </c>
      <c r="H96" s="39">
        <f t="shared" si="7"/>
        <v>45692</v>
      </c>
      <c r="I96" s="24" t="str">
        <f t="shared" ca="1" si="6"/>
        <v>Vencido</v>
      </c>
      <c r="J96" s="77">
        <v>45538</v>
      </c>
      <c r="K96" s="40">
        <f t="shared" si="8"/>
        <v>45903</v>
      </c>
      <c r="L96" s="46" t="str">
        <f t="shared" ca="1" si="9"/>
        <v>OK!</v>
      </c>
      <c r="M96" s="21">
        <v>45173</v>
      </c>
      <c r="N96" s="22" t="str">
        <f t="shared" ca="1" si="12"/>
        <v>Vencido</v>
      </c>
      <c r="O96" s="33">
        <v>45173</v>
      </c>
      <c r="P96" s="25" t="str">
        <f t="shared" ca="1" si="11"/>
        <v>Vencido</v>
      </c>
      <c r="Q96" s="60"/>
      <c r="R96" s="40"/>
    </row>
    <row r="97" spans="1:139" ht="38.25" x14ac:dyDescent="0.25">
      <c r="A97" s="84" t="s">
        <v>360</v>
      </c>
      <c r="B97" s="30" t="s">
        <v>361</v>
      </c>
      <c r="C97" s="30" t="s">
        <v>362</v>
      </c>
      <c r="D97" s="35" t="s">
        <v>336</v>
      </c>
      <c r="E97" s="30" t="s">
        <v>363</v>
      </c>
      <c r="F97" s="17" t="s">
        <v>40</v>
      </c>
      <c r="G97" s="21">
        <v>45258</v>
      </c>
      <c r="H97" s="39">
        <f t="shared" si="7"/>
        <v>45623</v>
      </c>
      <c r="I97" s="24" t="str">
        <f t="shared" ca="1" si="6"/>
        <v>Vencido</v>
      </c>
      <c r="J97" s="40"/>
      <c r="K97" s="40">
        <f t="shared" si="8"/>
        <v>365</v>
      </c>
      <c r="L97" s="46" t="str">
        <f t="shared" ca="1" si="9"/>
        <v>?</v>
      </c>
      <c r="M97" s="21">
        <v>45173</v>
      </c>
      <c r="N97" s="22" t="str">
        <f t="shared" ca="1" si="12"/>
        <v>Vencido</v>
      </c>
      <c r="O97" s="33">
        <v>45173</v>
      </c>
      <c r="P97" s="25" t="str">
        <f t="shared" ca="1" si="11"/>
        <v>Vencido</v>
      </c>
      <c r="Q97" s="60"/>
      <c r="R97" s="40"/>
    </row>
    <row r="98" spans="1:139" ht="38.25" x14ac:dyDescent="0.25">
      <c r="A98" s="84" t="s">
        <v>364</v>
      </c>
      <c r="B98" s="30" t="s">
        <v>365</v>
      </c>
      <c r="C98" s="30" t="s">
        <v>366</v>
      </c>
      <c r="D98" s="35" t="s">
        <v>336</v>
      </c>
      <c r="E98" s="30" t="s">
        <v>367</v>
      </c>
      <c r="F98" s="17" t="s">
        <v>40</v>
      </c>
      <c r="G98" s="21">
        <v>45068</v>
      </c>
      <c r="H98" s="39">
        <f t="shared" si="7"/>
        <v>45433</v>
      </c>
      <c r="I98" s="24" t="str">
        <f t="shared" ca="1" si="6"/>
        <v>Vencido</v>
      </c>
      <c r="J98" s="40"/>
      <c r="K98" s="40">
        <f t="shared" si="8"/>
        <v>365</v>
      </c>
      <c r="L98" s="46" t="str">
        <f t="shared" ca="1" si="9"/>
        <v>?</v>
      </c>
      <c r="M98" s="21">
        <v>45173</v>
      </c>
      <c r="N98" s="22" t="str">
        <f t="shared" ca="1" si="12"/>
        <v>Vencido</v>
      </c>
      <c r="O98" s="33">
        <v>45173</v>
      </c>
      <c r="P98" s="25" t="str">
        <f t="shared" ca="1" si="11"/>
        <v>Vencido</v>
      </c>
      <c r="Q98" s="60"/>
      <c r="R98" s="40"/>
    </row>
    <row r="99" spans="1:139" s="8" customFormat="1" ht="38.25" x14ac:dyDescent="0.25">
      <c r="A99" s="88" t="s">
        <v>368</v>
      </c>
      <c r="B99" s="30" t="s">
        <v>369</v>
      </c>
      <c r="C99" s="30" t="s">
        <v>370</v>
      </c>
      <c r="D99" s="35" t="s">
        <v>336</v>
      </c>
      <c r="E99" s="30" t="s">
        <v>244</v>
      </c>
      <c r="F99" s="17" t="s">
        <v>40</v>
      </c>
      <c r="G99" s="21">
        <v>45254</v>
      </c>
      <c r="H99" s="39">
        <f t="shared" si="7"/>
        <v>45619</v>
      </c>
      <c r="I99" s="24" t="str">
        <f t="shared" ca="1" si="6"/>
        <v>Vencido</v>
      </c>
      <c r="J99" s="77">
        <v>45538</v>
      </c>
      <c r="K99" s="40">
        <f t="shared" si="8"/>
        <v>45903</v>
      </c>
      <c r="L99" s="46" t="str">
        <f t="shared" ca="1" si="9"/>
        <v>OK!</v>
      </c>
      <c r="M99" s="21">
        <v>45173</v>
      </c>
      <c r="N99" s="22" t="str">
        <f t="shared" ca="1" si="12"/>
        <v>Vencido</v>
      </c>
      <c r="O99" s="33">
        <v>45173</v>
      </c>
      <c r="P99" s="25" t="str">
        <f t="shared" ca="1" si="11"/>
        <v>Vencido</v>
      </c>
      <c r="Q99" s="60"/>
      <c r="R99" s="40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</row>
    <row r="100" spans="1:139" s="8" customFormat="1" ht="12.75" customHeight="1" x14ac:dyDescent="0.25">
      <c r="A100" s="84" t="s">
        <v>371</v>
      </c>
      <c r="B100" s="31">
        <v>8201753</v>
      </c>
      <c r="C100" s="30" t="s">
        <v>372</v>
      </c>
      <c r="D100" s="35" t="s">
        <v>336</v>
      </c>
      <c r="E100" s="30" t="s">
        <v>349</v>
      </c>
      <c r="F100" s="17" t="s">
        <v>40</v>
      </c>
      <c r="G100" s="21">
        <v>45453</v>
      </c>
      <c r="H100" s="39">
        <f t="shared" si="7"/>
        <v>45818</v>
      </c>
      <c r="I100" s="24" t="str">
        <f t="shared" ca="1" si="6"/>
        <v>Vencido</v>
      </c>
      <c r="J100" s="40"/>
      <c r="K100" s="40">
        <f t="shared" si="8"/>
        <v>365</v>
      </c>
      <c r="L100" s="46" t="str">
        <f t="shared" ca="1" si="9"/>
        <v>?</v>
      </c>
      <c r="M100" s="21">
        <v>45173</v>
      </c>
      <c r="N100" s="22" t="str">
        <f t="shared" ca="1" si="12"/>
        <v>Vencido</v>
      </c>
      <c r="O100" s="33">
        <v>45173</v>
      </c>
      <c r="P100" s="25" t="str">
        <f t="shared" ca="1" si="11"/>
        <v>Vencido</v>
      </c>
      <c r="Q100" s="60"/>
      <c r="R100" s="40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</row>
    <row r="101" spans="1:139" ht="12.75" customHeight="1" x14ac:dyDescent="0.25">
      <c r="A101" s="88" t="s">
        <v>373</v>
      </c>
      <c r="B101" s="30" t="s">
        <v>374</v>
      </c>
      <c r="C101" s="30" t="s">
        <v>375</v>
      </c>
      <c r="D101" s="35" t="s">
        <v>336</v>
      </c>
      <c r="E101" s="30" t="s">
        <v>376</v>
      </c>
      <c r="F101" s="17" t="s">
        <v>40</v>
      </c>
      <c r="G101" s="21">
        <v>45427</v>
      </c>
      <c r="H101" s="39">
        <f t="shared" si="7"/>
        <v>45792</v>
      </c>
      <c r="I101" s="24" t="str">
        <f t="shared" ca="1" si="6"/>
        <v>Vencido</v>
      </c>
      <c r="J101" s="77">
        <v>45538</v>
      </c>
      <c r="K101" s="40">
        <f t="shared" si="8"/>
        <v>45903</v>
      </c>
      <c r="L101" s="46" t="str">
        <f t="shared" ca="1" si="9"/>
        <v>OK!</v>
      </c>
      <c r="M101" s="21">
        <v>45173</v>
      </c>
      <c r="N101" s="22" t="str">
        <f t="shared" ca="1" si="12"/>
        <v>Vencido</v>
      </c>
      <c r="O101" s="33">
        <v>45173</v>
      </c>
      <c r="P101" s="25" t="str">
        <f t="shared" ca="1" si="11"/>
        <v>Vencido</v>
      </c>
      <c r="Q101" s="60"/>
      <c r="R101" s="40"/>
    </row>
    <row r="102" spans="1:139" s="8" customFormat="1" ht="12.75" customHeight="1" x14ac:dyDescent="0.25">
      <c r="A102" s="88" t="s">
        <v>377</v>
      </c>
      <c r="B102" s="30" t="s">
        <v>378</v>
      </c>
      <c r="C102" s="30" t="s">
        <v>379</v>
      </c>
      <c r="D102" s="35" t="s">
        <v>336</v>
      </c>
      <c r="E102" s="30" t="s">
        <v>376</v>
      </c>
      <c r="F102" s="17" t="s">
        <v>40</v>
      </c>
      <c r="G102" s="21">
        <v>45182</v>
      </c>
      <c r="H102" s="39">
        <f t="shared" si="7"/>
        <v>45547</v>
      </c>
      <c r="I102" s="24" t="str">
        <f t="shared" ca="1" si="6"/>
        <v>Vencido</v>
      </c>
      <c r="J102" s="77">
        <v>45538</v>
      </c>
      <c r="K102" s="40">
        <f t="shared" si="8"/>
        <v>45903</v>
      </c>
      <c r="L102" s="46" t="str">
        <f t="shared" ca="1" si="9"/>
        <v>OK!</v>
      </c>
      <c r="M102" s="21">
        <v>45173</v>
      </c>
      <c r="N102" s="22" t="str">
        <f t="shared" ca="1" si="12"/>
        <v>Vencido</v>
      </c>
      <c r="O102" s="33">
        <v>45173</v>
      </c>
      <c r="P102" s="25" t="str">
        <f t="shared" ca="1" si="11"/>
        <v>Vencido</v>
      </c>
      <c r="Q102" s="60"/>
      <c r="R102" s="40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</row>
    <row r="103" spans="1:139" ht="15" customHeight="1" x14ac:dyDescent="0.25">
      <c r="A103" s="84" t="s">
        <v>380</v>
      </c>
      <c r="B103" s="30" t="s">
        <v>381</v>
      </c>
      <c r="C103" s="30" t="s">
        <v>382</v>
      </c>
      <c r="D103" s="35" t="s">
        <v>336</v>
      </c>
      <c r="E103" s="30" t="s">
        <v>363</v>
      </c>
      <c r="F103" s="17" t="s">
        <v>40</v>
      </c>
      <c r="G103" s="21">
        <v>45257</v>
      </c>
      <c r="H103" s="39">
        <f t="shared" si="7"/>
        <v>45622</v>
      </c>
      <c r="I103" s="24" t="str">
        <f t="shared" ca="1" si="6"/>
        <v>Vencido</v>
      </c>
      <c r="J103" s="40"/>
      <c r="K103" s="40">
        <f t="shared" si="8"/>
        <v>365</v>
      </c>
      <c r="L103" s="46" t="str">
        <f t="shared" ca="1" si="9"/>
        <v>?</v>
      </c>
      <c r="M103" s="21">
        <v>45173</v>
      </c>
      <c r="N103" s="22" t="str">
        <f t="shared" ca="1" si="12"/>
        <v>Vencido</v>
      </c>
      <c r="O103" s="33">
        <v>45173</v>
      </c>
      <c r="P103" s="25" t="str">
        <f t="shared" ca="1" si="11"/>
        <v>Vencido</v>
      </c>
      <c r="Q103" s="60"/>
      <c r="R103" s="40"/>
    </row>
    <row r="104" spans="1:139" ht="12.75" customHeight="1" x14ac:dyDescent="0.25">
      <c r="A104" s="84" t="s">
        <v>383</v>
      </c>
      <c r="B104" s="30" t="s">
        <v>384</v>
      </c>
      <c r="C104" s="30" t="s">
        <v>385</v>
      </c>
      <c r="D104" s="35" t="s">
        <v>336</v>
      </c>
      <c r="E104" s="30" t="s">
        <v>356</v>
      </c>
      <c r="F104" s="17" t="s">
        <v>40</v>
      </c>
      <c r="G104" s="21">
        <v>45329</v>
      </c>
      <c r="H104" s="39">
        <f t="shared" si="7"/>
        <v>45694</v>
      </c>
      <c r="I104" s="24" t="str">
        <f t="shared" ca="1" si="6"/>
        <v>Vencido</v>
      </c>
      <c r="J104" s="40"/>
      <c r="K104" s="40">
        <f t="shared" si="8"/>
        <v>365</v>
      </c>
      <c r="L104" s="46" t="str">
        <f t="shared" ca="1" si="9"/>
        <v>?</v>
      </c>
      <c r="M104" s="21">
        <v>45173</v>
      </c>
      <c r="N104" s="22" t="str">
        <f t="shared" ca="1" si="12"/>
        <v>Vencido</v>
      </c>
      <c r="O104" s="33">
        <v>45173</v>
      </c>
      <c r="P104" s="25" t="str">
        <f t="shared" ca="1" si="11"/>
        <v>Vencido</v>
      </c>
      <c r="Q104" s="60"/>
      <c r="R104" s="40"/>
    </row>
    <row r="105" spans="1:139" ht="12.75" customHeight="1" x14ac:dyDescent="0.25">
      <c r="A105" s="84" t="s">
        <v>387</v>
      </c>
      <c r="B105" s="30"/>
      <c r="C105" s="30" t="s">
        <v>388</v>
      </c>
      <c r="D105" s="18" t="s">
        <v>389</v>
      </c>
      <c r="E105" s="30" t="s">
        <v>390</v>
      </c>
      <c r="F105" s="17" t="s">
        <v>40</v>
      </c>
      <c r="G105" s="21">
        <v>45302</v>
      </c>
      <c r="H105" s="39">
        <f t="shared" si="7"/>
        <v>45667</v>
      </c>
      <c r="I105" s="24" t="str">
        <f t="shared" ref="I105:I168" ca="1" si="13">IFERROR(IF(G105="","?",IF((G105+(365))&lt;TODAY(),"Vencido",IF((G105+(365))=TODAY(),"Vence Hoje",IF((G105+(365)-15)&lt;=TODAY(),"Vence - 15 dias",IF((G105+(365)-30)&lt;=TODAY(),"Vence - 30 dias",IF((G105+(365*2)-60)&lt;=TODAY(),"Vence - 60 dias",IF((G105+(365*2)-90)&lt;=TODAY(),"Vence - 90 dias","OK!"))))))),"-")</f>
        <v>Vencido</v>
      </c>
      <c r="J105" s="40"/>
      <c r="K105" s="40">
        <f t="shared" si="8"/>
        <v>365</v>
      </c>
      <c r="L105" s="46" t="str">
        <f t="shared" ca="1" si="9"/>
        <v>?</v>
      </c>
      <c r="M105" s="21"/>
      <c r="N105" s="22" t="str">
        <f t="shared" ca="1" si="12"/>
        <v>?</v>
      </c>
      <c r="O105" s="33"/>
      <c r="P105" s="25" t="str">
        <f t="shared" ca="1" si="11"/>
        <v>?</v>
      </c>
      <c r="Q105" s="60"/>
      <c r="R105" s="40"/>
    </row>
    <row r="106" spans="1:139" ht="15" customHeight="1" x14ac:dyDescent="0.25">
      <c r="A106" s="88" t="s">
        <v>391</v>
      </c>
      <c r="B106" s="30" t="s">
        <v>392</v>
      </c>
      <c r="C106" s="30" t="s">
        <v>393</v>
      </c>
      <c r="D106" s="18" t="s">
        <v>394</v>
      </c>
      <c r="E106" s="30" t="s">
        <v>395</v>
      </c>
      <c r="F106" s="17" t="s">
        <v>40</v>
      </c>
      <c r="G106" s="21">
        <v>45748</v>
      </c>
      <c r="H106" s="39">
        <f t="shared" si="7"/>
        <v>46113</v>
      </c>
      <c r="I106" s="24" t="str">
        <f t="shared" ca="1" si="13"/>
        <v>OK!</v>
      </c>
      <c r="J106" s="40"/>
      <c r="K106" s="40">
        <f t="shared" si="8"/>
        <v>365</v>
      </c>
      <c r="L106" s="46" t="str">
        <f t="shared" ca="1" si="9"/>
        <v>?</v>
      </c>
      <c r="M106" s="21">
        <v>45664</v>
      </c>
      <c r="N106" s="22" t="str">
        <f t="shared" ca="1" si="12"/>
        <v>OK!</v>
      </c>
      <c r="O106" s="33">
        <v>45666</v>
      </c>
      <c r="P106" s="25" t="str">
        <f t="shared" ca="1" si="11"/>
        <v>OK!</v>
      </c>
      <c r="Q106" s="60" t="s">
        <v>61</v>
      </c>
      <c r="R106" s="60" t="s">
        <v>61</v>
      </c>
    </row>
    <row r="107" spans="1:139" ht="15" customHeight="1" x14ac:dyDescent="0.25">
      <c r="A107" s="88" t="s">
        <v>396</v>
      </c>
      <c r="B107" s="31">
        <v>50195698</v>
      </c>
      <c r="C107" s="30" t="s">
        <v>397</v>
      </c>
      <c r="D107" s="16" t="s">
        <v>394</v>
      </c>
      <c r="E107" s="15" t="s">
        <v>328</v>
      </c>
      <c r="F107" s="19" t="s">
        <v>40</v>
      </c>
      <c r="G107" s="21">
        <v>45748</v>
      </c>
      <c r="H107" s="21">
        <f t="shared" si="7"/>
        <v>46113</v>
      </c>
      <c r="I107" s="24" t="str">
        <f t="shared" ca="1" si="13"/>
        <v>OK!</v>
      </c>
      <c r="J107" s="77">
        <v>45775</v>
      </c>
      <c r="K107" s="40">
        <f t="shared" si="8"/>
        <v>46140</v>
      </c>
      <c r="L107" s="46" t="str">
        <f t="shared" ca="1" si="9"/>
        <v>OK!</v>
      </c>
      <c r="M107" s="21">
        <v>45664</v>
      </c>
      <c r="N107" s="22" t="str">
        <f t="shared" ca="1" si="12"/>
        <v>OK!</v>
      </c>
      <c r="O107" s="33">
        <v>45666</v>
      </c>
      <c r="P107" s="25" t="str">
        <f t="shared" ca="1" si="11"/>
        <v>OK!</v>
      </c>
      <c r="Q107" s="60" t="s">
        <v>61</v>
      </c>
      <c r="R107" s="40" t="s">
        <v>61</v>
      </c>
    </row>
    <row r="108" spans="1:139" ht="15" customHeight="1" x14ac:dyDescent="0.25">
      <c r="A108" s="89" t="s">
        <v>398</v>
      </c>
      <c r="B108" s="30" t="s">
        <v>399</v>
      </c>
      <c r="C108" s="30" t="s">
        <v>400</v>
      </c>
      <c r="D108" s="18" t="s">
        <v>394</v>
      </c>
      <c r="E108" s="30" t="s">
        <v>356</v>
      </c>
      <c r="F108" s="17" t="s">
        <v>40</v>
      </c>
      <c r="G108" s="21">
        <v>45422</v>
      </c>
      <c r="H108" s="39">
        <f t="shared" ref="H108:H130" si="14">G108+365</f>
        <v>45787</v>
      </c>
      <c r="I108" s="24" t="str">
        <f t="shared" ca="1" si="13"/>
        <v>Vencido</v>
      </c>
      <c r="J108" s="77">
        <v>45775</v>
      </c>
      <c r="K108" s="40">
        <f t="shared" si="8"/>
        <v>46140</v>
      </c>
      <c r="L108" s="46" t="str">
        <f t="shared" ca="1" si="9"/>
        <v>OK!</v>
      </c>
      <c r="M108" s="21">
        <v>45664</v>
      </c>
      <c r="N108" s="22" t="str">
        <f t="shared" ca="1" si="12"/>
        <v>OK!</v>
      </c>
      <c r="O108" s="33">
        <v>45666</v>
      </c>
      <c r="P108" s="25" t="str">
        <f t="shared" ca="1" si="11"/>
        <v>OK!</v>
      </c>
      <c r="Q108" s="60" t="s">
        <v>61</v>
      </c>
      <c r="R108" s="60" t="s">
        <v>61</v>
      </c>
    </row>
    <row r="109" spans="1:139" ht="15" customHeight="1" x14ac:dyDescent="0.25">
      <c r="A109" s="88" t="s">
        <v>401</v>
      </c>
      <c r="B109" s="30" t="s">
        <v>402</v>
      </c>
      <c r="C109" s="30" t="s">
        <v>403</v>
      </c>
      <c r="D109" s="18" t="s">
        <v>394</v>
      </c>
      <c r="E109" s="30" t="s">
        <v>404</v>
      </c>
      <c r="F109" s="17" t="s">
        <v>40</v>
      </c>
      <c r="G109" s="21">
        <v>45453</v>
      </c>
      <c r="H109" s="39">
        <f t="shared" si="14"/>
        <v>45818</v>
      </c>
      <c r="I109" s="24" t="str">
        <f t="shared" ca="1" si="13"/>
        <v>Vencido</v>
      </c>
      <c r="J109" s="77">
        <v>45503</v>
      </c>
      <c r="K109" s="40">
        <f t="shared" si="8"/>
        <v>45868</v>
      </c>
      <c r="L109" s="46" t="str">
        <f t="shared" ca="1" si="9"/>
        <v>OK!</v>
      </c>
      <c r="M109" s="21">
        <v>45664</v>
      </c>
      <c r="N109" s="22" t="str">
        <f t="shared" ca="1" si="12"/>
        <v>OK!</v>
      </c>
      <c r="O109" s="33">
        <v>45666</v>
      </c>
      <c r="P109" s="25" t="str">
        <f t="shared" ca="1" si="11"/>
        <v>OK!</v>
      </c>
      <c r="Q109" s="60" t="s">
        <v>61</v>
      </c>
      <c r="R109" s="60" t="s">
        <v>61</v>
      </c>
    </row>
    <row r="110" spans="1:139" ht="15" customHeight="1" x14ac:dyDescent="0.25">
      <c r="A110" s="84" t="s">
        <v>405</v>
      </c>
      <c r="B110" s="30" t="s">
        <v>406</v>
      </c>
      <c r="C110" s="30" t="s">
        <v>407</v>
      </c>
      <c r="D110" s="16" t="s">
        <v>408</v>
      </c>
      <c r="E110" s="30" t="s">
        <v>409</v>
      </c>
      <c r="F110" s="19" t="s">
        <v>40</v>
      </c>
      <c r="G110" s="21">
        <v>45622</v>
      </c>
      <c r="H110" s="21">
        <f t="shared" si="14"/>
        <v>45987</v>
      </c>
      <c r="I110" s="24" t="str">
        <f t="shared" ca="1" si="13"/>
        <v>OK!</v>
      </c>
      <c r="J110" s="77">
        <v>45672</v>
      </c>
      <c r="K110" s="40">
        <f t="shared" si="8"/>
        <v>46037</v>
      </c>
      <c r="L110" s="46" t="str">
        <f t="shared" ca="1" si="9"/>
        <v>OK!</v>
      </c>
      <c r="M110" s="21"/>
      <c r="N110" s="22" t="str">
        <f t="shared" ca="1" si="12"/>
        <v>?</v>
      </c>
      <c r="O110" s="33"/>
      <c r="P110" s="25" t="str">
        <f t="shared" ca="1" si="11"/>
        <v>?</v>
      </c>
      <c r="Q110" s="60"/>
      <c r="R110" s="40"/>
    </row>
    <row r="111" spans="1:139" ht="15" customHeight="1" x14ac:dyDescent="0.25">
      <c r="A111" s="84" t="s">
        <v>410</v>
      </c>
      <c r="B111" s="30" t="s">
        <v>411</v>
      </c>
      <c r="C111" s="30" t="s">
        <v>412</v>
      </c>
      <c r="D111" s="16" t="s">
        <v>408</v>
      </c>
      <c r="E111" s="30" t="s">
        <v>409</v>
      </c>
      <c r="F111" s="19" t="s">
        <v>40</v>
      </c>
      <c r="G111" s="21">
        <v>45622</v>
      </c>
      <c r="H111" s="21">
        <f t="shared" si="14"/>
        <v>45987</v>
      </c>
      <c r="I111" s="24" t="str">
        <f t="shared" ca="1" si="13"/>
        <v>OK!</v>
      </c>
      <c r="J111" s="77">
        <v>45672</v>
      </c>
      <c r="K111" s="40">
        <f t="shared" si="8"/>
        <v>46037</v>
      </c>
      <c r="L111" s="46" t="str">
        <f t="shared" ca="1" si="9"/>
        <v>OK!</v>
      </c>
      <c r="M111" s="21"/>
      <c r="N111" s="22" t="str">
        <f t="shared" ca="1" si="12"/>
        <v>?</v>
      </c>
      <c r="O111" s="33"/>
      <c r="P111" s="25" t="str">
        <f t="shared" ca="1" si="11"/>
        <v>?</v>
      </c>
      <c r="Q111" s="60"/>
      <c r="R111" s="40"/>
    </row>
    <row r="112" spans="1:139" ht="15" customHeight="1" x14ac:dyDescent="0.25">
      <c r="A112" s="84" t="s">
        <v>413</v>
      </c>
      <c r="B112" s="30" t="s">
        <v>414</v>
      </c>
      <c r="C112" s="30" t="s">
        <v>415</v>
      </c>
      <c r="D112" s="16" t="s">
        <v>408</v>
      </c>
      <c r="E112" s="30" t="s">
        <v>416</v>
      </c>
      <c r="F112" s="19" t="s">
        <v>40</v>
      </c>
      <c r="G112" s="21">
        <v>45622</v>
      </c>
      <c r="H112" s="21">
        <f t="shared" si="14"/>
        <v>45987</v>
      </c>
      <c r="I112" s="24" t="str">
        <f t="shared" ca="1" si="13"/>
        <v>OK!</v>
      </c>
      <c r="J112" s="77">
        <v>45672</v>
      </c>
      <c r="K112" s="40">
        <f t="shared" si="8"/>
        <v>46037</v>
      </c>
      <c r="L112" s="46" t="str">
        <f t="shared" ca="1" si="9"/>
        <v>OK!</v>
      </c>
      <c r="M112" s="21"/>
      <c r="N112" s="22" t="str">
        <f t="shared" ca="1" si="12"/>
        <v>?</v>
      </c>
      <c r="O112" s="33"/>
      <c r="P112" s="25" t="str">
        <f t="shared" ca="1" si="11"/>
        <v>?</v>
      </c>
      <c r="Q112" s="60"/>
      <c r="R112" s="40"/>
    </row>
    <row r="113" spans="1:139" ht="12.75" customHeight="1" x14ac:dyDescent="0.25">
      <c r="A113" s="84" t="s">
        <v>417</v>
      </c>
      <c r="B113" s="30" t="s">
        <v>418</v>
      </c>
      <c r="C113" s="30" t="s">
        <v>419</v>
      </c>
      <c r="D113" s="16" t="s">
        <v>408</v>
      </c>
      <c r="E113" s="30" t="s">
        <v>409</v>
      </c>
      <c r="F113" s="19" t="s">
        <v>40</v>
      </c>
      <c r="G113" s="21">
        <v>45622</v>
      </c>
      <c r="H113" s="21">
        <f t="shared" si="14"/>
        <v>45987</v>
      </c>
      <c r="I113" s="24" t="str">
        <f t="shared" ca="1" si="13"/>
        <v>OK!</v>
      </c>
      <c r="J113" s="40"/>
      <c r="K113" s="40">
        <f t="shared" si="8"/>
        <v>365</v>
      </c>
      <c r="L113" s="46" t="str">
        <f t="shared" ca="1" si="9"/>
        <v>?</v>
      </c>
      <c r="M113" s="21"/>
      <c r="N113" s="22" t="str">
        <f t="shared" ca="1" si="12"/>
        <v>?</v>
      </c>
      <c r="O113" s="33"/>
      <c r="P113" s="25" t="str">
        <f t="shared" ca="1" si="11"/>
        <v>?</v>
      </c>
      <c r="Q113" s="60"/>
      <c r="R113" s="40"/>
    </row>
    <row r="114" spans="1:139" ht="12.75" customHeight="1" x14ac:dyDescent="0.25">
      <c r="A114" s="84" t="s">
        <v>420</v>
      </c>
      <c r="B114" s="31">
        <v>501244979</v>
      </c>
      <c r="C114" s="30" t="s">
        <v>421</v>
      </c>
      <c r="D114" s="16" t="s">
        <v>408</v>
      </c>
      <c r="E114" s="30" t="s">
        <v>416</v>
      </c>
      <c r="F114" s="19" t="s">
        <v>40</v>
      </c>
      <c r="G114" s="21">
        <v>45622</v>
      </c>
      <c r="H114" s="21">
        <f t="shared" si="14"/>
        <v>45987</v>
      </c>
      <c r="I114" s="24" t="str">
        <f t="shared" ca="1" si="13"/>
        <v>OK!</v>
      </c>
      <c r="J114" s="40"/>
      <c r="K114" s="40">
        <f t="shared" si="8"/>
        <v>365</v>
      </c>
      <c r="L114" s="46" t="str">
        <f t="shared" ca="1" si="9"/>
        <v>?</v>
      </c>
      <c r="M114" s="21"/>
      <c r="N114" s="22" t="str">
        <f t="shared" ca="1" si="12"/>
        <v>?</v>
      </c>
      <c r="O114" s="33"/>
      <c r="P114" s="25" t="str">
        <f t="shared" ca="1" si="11"/>
        <v>?</v>
      </c>
      <c r="Q114" s="60"/>
      <c r="R114" s="40"/>
    </row>
    <row r="115" spans="1:139" ht="12.75" customHeight="1" x14ac:dyDescent="0.25">
      <c r="A115" s="84" t="s">
        <v>422</v>
      </c>
      <c r="B115" s="31">
        <v>351773502</v>
      </c>
      <c r="C115" s="30" t="s">
        <v>423</v>
      </c>
      <c r="D115" s="16" t="s">
        <v>408</v>
      </c>
      <c r="E115" s="30" t="s">
        <v>424</v>
      </c>
      <c r="F115" s="19" t="s">
        <v>40</v>
      </c>
      <c r="G115" s="21">
        <v>45422</v>
      </c>
      <c r="H115" s="21">
        <f t="shared" si="14"/>
        <v>45787</v>
      </c>
      <c r="I115" s="24" t="str">
        <f t="shared" ca="1" si="13"/>
        <v>Vencido</v>
      </c>
      <c r="J115" s="77">
        <v>45672</v>
      </c>
      <c r="K115" s="40">
        <f t="shared" si="8"/>
        <v>46037</v>
      </c>
      <c r="L115" s="46" t="str">
        <f t="shared" ca="1" si="9"/>
        <v>OK!</v>
      </c>
      <c r="M115" s="21"/>
      <c r="N115" s="22" t="str">
        <f t="shared" ca="1" si="12"/>
        <v>?</v>
      </c>
      <c r="O115" s="33"/>
      <c r="P115" s="25" t="str">
        <f t="shared" ca="1" si="11"/>
        <v>?</v>
      </c>
      <c r="Q115" s="60"/>
      <c r="R115" s="40"/>
    </row>
    <row r="116" spans="1:139" ht="12.75" customHeight="1" x14ac:dyDescent="0.25">
      <c r="A116" s="84" t="s">
        <v>425</v>
      </c>
      <c r="B116" s="31">
        <v>472660706</v>
      </c>
      <c r="C116" s="30" t="s">
        <v>426</v>
      </c>
      <c r="D116" s="16" t="s">
        <v>408</v>
      </c>
      <c r="E116" s="30" t="s">
        <v>416</v>
      </c>
      <c r="F116" s="19" t="s">
        <v>40</v>
      </c>
      <c r="G116" s="21">
        <v>45622</v>
      </c>
      <c r="H116" s="21">
        <f t="shared" si="14"/>
        <v>45987</v>
      </c>
      <c r="I116" s="24" t="str">
        <f t="shared" ca="1" si="13"/>
        <v>OK!</v>
      </c>
      <c r="J116" s="77">
        <v>45672</v>
      </c>
      <c r="K116" s="40">
        <f t="shared" si="8"/>
        <v>46037</v>
      </c>
      <c r="L116" s="46" t="str">
        <f t="shared" ca="1" si="9"/>
        <v>OK!</v>
      </c>
      <c r="M116" s="21"/>
      <c r="N116" s="22" t="str">
        <f t="shared" ca="1" si="12"/>
        <v>?</v>
      </c>
      <c r="O116" s="33"/>
      <c r="P116" s="25" t="str">
        <f t="shared" ca="1" si="11"/>
        <v>?</v>
      </c>
      <c r="Q116" s="60"/>
      <c r="R116" s="40"/>
    </row>
    <row r="117" spans="1:139" ht="12.75" customHeight="1" x14ac:dyDescent="0.25">
      <c r="A117" s="84" t="s">
        <v>427</v>
      </c>
      <c r="B117" s="30" t="s">
        <v>428</v>
      </c>
      <c r="C117" s="30" t="s">
        <v>429</v>
      </c>
      <c r="D117" s="18" t="s">
        <v>430</v>
      </c>
      <c r="E117" s="30" t="s">
        <v>169</v>
      </c>
      <c r="F117" s="17" t="s">
        <v>40</v>
      </c>
      <c r="G117" s="21">
        <v>45548</v>
      </c>
      <c r="H117" s="39">
        <f t="shared" si="14"/>
        <v>45913</v>
      </c>
      <c r="I117" s="24" t="str">
        <f t="shared" ca="1" si="13"/>
        <v>OK!</v>
      </c>
      <c r="J117" s="40">
        <v>45549</v>
      </c>
      <c r="K117" s="40">
        <f t="shared" si="8"/>
        <v>45914</v>
      </c>
      <c r="L117" s="46" t="str">
        <f t="shared" ca="1" si="9"/>
        <v>OK!</v>
      </c>
      <c r="M117" s="21">
        <v>45536</v>
      </c>
      <c r="N117" s="22" t="str">
        <f t="shared" ca="1" si="12"/>
        <v>Vence - 60 dias</v>
      </c>
      <c r="O117" s="33">
        <v>45536</v>
      </c>
      <c r="P117" s="25" t="str">
        <f t="shared" ca="1" si="11"/>
        <v>Vence - 60 dias</v>
      </c>
      <c r="Q117" s="60"/>
      <c r="R117" s="40"/>
    </row>
    <row r="118" spans="1:139" ht="12.75" customHeight="1" x14ac:dyDescent="0.25">
      <c r="A118" s="84" t="s">
        <v>431</v>
      </c>
      <c r="B118" s="30" t="s">
        <v>432</v>
      </c>
      <c r="C118" s="30" t="s">
        <v>433</v>
      </c>
      <c r="D118" s="18" t="s">
        <v>430</v>
      </c>
      <c r="E118" s="30" t="s">
        <v>169</v>
      </c>
      <c r="F118" s="17" t="s">
        <v>40</v>
      </c>
      <c r="G118" s="21">
        <v>45548</v>
      </c>
      <c r="H118" s="39">
        <f t="shared" si="14"/>
        <v>45913</v>
      </c>
      <c r="I118" s="24" t="str">
        <f t="shared" ca="1" si="13"/>
        <v>OK!</v>
      </c>
      <c r="J118" s="40">
        <v>45549</v>
      </c>
      <c r="K118" s="40">
        <f t="shared" si="8"/>
        <v>45914</v>
      </c>
      <c r="L118" s="46" t="str">
        <f t="shared" ca="1" si="9"/>
        <v>OK!</v>
      </c>
      <c r="M118" s="21">
        <v>45536</v>
      </c>
      <c r="N118" s="22" t="str">
        <f t="shared" ca="1" si="12"/>
        <v>Vence - 60 dias</v>
      </c>
      <c r="O118" s="33">
        <v>45536</v>
      </c>
      <c r="P118" s="25" t="str">
        <f t="shared" ca="1" si="11"/>
        <v>Vence - 60 dias</v>
      </c>
      <c r="Q118" s="60"/>
      <c r="R118" s="40"/>
    </row>
    <row r="119" spans="1:139" x14ac:dyDescent="0.25">
      <c r="A119" s="84" t="s">
        <v>434</v>
      </c>
      <c r="B119" s="30" t="s">
        <v>435</v>
      </c>
      <c r="C119" s="30" t="s">
        <v>436</v>
      </c>
      <c r="D119" s="18" t="s">
        <v>430</v>
      </c>
      <c r="E119" s="30" t="s">
        <v>437</v>
      </c>
      <c r="F119" s="17" t="s">
        <v>40</v>
      </c>
      <c r="G119" s="21">
        <v>45548</v>
      </c>
      <c r="H119" s="39">
        <f t="shared" si="14"/>
        <v>45913</v>
      </c>
      <c r="I119" s="24" t="str">
        <f t="shared" ca="1" si="13"/>
        <v>OK!</v>
      </c>
      <c r="J119" s="40">
        <v>45549</v>
      </c>
      <c r="K119" s="40">
        <f t="shared" si="8"/>
        <v>45914</v>
      </c>
      <c r="L119" s="46" t="str">
        <f t="shared" ca="1" si="9"/>
        <v>OK!</v>
      </c>
      <c r="M119" s="21">
        <v>45536</v>
      </c>
      <c r="N119" s="22" t="str">
        <f t="shared" ca="1" si="12"/>
        <v>Vence - 60 dias</v>
      </c>
      <c r="O119" s="33">
        <v>45536</v>
      </c>
      <c r="P119" s="25" t="str">
        <f t="shared" ca="1" si="11"/>
        <v>Vence - 60 dias</v>
      </c>
      <c r="Q119" s="60"/>
      <c r="R119" s="40"/>
    </row>
    <row r="120" spans="1:139" x14ac:dyDescent="0.25">
      <c r="A120" s="84" t="s">
        <v>438</v>
      </c>
      <c r="B120" s="30" t="s">
        <v>439</v>
      </c>
      <c r="C120" s="30" t="s">
        <v>440</v>
      </c>
      <c r="D120" s="18" t="s">
        <v>430</v>
      </c>
      <c r="E120" s="30" t="s">
        <v>169</v>
      </c>
      <c r="F120" s="17" t="s">
        <v>40</v>
      </c>
      <c r="G120" s="21">
        <v>45548</v>
      </c>
      <c r="H120" s="39">
        <f t="shared" si="14"/>
        <v>45913</v>
      </c>
      <c r="I120" s="24" t="str">
        <f t="shared" ca="1" si="13"/>
        <v>OK!</v>
      </c>
      <c r="J120" s="40">
        <v>45549</v>
      </c>
      <c r="K120" s="40">
        <f t="shared" si="8"/>
        <v>45914</v>
      </c>
      <c r="L120" s="46" t="str">
        <f t="shared" ca="1" si="9"/>
        <v>OK!</v>
      </c>
      <c r="M120" s="21">
        <v>45536</v>
      </c>
      <c r="N120" s="22" t="str">
        <f t="shared" ca="1" si="12"/>
        <v>Vence - 60 dias</v>
      </c>
      <c r="O120" s="33">
        <v>45536</v>
      </c>
      <c r="P120" s="25" t="str">
        <f t="shared" ca="1" si="11"/>
        <v>Vence - 60 dias</v>
      </c>
      <c r="Q120" s="60"/>
      <c r="R120" s="40"/>
    </row>
    <row r="121" spans="1:139" x14ac:dyDescent="0.25">
      <c r="A121" s="84" t="s">
        <v>441</v>
      </c>
      <c r="B121" s="30" t="s">
        <v>442</v>
      </c>
      <c r="C121" s="30" t="s">
        <v>443</v>
      </c>
      <c r="D121" s="18" t="s">
        <v>430</v>
      </c>
      <c r="E121" s="30" t="s">
        <v>169</v>
      </c>
      <c r="F121" s="17" t="s">
        <v>40</v>
      </c>
      <c r="G121" s="21">
        <v>45548</v>
      </c>
      <c r="H121" s="39">
        <f t="shared" si="14"/>
        <v>45913</v>
      </c>
      <c r="I121" s="24" t="str">
        <f t="shared" ca="1" si="13"/>
        <v>OK!</v>
      </c>
      <c r="J121" s="40">
        <v>45549</v>
      </c>
      <c r="K121" s="40">
        <f t="shared" si="8"/>
        <v>45914</v>
      </c>
      <c r="L121" s="46" t="str">
        <f t="shared" ca="1" si="9"/>
        <v>OK!</v>
      </c>
      <c r="M121" s="21">
        <v>45536</v>
      </c>
      <c r="N121" s="22" t="str">
        <f t="shared" ca="1" si="12"/>
        <v>Vence - 60 dias</v>
      </c>
      <c r="O121" s="33">
        <v>45536</v>
      </c>
      <c r="P121" s="25" t="str">
        <f t="shared" ca="1" si="11"/>
        <v>Vence - 60 dias</v>
      </c>
      <c r="Q121" s="60"/>
      <c r="R121" s="40"/>
    </row>
    <row r="122" spans="1:139" x14ac:dyDescent="0.25">
      <c r="A122" s="84" t="s">
        <v>444</v>
      </c>
      <c r="B122" s="30" t="s">
        <v>445</v>
      </c>
      <c r="C122" s="30" t="s">
        <v>446</v>
      </c>
      <c r="D122" s="18" t="s">
        <v>430</v>
      </c>
      <c r="E122" s="30" t="s">
        <v>169</v>
      </c>
      <c r="F122" s="17" t="s">
        <v>40</v>
      </c>
      <c r="G122" s="21">
        <v>45548</v>
      </c>
      <c r="H122" s="39">
        <f t="shared" si="14"/>
        <v>45913</v>
      </c>
      <c r="I122" s="24" t="str">
        <f t="shared" ca="1" si="13"/>
        <v>OK!</v>
      </c>
      <c r="J122" s="40">
        <v>45549</v>
      </c>
      <c r="K122" s="40">
        <f t="shared" si="8"/>
        <v>45914</v>
      </c>
      <c r="L122" s="46" t="str">
        <f t="shared" ca="1" si="9"/>
        <v>OK!</v>
      </c>
      <c r="M122" s="21">
        <v>45536</v>
      </c>
      <c r="N122" s="22" t="str">
        <f t="shared" ca="1" si="12"/>
        <v>Vence - 60 dias</v>
      </c>
      <c r="O122" s="33">
        <v>45536</v>
      </c>
      <c r="P122" s="25" t="str">
        <f t="shared" ca="1" si="11"/>
        <v>Vence - 60 dias</v>
      </c>
      <c r="Q122" s="60"/>
      <c r="R122" s="40"/>
    </row>
    <row r="123" spans="1:139" x14ac:dyDescent="0.25">
      <c r="A123" s="84" t="s">
        <v>447</v>
      </c>
      <c r="B123" s="31">
        <v>53794322</v>
      </c>
      <c r="C123" s="30" t="s">
        <v>448</v>
      </c>
      <c r="D123" s="18" t="s">
        <v>449</v>
      </c>
      <c r="E123" s="30" t="s">
        <v>450</v>
      </c>
      <c r="F123" s="17" t="s">
        <v>40</v>
      </c>
      <c r="G123" s="21">
        <v>45092</v>
      </c>
      <c r="H123" s="39">
        <f t="shared" si="14"/>
        <v>45457</v>
      </c>
      <c r="I123" s="24" t="str">
        <f t="shared" ca="1" si="13"/>
        <v>Vencido</v>
      </c>
      <c r="J123" s="40"/>
      <c r="K123" s="40">
        <f t="shared" si="8"/>
        <v>365</v>
      </c>
      <c r="L123" s="46" t="str">
        <f t="shared" ca="1" si="9"/>
        <v>?</v>
      </c>
      <c r="M123" s="21"/>
      <c r="N123" s="22" t="str">
        <f t="shared" ca="1" si="12"/>
        <v>?</v>
      </c>
      <c r="O123" s="33"/>
      <c r="P123" s="25" t="str">
        <f t="shared" ca="1" si="11"/>
        <v>?</v>
      </c>
      <c r="Q123" s="40" t="s">
        <v>61</v>
      </c>
      <c r="R123" s="40" t="s">
        <v>61</v>
      </c>
    </row>
    <row r="124" spans="1:139" ht="15" x14ac:dyDescent="0.25">
      <c r="A124" s="81" t="s">
        <v>455</v>
      </c>
      <c r="B124" s="31">
        <v>45272458</v>
      </c>
      <c r="C124" s="30" t="s">
        <v>456</v>
      </c>
      <c r="D124" s="16" t="s">
        <v>457</v>
      </c>
      <c r="E124" s="30" t="s">
        <v>458</v>
      </c>
      <c r="F124" s="19" t="s">
        <v>40</v>
      </c>
      <c r="G124" s="21">
        <v>45468</v>
      </c>
      <c r="H124" s="21">
        <f t="shared" si="14"/>
        <v>45833</v>
      </c>
      <c r="I124" s="24" t="str">
        <f t="shared" ca="1" si="13"/>
        <v>Vencido</v>
      </c>
      <c r="J124" s="40"/>
      <c r="K124" s="40">
        <f t="shared" si="8"/>
        <v>365</v>
      </c>
      <c r="L124" s="46" t="str">
        <f t="shared" ca="1" si="9"/>
        <v>?</v>
      </c>
      <c r="M124" s="21">
        <v>45532</v>
      </c>
      <c r="N124" s="22" t="str">
        <f t="shared" ca="1" si="12"/>
        <v>Vence - 60 dias</v>
      </c>
      <c r="O124" s="33">
        <v>45593</v>
      </c>
      <c r="P124" s="25" t="str">
        <f t="shared" ca="1" si="11"/>
        <v>OK!</v>
      </c>
      <c r="Q124" s="40" t="s">
        <v>85</v>
      </c>
      <c r="R124" s="40" t="s">
        <v>85</v>
      </c>
    </row>
    <row r="125" spans="1:139" x14ac:dyDescent="0.25">
      <c r="A125" s="84" t="s">
        <v>1158</v>
      </c>
      <c r="B125" s="31">
        <v>19613970</v>
      </c>
      <c r="C125" s="30" t="s">
        <v>1159</v>
      </c>
      <c r="D125" s="16" t="s">
        <v>457</v>
      </c>
      <c r="E125" s="30" t="s">
        <v>458</v>
      </c>
      <c r="F125" s="19" t="s">
        <v>40</v>
      </c>
      <c r="G125" s="21">
        <v>45294</v>
      </c>
      <c r="H125" s="21">
        <f t="shared" si="14"/>
        <v>45659</v>
      </c>
      <c r="I125" s="24" t="str">
        <f t="shared" ca="1" si="13"/>
        <v>Vencido</v>
      </c>
      <c r="J125" s="40"/>
      <c r="K125" s="40">
        <f t="shared" si="8"/>
        <v>365</v>
      </c>
      <c r="L125" s="46" t="str">
        <f t="shared" ca="1" si="9"/>
        <v>?</v>
      </c>
      <c r="M125" s="21">
        <v>45532</v>
      </c>
      <c r="N125" s="22" t="str">
        <f t="shared" ca="1" si="12"/>
        <v>Vence - 60 dias</v>
      </c>
      <c r="O125" s="33">
        <v>45593</v>
      </c>
      <c r="P125" s="25" t="str">
        <f t="shared" ca="1" si="11"/>
        <v>OK!</v>
      </c>
      <c r="Q125" s="40" t="s">
        <v>85</v>
      </c>
      <c r="R125" s="40" t="s">
        <v>85</v>
      </c>
    </row>
    <row r="126" spans="1:139" s="8" customFormat="1" x14ac:dyDescent="0.25">
      <c r="A126" s="84" t="s">
        <v>459</v>
      </c>
      <c r="B126" s="30" t="s">
        <v>460</v>
      </c>
      <c r="C126" s="30" t="s">
        <v>461</v>
      </c>
      <c r="D126" s="16" t="s">
        <v>457</v>
      </c>
      <c r="E126" s="30" t="s">
        <v>458</v>
      </c>
      <c r="F126" s="19" t="s">
        <v>40</v>
      </c>
      <c r="G126" s="21">
        <v>45503</v>
      </c>
      <c r="H126" s="21">
        <f t="shared" si="14"/>
        <v>45868</v>
      </c>
      <c r="I126" s="24" t="str">
        <f t="shared" ca="1" si="13"/>
        <v>Vence - 30 dias</v>
      </c>
      <c r="J126" s="40"/>
      <c r="K126" s="40">
        <f t="shared" si="8"/>
        <v>365</v>
      </c>
      <c r="L126" s="46" t="str">
        <f t="shared" ca="1" si="9"/>
        <v>?</v>
      </c>
      <c r="M126" s="21">
        <v>45532</v>
      </c>
      <c r="N126" s="22" t="str">
        <f t="shared" ca="1" si="12"/>
        <v>Vence - 60 dias</v>
      </c>
      <c r="O126" s="33">
        <v>45593</v>
      </c>
      <c r="P126" s="25" t="str">
        <f t="shared" ca="1" si="11"/>
        <v>OK!</v>
      </c>
      <c r="Q126" s="40" t="s">
        <v>85</v>
      </c>
      <c r="R126" s="40" t="s">
        <v>85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</row>
    <row r="127" spans="1:139" x14ac:dyDescent="0.25">
      <c r="A127" s="84" t="s">
        <v>1160</v>
      </c>
      <c r="B127" s="31" t="s">
        <v>1161</v>
      </c>
      <c r="C127" s="30" t="s">
        <v>1162</v>
      </c>
      <c r="D127" s="16" t="s">
        <v>457</v>
      </c>
      <c r="E127" s="30" t="s">
        <v>458</v>
      </c>
      <c r="F127" s="19" t="s">
        <v>40</v>
      </c>
      <c r="G127" s="21">
        <v>45582</v>
      </c>
      <c r="H127" s="21">
        <f t="shared" si="14"/>
        <v>45947</v>
      </c>
      <c r="I127" s="24" t="str">
        <f t="shared" ca="1" si="13"/>
        <v>OK!</v>
      </c>
      <c r="J127" s="40"/>
      <c r="K127" s="40">
        <f t="shared" si="8"/>
        <v>365</v>
      </c>
      <c r="L127" s="46" t="str">
        <f t="shared" ca="1" si="9"/>
        <v>?</v>
      </c>
      <c r="M127" s="21">
        <v>45532</v>
      </c>
      <c r="N127" s="22" t="str">
        <f t="shared" ca="1" si="12"/>
        <v>Vence - 60 dias</v>
      </c>
      <c r="O127" s="33">
        <v>45593</v>
      </c>
      <c r="P127" s="25" t="str">
        <f t="shared" ca="1" si="11"/>
        <v>OK!</v>
      </c>
      <c r="Q127" s="40" t="s">
        <v>85</v>
      </c>
      <c r="R127" s="40" t="s">
        <v>85</v>
      </c>
    </row>
    <row r="128" spans="1:139" s="10" customFormat="1" ht="31.5" x14ac:dyDescent="0.25">
      <c r="A128" s="90" t="s">
        <v>462</v>
      </c>
      <c r="B128" s="50" t="s">
        <v>463</v>
      </c>
      <c r="C128" s="50" t="s">
        <v>464</v>
      </c>
      <c r="D128" s="16" t="s">
        <v>457</v>
      </c>
      <c r="E128" s="30" t="s">
        <v>458</v>
      </c>
      <c r="F128" s="17" t="s">
        <v>40</v>
      </c>
      <c r="G128" s="21">
        <v>45468</v>
      </c>
      <c r="H128" s="39">
        <f t="shared" si="14"/>
        <v>45833</v>
      </c>
      <c r="I128" s="24" t="str">
        <f t="shared" ca="1" si="13"/>
        <v>Vencido</v>
      </c>
      <c r="J128" s="77"/>
      <c r="K128" s="40">
        <f t="shared" si="8"/>
        <v>365</v>
      </c>
      <c r="L128" s="46" t="str">
        <f t="shared" ca="1" si="9"/>
        <v>?</v>
      </c>
      <c r="M128" s="21">
        <v>45532</v>
      </c>
      <c r="N128" s="22" t="str">
        <f t="shared" ca="1" si="12"/>
        <v>Vence - 60 dias</v>
      </c>
      <c r="O128" s="33">
        <v>45593</v>
      </c>
      <c r="P128" s="25" t="str">
        <f t="shared" ca="1" si="11"/>
        <v>OK!</v>
      </c>
      <c r="Q128" s="40" t="s">
        <v>85</v>
      </c>
      <c r="R128" s="40" t="s">
        <v>85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</row>
    <row r="129" spans="1:139" s="14" customFormat="1" x14ac:dyDescent="0.25">
      <c r="A129" s="84" t="s">
        <v>465</v>
      </c>
      <c r="B129" s="31">
        <v>34401158</v>
      </c>
      <c r="C129" s="30" t="s">
        <v>466</v>
      </c>
      <c r="D129" s="16" t="s">
        <v>457</v>
      </c>
      <c r="E129" s="30" t="s">
        <v>458</v>
      </c>
      <c r="F129" s="19" t="s">
        <v>40</v>
      </c>
      <c r="G129" s="21">
        <v>45448</v>
      </c>
      <c r="H129" s="21">
        <f t="shared" si="14"/>
        <v>45813</v>
      </c>
      <c r="I129" s="24" t="str">
        <f t="shared" ca="1" si="13"/>
        <v>Vencido</v>
      </c>
      <c r="J129" s="40"/>
      <c r="K129" s="40">
        <f t="shared" si="8"/>
        <v>365</v>
      </c>
      <c r="L129" s="46" t="str">
        <f t="shared" ca="1" si="9"/>
        <v>?</v>
      </c>
      <c r="M129" s="21">
        <v>45532</v>
      </c>
      <c r="N129" s="22" t="str">
        <f t="shared" ca="1" si="12"/>
        <v>Vence - 60 dias</v>
      </c>
      <c r="O129" s="33">
        <v>45593</v>
      </c>
      <c r="P129" s="25" t="str">
        <f t="shared" ca="1" si="11"/>
        <v>OK!</v>
      </c>
      <c r="Q129" s="40" t="s">
        <v>85</v>
      </c>
      <c r="R129" s="40" t="s">
        <v>85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</row>
    <row r="130" spans="1:139" x14ac:dyDescent="0.25">
      <c r="A130" s="84" t="s">
        <v>465</v>
      </c>
      <c r="B130" s="31">
        <v>34401158</v>
      </c>
      <c r="C130" s="30" t="s">
        <v>466</v>
      </c>
      <c r="D130" s="16" t="s">
        <v>457</v>
      </c>
      <c r="E130" s="30" t="s">
        <v>458</v>
      </c>
      <c r="F130" s="17" t="s">
        <v>40</v>
      </c>
      <c r="G130" s="21">
        <v>45448</v>
      </c>
      <c r="H130" s="39">
        <f t="shared" si="14"/>
        <v>45813</v>
      </c>
      <c r="I130" s="24" t="str">
        <f t="shared" ca="1" si="13"/>
        <v>Vencido</v>
      </c>
      <c r="J130" s="40"/>
      <c r="K130" s="40">
        <f t="shared" si="8"/>
        <v>365</v>
      </c>
      <c r="L130" s="46" t="str">
        <f t="shared" ca="1" si="9"/>
        <v>?</v>
      </c>
      <c r="M130" s="21">
        <v>45532</v>
      </c>
      <c r="N130" s="22" t="str">
        <f t="shared" ca="1" si="12"/>
        <v>Vence - 60 dias</v>
      </c>
      <c r="O130" s="33">
        <v>45593</v>
      </c>
      <c r="P130" s="25" t="str">
        <f t="shared" ca="1" si="11"/>
        <v>OK!</v>
      </c>
      <c r="Q130" s="40" t="s">
        <v>85</v>
      </c>
      <c r="R130" s="40" t="s">
        <v>85</v>
      </c>
    </row>
    <row r="131" spans="1:139" x14ac:dyDescent="0.25">
      <c r="A131" s="84" t="s">
        <v>467</v>
      </c>
      <c r="B131" s="30" t="s">
        <v>468</v>
      </c>
      <c r="C131" s="30" t="s">
        <v>469</v>
      </c>
      <c r="D131" s="16" t="s">
        <v>457</v>
      </c>
      <c r="E131" s="15" t="s">
        <v>458</v>
      </c>
      <c r="F131" s="19" t="s">
        <v>40</v>
      </c>
      <c r="G131" s="21">
        <v>45735</v>
      </c>
      <c r="H131" s="21">
        <f>G131+395</f>
        <v>46130</v>
      </c>
      <c r="I131" s="24" t="str">
        <f t="shared" ca="1" si="13"/>
        <v>OK!</v>
      </c>
      <c r="J131" s="77">
        <v>45779</v>
      </c>
      <c r="K131" s="40">
        <f t="shared" ref="K131:K194" si="15">J131+365</f>
        <v>46144</v>
      </c>
      <c r="L131" s="46" t="str">
        <f t="shared" ref="L131:L194" ca="1" si="16">IFERROR(IF(J131="","?",IF((J131+(365))&lt;TODAY(),"Bloqueado",IF((J131+(365*2))=TODAY(),"Vence Hoje",IF((J131+(365*2)-15)&lt;=TODAY(),"Vence - 15 dias",IF((J131+(365*2)-30)&lt;=TODAY(),"Vence - 30 dias",IF((J131+(365*2)-60)&lt;=TODAY(),"Vence - 60 dias",IF((J131+(365*2)-90)&lt;=TODAY(),"Vence - 90 dias","OK!"))))))),"-")</f>
        <v>OK!</v>
      </c>
      <c r="M131" s="21">
        <v>45532</v>
      </c>
      <c r="N131" s="22" t="str">
        <f t="shared" ca="1" si="12"/>
        <v>Vence - 60 dias</v>
      </c>
      <c r="O131" s="33">
        <v>45593</v>
      </c>
      <c r="P131" s="25" t="str">
        <f t="shared" ref="P131:P194" ca="1" si="17">IFERROR(IF(O131="","?",IF((O131+(365))&lt;TODAY(),"Vencido",IF((O131+(365))=TODAY(),"Vence Hoje",IF((O131+(365)-15)&lt;=TODAY(),"Vence - 15 dias",IF((O131+(365)-30)&lt;=TODAY(),"Vence - 30 dias",IF((O131+(365)-60)&lt;=TODAY(),"Vence - 60 dias",IF((O131+(365)-90)&lt;=TODAY(),"Vence - 90 dias","OK!"))))))),"-")</f>
        <v>OK!</v>
      </c>
      <c r="Q131" s="40" t="s">
        <v>85</v>
      </c>
      <c r="R131" s="40" t="s">
        <v>85</v>
      </c>
    </row>
    <row r="132" spans="1:139" x14ac:dyDescent="0.25">
      <c r="A132" s="84" t="s">
        <v>473</v>
      </c>
      <c r="B132" s="30" t="s">
        <v>474</v>
      </c>
      <c r="C132" s="30" t="s">
        <v>475</v>
      </c>
      <c r="D132" s="18" t="s">
        <v>476</v>
      </c>
      <c r="E132" s="30" t="s">
        <v>477</v>
      </c>
      <c r="F132" s="17" t="s">
        <v>40</v>
      </c>
      <c r="G132" s="21">
        <v>45117</v>
      </c>
      <c r="H132" s="39">
        <f t="shared" ref="H132:H187" si="18">G132+365</f>
        <v>45482</v>
      </c>
      <c r="I132" s="24" t="str">
        <f t="shared" ca="1" si="13"/>
        <v>Vencido</v>
      </c>
      <c r="J132" s="40"/>
      <c r="K132" s="40">
        <f t="shared" si="15"/>
        <v>365</v>
      </c>
      <c r="L132" s="46" t="str">
        <f t="shared" ca="1" si="16"/>
        <v>?</v>
      </c>
      <c r="M132" s="21"/>
      <c r="N132" s="22" t="str">
        <f t="shared" ca="1" si="12"/>
        <v>?</v>
      </c>
      <c r="O132" s="33">
        <v>44958</v>
      </c>
      <c r="P132" s="25" t="str">
        <f t="shared" ca="1" si="17"/>
        <v>Vencido</v>
      </c>
      <c r="Q132" s="60"/>
      <c r="R132" s="40"/>
    </row>
    <row r="133" spans="1:139" x14ac:dyDescent="0.25">
      <c r="A133" s="84" t="s">
        <v>478</v>
      </c>
      <c r="B133" s="30" t="s">
        <v>479</v>
      </c>
      <c r="C133" s="30" t="s">
        <v>480</v>
      </c>
      <c r="D133" s="18" t="s">
        <v>476</v>
      </c>
      <c r="E133" s="30" t="s">
        <v>481</v>
      </c>
      <c r="F133" s="17" t="s">
        <v>40</v>
      </c>
      <c r="G133" s="21">
        <v>45254</v>
      </c>
      <c r="H133" s="39">
        <f t="shared" si="18"/>
        <v>45619</v>
      </c>
      <c r="I133" s="24" t="str">
        <f t="shared" ca="1" si="13"/>
        <v>Vencido</v>
      </c>
      <c r="J133" s="40"/>
      <c r="K133" s="40">
        <f t="shared" si="15"/>
        <v>365</v>
      </c>
      <c r="L133" s="46" t="str">
        <f t="shared" ca="1" si="16"/>
        <v>?</v>
      </c>
      <c r="M133" s="21"/>
      <c r="N133" s="22" t="str">
        <f t="shared" ca="1" si="12"/>
        <v>?</v>
      </c>
      <c r="O133" s="33">
        <v>44958</v>
      </c>
      <c r="P133" s="25" t="str">
        <f t="shared" ca="1" si="17"/>
        <v>Vencido</v>
      </c>
      <c r="Q133" s="60"/>
      <c r="R133" s="40"/>
    </row>
    <row r="134" spans="1:139" x14ac:dyDescent="0.25">
      <c r="A134" s="83" t="s">
        <v>482</v>
      </c>
      <c r="B134" s="38">
        <v>52060611</v>
      </c>
      <c r="C134" s="37" t="s">
        <v>483</v>
      </c>
      <c r="D134" s="26" t="s">
        <v>484</v>
      </c>
      <c r="E134" s="37" t="s">
        <v>485</v>
      </c>
      <c r="F134" s="23" t="s">
        <v>40</v>
      </c>
      <c r="G134" s="21">
        <v>45313</v>
      </c>
      <c r="H134" s="39">
        <f t="shared" si="18"/>
        <v>45678</v>
      </c>
      <c r="I134" s="24" t="str">
        <f t="shared" ca="1" si="13"/>
        <v>Vencido</v>
      </c>
      <c r="J134" s="40"/>
      <c r="K134" s="40">
        <f t="shared" si="15"/>
        <v>365</v>
      </c>
      <c r="L134" s="46" t="str">
        <f t="shared" ca="1" si="16"/>
        <v>?</v>
      </c>
      <c r="M134" s="21"/>
      <c r="N134" s="22" t="str">
        <f t="shared" ca="1" si="12"/>
        <v>?</v>
      </c>
      <c r="O134" s="34">
        <v>44988</v>
      </c>
      <c r="P134" s="25" t="str">
        <f t="shared" ca="1" si="17"/>
        <v>Vencido</v>
      </c>
      <c r="Q134" s="40" t="s">
        <v>84</v>
      </c>
      <c r="R134" s="40" t="s">
        <v>84</v>
      </c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</row>
    <row r="135" spans="1:139" x14ac:dyDescent="0.25">
      <c r="A135" s="83" t="s">
        <v>486</v>
      </c>
      <c r="B135" s="30" t="s">
        <v>487</v>
      </c>
      <c r="C135" s="30" t="s">
        <v>488</v>
      </c>
      <c r="D135" s="18" t="s">
        <v>484</v>
      </c>
      <c r="E135" s="30" t="s">
        <v>485</v>
      </c>
      <c r="F135" s="17" t="s">
        <v>40</v>
      </c>
      <c r="G135" s="21">
        <v>45447</v>
      </c>
      <c r="H135" s="39">
        <f t="shared" si="18"/>
        <v>45812</v>
      </c>
      <c r="I135" s="24" t="str">
        <f t="shared" ca="1" si="13"/>
        <v>Vencido</v>
      </c>
      <c r="J135" s="40"/>
      <c r="K135" s="40">
        <f t="shared" si="15"/>
        <v>365</v>
      </c>
      <c r="L135" s="46" t="str">
        <f t="shared" ca="1" si="16"/>
        <v>?</v>
      </c>
      <c r="M135" s="21"/>
      <c r="N135" s="22" t="str">
        <f t="shared" ca="1" si="12"/>
        <v>?</v>
      </c>
      <c r="O135" s="33"/>
      <c r="P135" s="25" t="str">
        <f t="shared" ca="1" si="17"/>
        <v>?</v>
      </c>
      <c r="Q135" s="40" t="s">
        <v>84</v>
      </c>
      <c r="R135" s="40" t="s">
        <v>84</v>
      </c>
    </row>
    <row r="136" spans="1:139" x14ac:dyDescent="0.25">
      <c r="A136" s="84" t="s">
        <v>489</v>
      </c>
      <c r="B136" s="31">
        <v>6334539</v>
      </c>
      <c r="C136" s="30" t="s">
        <v>490</v>
      </c>
      <c r="D136" s="18" t="s">
        <v>484</v>
      </c>
      <c r="E136" s="30" t="s">
        <v>154</v>
      </c>
      <c r="F136" s="17" t="s">
        <v>40</v>
      </c>
      <c r="G136" s="21">
        <v>45533</v>
      </c>
      <c r="H136" s="39">
        <f t="shared" si="18"/>
        <v>45898</v>
      </c>
      <c r="I136" s="24" t="str">
        <f t="shared" ca="1" si="13"/>
        <v>OK!</v>
      </c>
      <c r="J136" s="77">
        <v>45679</v>
      </c>
      <c r="K136" s="40">
        <f t="shared" si="15"/>
        <v>46044</v>
      </c>
      <c r="L136" s="46" t="str">
        <f t="shared" ca="1" si="16"/>
        <v>OK!</v>
      </c>
      <c r="M136" s="21"/>
      <c r="N136" s="22" t="str">
        <f t="shared" ca="1" si="12"/>
        <v>?</v>
      </c>
      <c r="O136" s="33"/>
      <c r="P136" s="25" t="str">
        <f t="shared" ca="1" si="17"/>
        <v>?</v>
      </c>
      <c r="Q136" s="40" t="s">
        <v>84</v>
      </c>
      <c r="R136" s="40" t="s">
        <v>84</v>
      </c>
    </row>
    <row r="137" spans="1:139" x14ac:dyDescent="0.25">
      <c r="A137" s="84" t="s">
        <v>491</v>
      </c>
      <c r="B137" s="30" t="s">
        <v>492</v>
      </c>
      <c r="C137" s="30" t="s">
        <v>493</v>
      </c>
      <c r="D137" s="18" t="s">
        <v>484</v>
      </c>
      <c r="E137" s="30" t="s">
        <v>485</v>
      </c>
      <c r="F137" s="17" t="s">
        <v>40</v>
      </c>
      <c r="G137" s="21">
        <v>45604</v>
      </c>
      <c r="H137" s="39">
        <f t="shared" si="18"/>
        <v>45969</v>
      </c>
      <c r="I137" s="24" t="str">
        <f t="shared" ca="1" si="13"/>
        <v>OK!</v>
      </c>
      <c r="J137" s="40"/>
      <c r="K137" s="40">
        <f t="shared" si="15"/>
        <v>365</v>
      </c>
      <c r="L137" s="46" t="str">
        <f t="shared" ca="1" si="16"/>
        <v>?</v>
      </c>
      <c r="M137" s="21"/>
      <c r="N137" s="22" t="str">
        <f t="shared" ca="1" si="12"/>
        <v>?</v>
      </c>
      <c r="O137" s="33"/>
      <c r="P137" s="25" t="str">
        <f t="shared" ca="1" si="17"/>
        <v>?</v>
      </c>
      <c r="Q137" s="40" t="s">
        <v>84</v>
      </c>
      <c r="R137" s="40" t="s">
        <v>84</v>
      </c>
    </row>
    <row r="138" spans="1:139" x14ac:dyDescent="0.25">
      <c r="A138" s="83" t="s">
        <v>494</v>
      </c>
      <c r="B138" s="30" t="s">
        <v>495</v>
      </c>
      <c r="C138" s="30" t="s">
        <v>496</v>
      </c>
      <c r="D138" s="26" t="s">
        <v>484</v>
      </c>
      <c r="E138" s="37" t="s">
        <v>485</v>
      </c>
      <c r="F138" s="17" t="s">
        <v>40</v>
      </c>
      <c r="G138" s="39">
        <v>45538</v>
      </c>
      <c r="H138" s="39">
        <f t="shared" si="18"/>
        <v>45903</v>
      </c>
      <c r="I138" s="24" t="str">
        <f t="shared" ca="1" si="13"/>
        <v>OK!</v>
      </c>
      <c r="J138" s="77">
        <v>45679</v>
      </c>
      <c r="K138" s="40">
        <f t="shared" si="15"/>
        <v>46044</v>
      </c>
      <c r="L138" s="46" t="str">
        <f t="shared" ca="1" si="16"/>
        <v>OK!</v>
      </c>
      <c r="M138" s="21"/>
      <c r="N138" s="22" t="str">
        <f t="shared" ca="1" si="12"/>
        <v>?</v>
      </c>
      <c r="O138" s="33"/>
      <c r="P138" s="25" t="str">
        <f t="shared" ca="1" si="17"/>
        <v>?</v>
      </c>
      <c r="Q138" s="40" t="s">
        <v>84</v>
      </c>
      <c r="R138" s="40" t="s">
        <v>84</v>
      </c>
    </row>
    <row r="139" spans="1:139" x14ac:dyDescent="0.25">
      <c r="A139" s="83" t="s">
        <v>497</v>
      </c>
      <c r="B139" s="37" t="s">
        <v>498</v>
      </c>
      <c r="C139" s="37" t="s">
        <v>499</v>
      </c>
      <c r="D139" s="26" t="s">
        <v>484</v>
      </c>
      <c r="E139" s="37" t="s">
        <v>485</v>
      </c>
      <c r="F139" s="23" t="s">
        <v>40</v>
      </c>
      <c r="G139" s="21">
        <v>45629</v>
      </c>
      <c r="H139" s="39">
        <f t="shared" si="18"/>
        <v>45994</v>
      </c>
      <c r="I139" s="24" t="str">
        <f t="shared" ca="1" si="13"/>
        <v>OK!</v>
      </c>
      <c r="J139" s="77">
        <v>45679</v>
      </c>
      <c r="K139" s="40">
        <f t="shared" si="15"/>
        <v>46044</v>
      </c>
      <c r="L139" s="46" t="str">
        <f t="shared" ca="1" si="16"/>
        <v>OK!</v>
      </c>
      <c r="M139" s="21"/>
      <c r="N139" s="22" t="str">
        <f t="shared" ca="1" si="12"/>
        <v>?</v>
      </c>
      <c r="O139" s="33"/>
      <c r="P139" s="25" t="str">
        <f t="shared" ca="1" si="17"/>
        <v>?</v>
      </c>
      <c r="Q139" s="40" t="s">
        <v>84</v>
      </c>
      <c r="R139" s="40" t="s">
        <v>84</v>
      </c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</row>
    <row r="140" spans="1:139" x14ac:dyDescent="0.25">
      <c r="A140" s="83" t="s">
        <v>500</v>
      </c>
      <c r="B140" s="30" t="s">
        <v>501</v>
      </c>
      <c r="C140" s="30" t="s">
        <v>502</v>
      </c>
      <c r="D140" s="18" t="s">
        <v>484</v>
      </c>
      <c r="E140" s="30" t="s">
        <v>485</v>
      </c>
      <c r="F140" s="17" t="s">
        <v>40</v>
      </c>
      <c r="G140" s="21">
        <v>45446</v>
      </c>
      <c r="H140" s="39">
        <f t="shared" si="18"/>
        <v>45811</v>
      </c>
      <c r="I140" s="24" t="str">
        <f t="shared" ca="1" si="13"/>
        <v>Vencido</v>
      </c>
      <c r="J140" s="40"/>
      <c r="K140" s="40">
        <f t="shared" si="15"/>
        <v>365</v>
      </c>
      <c r="L140" s="46" t="str">
        <f t="shared" ca="1" si="16"/>
        <v>?</v>
      </c>
      <c r="M140" s="21"/>
      <c r="N140" s="22" t="str">
        <f t="shared" ca="1" si="12"/>
        <v>?</v>
      </c>
      <c r="O140" s="33"/>
      <c r="P140" s="25" t="str">
        <f t="shared" ca="1" si="17"/>
        <v>?</v>
      </c>
      <c r="Q140" s="40" t="s">
        <v>84</v>
      </c>
      <c r="R140" s="40" t="s">
        <v>84</v>
      </c>
    </row>
    <row r="141" spans="1:139" x14ac:dyDescent="0.25">
      <c r="A141" s="83" t="s">
        <v>503</v>
      </c>
      <c r="B141" s="30" t="s">
        <v>504</v>
      </c>
      <c r="C141" s="30" t="s">
        <v>505</v>
      </c>
      <c r="D141" s="18" t="s">
        <v>484</v>
      </c>
      <c r="E141" s="30" t="s">
        <v>485</v>
      </c>
      <c r="F141" s="17" t="s">
        <v>40</v>
      </c>
      <c r="G141" s="21">
        <v>45449</v>
      </c>
      <c r="H141" s="39">
        <f t="shared" si="18"/>
        <v>45814</v>
      </c>
      <c r="I141" s="24" t="str">
        <f t="shared" ca="1" si="13"/>
        <v>Vencido</v>
      </c>
      <c r="J141" s="40"/>
      <c r="K141" s="40">
        <f t="shared" si="15"/>
        <v>365</v>
      </c>
      <c r="L141" s="46" t="str">
        <f t="shared" ca="1" si="16"/>
        <v>?</v>
      </c>
      <c r="M141" s="21"/>
      <c r="N141" s="22" t="str">
        <f t="shared" ca="1" si="12"/>
        <v>?</v>
      </c>
      <c r="O141" s="33"/>
      <c r="P141" s="25" t="str">
        <f t="shared" ca="1" si="17"/>
        <v>?</v>
      </c>
      <c r="Q141" s="40" t="s">
        <v>84</v>
      </c>
      <c r="R141" s="40" t="s">
        <v>84</v>
      </c>
    </row>
    <row r="142" spans="1:139" x14ac:dyDescent="0.25">
      <c r="A142" s="83" t="s">
        <v>506</v>
      </c>
      <c r="B142" s="30"/>
      <c r="C142" s="30" t="s">
        <v>507</v>
      </c>
      <c r="D142" s="18" t="s">
        <v>484</v>
      </c>
      <c r="E142" s="30" t="s">
        <v>485</v>
      </c>
      <c r="F142" s="17" t="s">
        <v>40</v>
      </c>
      <c r="G142" s="21">
        <v>45447</v>
      </c>
      <c r="H142" s="39">
        <f t="shared" si="18"/>
        <v>45812</v>
      </c>
      <c r="I142" s="24" t="str">
        <f t="shared" ca="1" si="13"/>
        <v>Vencido</v>
      </c>
      <c r="J142" s="40"/>
      <c r="K142" s="40">
        <f t="shared" si="15"/>
        <v>365</v>
      </c>
      <c r="L142" s="46" t="str">
        <f t="shared" ca="1" si="16"/>
        <v>?</v>
      </c>
      <c r="M142" s="21"/>
      <c r="N142" s="22" t="str">
        <f t="shared" ca="1" si="12"/>
        <v>?</v>
      </c>
      <c r="O142" s="33"/>
      <c r="P142" s="25" t="str">
        <f t="shared" ca="1" si="17"/>
        <v>?</v>
      </c>
      <c r="Q142" s="40" t="s">
        <v>84</v>
      </c>
      <c r="R142" s="40" t="s">
        <v>84</v>
      </c>
    </row>
    <row r="143" spans="1:139" x14ac:dyDescent="0.25">
      <c r="A143" s="84" t="s">
        <v>508</v>
      </c>
      <c r="B143" s="31">
        <v>41052034</v>
      </c>
      <c r="C143" s="30" t="s">
        <v>509</v>
      </c>
      <c r="D143" s="16" t="s">
        <v>510</v>
      </c>
      <c r="E143" s="30" t="s">
        <v>511</v>
      </c>
      <c r="F143" s="19" t="s">
        <v>40</v>
      </c>
      <c r="G143" s="21">
        <v>45685</v>
      </c>
      <c r="H143" s="21">
        <f t="shared" si="18"/>
        <v>46050</v>
      </c>
      <c r="I143" s="24" t="str">
        <f t="shared" ca="1" si="13"/>
        <v>OK!</v>
      </c>
      <c r="J143" s="40"/>
      <c r="K143" s="40">
        <f t="shared" si="15"/>
        <v>365</v>
      </c>
      <c r="L143" s="46" t="str">
        <f t="shared" ca="1" si="16"/>
        <v>?</v>
      </c>
      <c r="M143" s="21">
        <v>45684</v>
      </c>
      <c r="N143" s="22" t="str">
        <f t="shared" ca="1" si="12"/>
        <v>OK!</v>
      </c>
      <c r="O143" s="33">
        <v>45684</v>
      </c>
      <c r="P143" s="25" t="str">
        <f t="shared" ca="1" si="17"/>
        <v>OK!</v>
      </c>
      <c r="Q143" s="60" t="s">
        <v>85</v>
      </c>
      <c r="R143" s="40" t="s">
        <v>85</v>
      </c>
    </row>
    <row r="144" spans="1:139" x14ac:dyDescent="0.25">
      <c r="A144" s="84" t="s">
        <v>512</v>
      </c>
      <c r="B144" s="31" t="s">
        <v>513</v>
      </c>
      <c r="C144" s="30" t="s">
        <v>514</v>
      </c>
      <c r="D144" s="16" t="s">
        <v>510</v>
      </c>
      <c r="E144" s="30" t="s">
        <v>515</v>
      </c>
      <c r="F144" s="19" t="s">
        <v>40</v>
      </c>
      <c r="G144" s="21">
        <v>45685</v>
      </c>
      <c r="H144" s="21">
        <f t="shared" si="18"/>
        <v>46050</v>
      </c>
      <c r="I144" s="24" t="str">
        <f t="shared" ca="1" si="13"/>
        <v>OK!</v>
      </c>
      <c r="J144" s="40"/>
      <c r="K144" s="40">
        <f t="shared" si="15"/>
        <v>365</v>
      </c>
      <c r="L144" s="46" t="str">
        <f t="shared" ca="1" si="16"/>
        <v>?</v>
      </c>
      <c r="M144" s="21">
        <v>45684</v>
      </c>
      <c r="N144" s="22" t="str">
        <f t="shared" ca="1" si="12"/>
        <v>OK!</v>
      </c>
      <c r="O144" s="33">
        <v>45684</v>
      </c>
      <c r="P144" s="25" t="str">
        <f t="shared" ca="1" si="17"/>
        <v>OK!</v>
      </c>
      <c r="Q144" s="60" t="s">
        <v>85</v>
      </c>
      <c r="R144" s="40" t="s">
        <v>85</v>
      </c>
    </row>
    <row r="145" spans="1:18" x14ac:dyDescent="0.25">
      <c r="A145" s="84" t="s">
        <v>516</v>
      </c>
      <c r="B145" s="30" t="s">
        <v>517</v>
      </c>
      <c r="C145" s="30" t="s">
        <v>518</v>
      </c>
      <c r="D145" s="18" t="s">
        <v>519</v>
      </c>
      <c r="E145" s="30" t="s">
        <v>520</v>
      </c>
      <c r="F145" s="17" t="s">
        <v>40</v>
      </c>
      <c r="G145" s="21">
        <v>45450</v>
      </c>
      <c r="H145" s="39">
        <f t="shared" si="18"/>
        <v>45815</v>
      </c>
      <c r="I145" s="24" t="str">
        <f t="shared" ca="1" si="13"/>
        <v>Vencido</v>
      </c>
      <c r="J145" s="40"/>
      <c r="K145" s="40">
        <f t="shared" si="15"/>
        <v>365</v>
      </c>
      <c r="L145" s="46" t="str">
        <f t="shared" ca="1" si="16"/>
        <v>?</v>
      </c>
      <c r="M145" s="21">
        <v>45231</v>
      </c>
      <c r="N145" s="22" t="str">
        <f t="shared" ca="1" si="12"/>
        <v>Vencido</v>
      </c>
      <c r="O145" s="33">
        <v>45231</v>
      </c>
      <c r="P145" s="25" t="str">
        <f t="shared" ca="1" si="17"/>
        <v>Vencido</v>
      </c>
      <c r="Q145" s="60" t="s">
        <v>85</v>
      </c>
      <c r="R145" s="40" t="s">
        <v>85</v>
      </c>
    </row>
    <row r="146" spans="1:18" x14ac:dyDescent="0.25">
      <c r="A146" s="84" t="s">
        <v>521</v>
      </c>
      <c r="B146" s="30" t="s">
        <v>522</v>
      </c>
      <c r="C146" s="30" t="s">
        <v>523</v>
      </c>
      <c r="D146" s="18" t="s">
        <v>519</v>
      </c>
      <c r="E146" s="30" t="s">
        <v>524</v>
      </c>
      <c r="F146" s="17" t="s">
        <v>40</v>
      </c>
      <c r="G146" s="21">
        <v>45583</v>
      </c>
      <c r="H146" s="39">
        <f t="shared" si="18"/>
        <v>45948</v>
      </c>
      <c r="I146" s="24" t="str">
        <f t="shared" ca="1" si="13"/>
        <v>OK!</v>
      </c>
      <c r="J146" s="77">
        <v>45427</v>
      </c>
      <c r="K146" s="40">
        <f t="shared" si="15"/>
        <v>45792</v>
      </c>
      <c r="L146" s="46" t="str">
        <f t="shared" ca="1" si="16"/>
        <v>Bloqueado</v>
      </c>
      <c r="M146" s="21">
        <v>45231</v>
      </c>
      <c r="N146" s="22" t="str">
        <f t="shared" ca="1" si="12"/>
        <v>Vencido</v>
      </c>
      <c r="O146" s="33">
        <v>45231</v>
      </c>
      <c r="P146" s="25" t="str">
        <f t="shared" ca="1" si="17"/>
        <v>Vencido</v>
      </c>
      <c r="Q146" s="60" t="s">
        <v>61</v>
      </c>
      <c r="R146" s="40" t="s">
        <v>85</v>
      </c>
    </row>
    <row r="147" spans="1:18" x14ac:dyDescent="0.25">
      <c r="A147" s="88" t="s">
        <v>525</v>
      </c>
      <c r="B147" s="30" t="s">
        <v>526</v>
      </c>
      <c r="C147" s="30" t="s">
        <v>527</v>
      </c>
      <c r="D147" s="18" t="s">
        <v>519</v>
      </c>
      <c r="E147" s="30" t="s">
        <v>528</v>
      </c>
      <c r="F147" s="17" t="s">
        <v>40</v>
      </c>
      <c r="G147" s="21">
        <v>45519</v>
      </c>
      <c r="H147" s="39">
        <f t="shared" si="18"/>
        <v>45884</v>
      </c>
      <c r="I147" s="24" t="str">
        <f t="shared" ca="1" si="13"/>
        <v>OK!</v>
      </c>
      <c r="J147" s="77">
        <v>45525</v>
      </c>
      <c r="K147" s="40">
        <f t="shared" si="15"/>
        <v>45890</v>
      </c>
      <c r="L147" s="46" t="str">
        <f t="shared" ca="1" si="16"/>
        <v>OK!</v>
      </c>
      <c r="M147" s="21">
        <v>45231</v>
      </c>
      <c r="N147" s="22" t="str">
        <f t="shared" ca="1" si="12"/>
        <v>Vencido</v>
      </c>
      <c r="O147" s="33">
        <v>45231</v>
      </c>
      <c r="P147" s="25" t="str">
        <f t="shared" ca="1" si="17"/>
        <v>Vencido</v>
      </c>
      <c r="Q147" s="60" t="s">
        <v>61</v>
      </c>
      <c r="R147" s="40" t="s">
        <v>85</v>
      </c>
    </row>
    <row r="148" spans="1:18" x14ac:dyDescent="0.25">
      <c r="A148" s="84" t="s">
        <v>529</v>
      </c>
      <c r="B148" s="30" t="s">
        <v>530</v>
      </c>
      <c r="C148" s="30" t="s">
        <v>531</v>
      </c>
      <c r="D148" s="18" t="s">
        <v>519</v>
      </c>
      <c r="E148" s="30" t="s">
        <v>532</v>
      </c>
      <c r="F148" s="17" t="s">
        <v>40</v>
      </c>
      <c r="G148" s="21">
        <v>45555</v>
      </c>
      <c r="H148" s="39">
        <f t="shared" si="18"/>
        <v>45920</v>
      </c>
      <c r="I148" s="24" t="str">
        <f t="shared" ca="1" si="13"/>
        <v>OK!</v>
      </c>
      <c r="J148" s="77">
        <v>45453</v>
      </c>
      <c r="K148" s="40">
        <f t="shared" si="15"/>
        <v>45818</v>
      </c>
      <c r="L148" s="46" t="str">
        <f t="shared" ca="1" si="16"/>
        <v>Bloqueado</v>
      </c>
      <c r="M148" s="21">
        <v>45231</v>
      </c>
      <c r="N148" s="22" t="str">
        <f t="shared" ca="1" si="12"/>
        <v>Vencido</v>
      </c>
      <c r="O148" s="33">
        <v>45231</v>
      </c>
      <c r="P148" s="25" t="str">
        <f t="shared" ca="1" si="17"/>
        <v>Vencido</v>
      </c>
      <c r="Q148" s="60" t="s">
        <v>61</v>
      </c>
      <c r="R148" s="40" t="s">
        <v>61</v>
      </c>
    </row>
    <row r="149" spans="1:18" x14ac:dyDescent="0.25">
      <c r="A149" s="84" t="s">
        <v>533</v>
      </c>
      <c r="B149" s="30" t="s">
        <v>534</v>
      </c>
      <c r="C149" s="30" t="s">
        <v>535</v>
      </c>
      <c r="D149" s="18" t="s">
        <v>519</v>
      </c>
      <c r="E149" s="30" t="s">
        <v>536</v>
      </c>
      <c r="F149" s="17" t="s">
        <v>40</v>
      </c>
      <c r="G149" s="21">
        <v>45583</v>
      </c>
      <c r="H149" s="39">
        <f t="shared" si="18"/>
        <v>45948</v>
      </c>
      <c r="I149" s="24" t="str">
        <f t="shared" ca="1" si="13"/>
        <v>OK!</v>
      </c>
      <c r="J149" s="77">
        <v>45426</v>
      </c>
      <c r="K149" s="40">
        <f t="shared" si="15"/>
        <v>45791</v>
      </c>
      <c r="L149" s="46" t="str">
        <f t="shared" ca="1" si="16"/>
        <v>Bloqueado</v>
      </c>
      <c r="M149" s="21">
        <v>45231</v>
      </c>
      <c r="N149" s="22" t="str">
        <f t="shared" ca="1" si="12"/>
        <v>Vencido</v>
      </c>
      <c r="O149" s="33">
        <v>45231</v>
      </c>
      <c r="P149" s="25" t="str">
        <f t="shared" ca="1" si="17"/>
        <v>Vencido</v>
      </c>
      <c r="Q149" s="60" t="s">
        <v>61</v>
      </c>
      <c r="R149" s="40" t="s">
        <v>85</v>
      </c>
    </row>
    <row r="150" spans="1:18" x14ac:dyDescent="0.25">
      <c r="A150" s="84" t="s">
        <v>537</v>
      </c>
      <c r="B150" s="30" t="s">
        <v>538</v>
      </c>
      <c r="C150" s="30" t="s">
        <v>539</v>
      </c>
      <c r="D150" s="18" t="s">
        <v>519</v>
      </c>
      <c r="E150" s="30" t="s">
        <v>540</v>
      </c>
      <c r="F150" s="17" t="s">
        <v>40</v>
      </c>
      <c r="G150" s="21">
        <v>45365</v>
      </c>
      <c r="H150" s="39">
        <f t="shared" si="18"/>
        <v>45730</v>
      </c>
      <c r="I150" s="24" t="str">
        <f t="shared" ca="1" si="13"/>
        <v>Vencido</v>
      </c>
      <c r="J150" s="40"/>
      <c r="K150" s="40">
        <f t="shared" si="15"/>
        <v>365</v>
      </c>
      <c r="L150" s="46" t="str">
        <f t="shared" ca="1" si="16"/>
        <v>?</v>
      </c>
      <c r="M150" s="21">
        <v>45231</v>
      </c>
      <c r="N150" s="22" t="str">
        <f t="shared" ca="1" si="12"/>
        <v>Vencido</v>
      </c>
      <c r="O150" s="33">
        <v>45231</v>
      </c>
      <c r="P150" s="25" t="str">
        <f t="shared" ca="1" si="17"/>
        <v>Vencido</v>
      </c>
      <c r="Q150" s="60" t="s">
        <v>85</v>
      </c>
      <c r="R150" s="40" t="s">
        <v>85</v>
      </c>
    </row>
    <row r="151" spans="1:18" x14ac:dyDescent="0.25">
      <c r="A151" s="84" t="s">
        <v>541</v>
      </c>
      <c r="B151" s="30" t="s">
        <v>542</v>
      </c>
      <c r="C151" s="30" t="s">
        <v>543</v>
      </c>
      <c r="D151" s="18" t="s">
        <v>519</v>
      </c>
      <c r="E151" s="30" t="s">
        <v>544</v>
      </c>
      <c r="F151" s="17" t="s">
        <v>40</v>
      </c>
      <c r="G151" s="21">
        <v>45520</v>
      </c>
      <c r="H151" s="39">
        <f t="shared" si="18"/>
        <v>45885</v>
      </c>
      <c r="I151" s="24" t="str">
        <f t="shared" ca="1" si="13"/>
        <v>OK!</v>
      </c>
      <c r="J151" s="40">
        <v>45553</v>
      </c>
      <c r="K151" s="40">
        <f t="shared" si="15"/>
        <v>45918</v>
      </c>
      <c r="L151" s="46" t="str">
        <f t="shared" ca="1" si="16"/>
        <v>OK!</v>
      </c>
      <c r="M151" s="21">
        <v>45231</v>
      </c>
      <c r="N151" s="22" t="str">
        <f t="shared" ca="1" si="12"/>
        <v>Vencido</v>
      </c>
      <c r="O151" s="33">
        <v>45231</v>
      </c>
      <c r="P151" s="25" t="str">
        <f t="shared" ca="1" si="17"/>
        <v>Vencido</v>
      </c>
      <c r="Q151" s="60" t="s">
        <v>61</v>
      </c>
      <c r="R151" s="40" t="s">
        <v>85</v>
      </c>
    </row>
    <row r="152" spans="1:18" x14ac:dyDescent="0.25">
      <c r="A152" s="84" t="s">
        <v>545</v>
      </c>
      <c r="B152" s="31">
        <v>12778016</v>
      </c>
      <c r="C152" s="30" t="s">
        <v>546</v>
      </c>
      <c r="D152" s="18" t="s">
        <v>519</v>
      </c>
      <c r="E152" s="30" t="s">
        <v>547</v>
      </c>
      <c r="F152" s="17" t="s">
        <v>40</v>
      </c>
      <c r="G152" s="21">
        <v>45488</v>
      </c>
      <c r="H152" s="39">
        <f t="shared" si="18"/>
        <v>45853</v>
      </c>
      <c r="I152" s="24" t="str">
        <f t="shared" ca="1" si="13"/>
        <v>Vence - 15 dias</v>
      </c>
      <c r="J152" s="77">
        <v>45426</v>
      </c>
      <c r="K152" s="40">
        <f t="shared" si="15"/>
        <v>45791</v>
      </c>
      <c r="L152" s="46" t="str">
        <f t="shared" ca="1" si="16"/>
        <v>Bloqueado</v>
      </c>
      <c r="M152" s="21">
        <v>45231</v>
      </c>
      <c r="N152" s="22" t="str">
        <f t="shared" ca="1" si="12"/>
        <v>Vencido</v>
      </c>
      <c r="O152" s="33">
        <v>45231</v>
      </c>
      <c r="P152" s="25" t="str">
        <f t="shared" ca="1" si="17"/>
        <v>Vencido</v>
      </c>
      <c r="Q152" s="60" t="s">
        <v>61</v>
      </c>
      <c r="R152" s="40" t="s">
        <v>85</v>
      </c>
    </row>
    <row r="153" spans="1:18" x14ac:dyDescent="0.25">
      <c r="A153" s="84" t="s">
        <v>548</v>
      </c>
      <c r="B153" s="30" t="s">
        <v>549</v>
      </c>
      <c r="C153" s="30" t="s">
        <v>550</v>
      </c>
      <c r="D153" s="18" t="s">
        <v>519</v>
      </c>
      <c r="E153" s="30" t="s">
        <v>551</v>
      </c>
      <c r="F153" s="17" t="s">
        <v>40</v>
      </c>
      <c r="G153" s="21">
        <v>45554</v>
      </c>
      <c r="H153" s="39">
        <f t="shared" si="18"/>
        <v>45919</v>
      </c>
      <c r="I153" s="24" t="str">
        <f t="shared" ca="1" si="13"/>
        <v>OK!</v>
      </c>
      <c r="J153" s="77">
        <v>45428</v>
      </c>
      <c r="K153" s="40">
        <f t="shared" si="15"/>
        <v>45793</v>
      </c>
      <c r="L153" s="46" t="str">
        <f t="shared" ca="1" si="16"/>
        <v>Bloqueado</v>
      </c>
      <c r="M153" s="21">
        <v>45231</v>
      </c>
      <c r="N153" s="22" t="str">
        <f t="shared" ca="1" si="12"/>
        <v>Vencido</v>
      </c>
      <c r="O153" s="33">
        <v>45231</v>
      </c>
      <c r="P153" s="25" t="str">
        <f t="shared" ca="1" si="17"/>
        <v>Vencido</v>
      </c>
      <c r="Q153" s="60" t="s">
        <v>61</v>
      </c>
      <c r="R153" s="40" t="s">
        <v>85</v>
      </c>
    </row>
    <row r="154" spans="1:18" x14ac:dyDescent="0.25">
      <c r="A154" s="84" t="s">
        <v>552</v>
      </c>
      <c r="B154" s="30" t="s">
        <v>553</v>
      </c>
      <c r="C154" s="30" t="s">
        <v>554</v>
      </c>
      <c r="D154" s="16" t="s">
        <v>519</v>
      </c>
      <c r="E154" s="30" t="s">
        <v>555</v>
      </c>
      <c r="F154" s="32" t="s">
        <v>40</v>
      </c>
      <c r="G154" s="21">
        <v>45624</v>
      </c>
      <c r="H154" s="21">
        <f t="shared" si="18"/>
        <v>45989</v>
      </c>
      <c r="I154" s="24" t="str">
        <f t="shared" ca="1" si="13"/>
        <v>OK!</v>
      </c>
      <c r="J154" s="40"/>
      <c r="K154" s="40">
        <f t="shared" si="15"/>
        <v>365</v>
      </c>
      <c r="L154" s="46" t="str">
        <f t="shared" ca="1" si="16"/>
        <v>?</v>
      </c>
      <c r="M154" s="21">
        <v>45231</v>
      </c>
      <c r="N154" s="22" t="str">
        <f t="shared" ref="N154:N217" ca="1" si="19">IFERROR(IF(M154="","?",IF((M154+(365))&lt;TODAY(),"Vencido",IF((M154+(365))=TODAY(),"Vence Hoje",IF((M154+(365)-15)&lt;=TODAY(),"Vence - 15 dias",IF((M154+(365)-30)&lt;=TODAY(),"Vence - 30 dias",IF((M154+(365)-60)&lt;=TODAY(),"Vence - 60 dias",IF((M154+(365)-90)&lt;=TODAY(),"Vence - 90 dias","OK!"))))))),"-")</f>
        <v>Vencido</v>
      </c>
      <c r="O154" s="33">
        <v>45231</v>
      </c>
      <c r="P154" s="25" t="str">
        <f t="shared" ca="1" si="17"/>
        <v>Vencido</v>
      </c>
      <c r="Q154" s="60" t="s">
        <v>85</v>
      </c>
      <c r="R154" s="40" t="s">
        <v>61</v>
      </c>
    </row>
    <row r="155" spans="1:18" x14ac:dyDescent="0.25">
      <c r="A155" s="84" t="s">
        <v>556</v>
      </c>
      <c r="B155" s="30" t="s">
        <v>557</v>
      </c>
      <c r="C155" s="30" t="s">
        <v>558</v>
      </c>
      <c r="D155" s="18" t="s">
        <v>519</v>
      </c>
      <c r="E155" s="30" t="s">
        <v>532</v>
      </c>
      <c r="F155" s="17" t="s">
        <v>40</v>
      </c>
      <c r="G155" s="21">
        <v>45421</v>
      </c>
      <c r="H155" s="39">
        <f t="shared" si="18"/>
        <v>45786</v>
      </c>
      <c r="I155" s="24" t="str">
        <f t="shared" ca="1" si="13"/>
        <v>Vencido</v>
      </c>
      <c r="J155" s="40"/>
      <c r="K155" s="40">
        <f t="shared" si="15"/>
        <v>365</v>
      </c>
      <c r="L155" s="46" t="str">
        <f t="shared" ca="1" si="16"/>
        <v>?</v>
      </c>
      <c r="M155" s="21">
        <v>45231</v>
      </c>
      <c r="N155" s="22" t="str">
        <f t="shared" ca="1" si="19"/>
        <v>Vencido</v>
      </c>
      <c r="O155" s="33">
        <v>45231</v>
      </c>
      <c r="P155" s="25" t="str">
        <f t="shared" ca="1" si="17"/>
        <v>Vencido</v>
      </c>
      <c r="Q155" s="60" t="s">
        <v>61</v>
      </c>
      <c r="R155" s="40" t="s">
        <v>85</v>
      </c>
    </row>
    <row r="156" spans="1:18" x14ac:dyDescent="0.25">
      <c r="A156" s="84" t="s">
        <v>559</v>
      </c>
      <c r="B156" s="30" t="s">
        <v>560</v>
      </c>
      <c r="C156" s="30" t="s">
        <v>561</v>
      </c>
      <c r="D156" s="18" t="s">
        <v>519</v>
      </c>
      <c r="E156" s="30" t="s">
        <v>562</v>
      </c>
      <c r="F156" s="17" t="s">
        <v>40</v>
      </c>
      <c r="G156" s="21">
        <v>45555</v>
      </c>
      <c r="H156" s="39">
        <f t="shared" si="18"/>
        <v>45920</v>
      </c>
      <c r="I156" s="24" t="str">
        <f t="shared" ca="1" si="13"/>
        <v>OK!</v>
      </c>
      <c r="J156" s="77">
        <v>45428</v>
      </c>
      <c r="K156" s="40">
        <f t="shared" si="15"/>
        <v>45793</v>
      </c>
      <c r="L156" s="46" t="str">
        <f t="shared" ca="1" si="16"/>
        <v>Bloqueado</v>
      </c>
      <c r="M156" s="21">
        <v>45231</v>
      </c>
      <c r="N156" s="22" t="str">
        <f t="shared" ca="1" si="19"/>
        <v>Vencido</v>
      </c>
      <c r="O156" s="33">
        <v>45231</v>
      </c>
      <c r="P156" s="25" t="str">
        <f t="shared" ca="1" si="17"/>
        <v>Vencido</v>
      </c>
      <c r="Q156" s="60" t="s">
        <v>61</v>
      </c>
      <c r="R156" s="40" t="s">
        <v>85</v>
      </c>
    </row>
    <row r="157" spans="1:18" x14ac:dyDescent="0.25">
      <c r="A157" s="84" t="s">
        <v>563</v>
      </c>
      <c r="B157" s="30" t="s">
        <v>564</v>
      </c>
      <c r="C157" s="30" t="s">
        <v>565</v>
      </c>
      <c r="D157" s="18" t="s">
        <v>519</v>
      </c>
      <c r="E157" s="30" t="s">
        <v>524</v>
      </c>
      <c r="F157" s="17" t="s">
        <v>40</v>
      </c>
      <c r="G157" s="21">
        <v>45421</v>
      </c>
      <c r="H157" s="39">
        <f t="shared" si="18"/>
        <v>45786</v>
      </c>
      <c r="I157" s="24" t="str">
        <f t="shared" ca="1" si="13"/>
        <v>Vencido</v>
      </c>
      <c r="J157" s="77">
        <v>45427</v>
      </c>
      <c r="K157" s="40">
        <f t="shared" si="15"/>
        <v>45792</v>
      </c>
      <c r="L157" s="46" t="str">
        <f t="shared" ca="1" si="16"/>
        <v>Bloqueado</v>
      </c>
      <c r="M157" s="21">
        <v>45231</v>
      </c>
      <c r="N157" s="22" t="str">
        <f t="shared" ca="1" si="19"/>
        <v>Vencido</v>
      </c>
      <c r="O157" s="33">
        <v>45231</v>
      </c>
      <c r="P157" s="25" t="str">
        <f t="shared" ca="1" si="17"/>
        <v>Vencido</v>
      </c>
      <c r="Q157" s="60" t="s">
        <v>61</v>
      </c>
      <c r="R157" s="40" t="s">
        <v>85</v>
      </c>
    </row>
    <row r="158" spans="1:18" x14ac:dyDescent="0.25">
      <c r="A158" s="84" t="s">
        <v>566</v>
      </c>
      <c r="B158" s="30" t="s">
        <v>567</v>
      </c>
      <c r="C158" s="30" t="s">
        <v>568</v>
      </c>
      <c r="D158" s="18" t="s">
        <v>569</v>
      </c>
      <c r="E158" s="30" t="s">
        <v>570</v>
      </c>
      <c r="F158" s="17" t="s">
        <v>40</v>
      </c>
      <c r="G158" s="21">
        <v>45522</v>
      </c>
      <c r="H158" s="39">
        <f t="shared" si="18"/>
        <v>45887</v>
      </c>
      <c r="I158" s="24" t="str">
        <f t="shared" ca="1" si="13"/>
        <v>OK!</v>
      </c>
      <c r="J158" s="77">
        <v>45621</v>
      </c>
      <c r="K158" s="40">
        <f t="shared" si="15"/>
        <v>45986</v>
      </c>
      <c r="L158" s="46" t="str">
        <f t="shared" ca="1" si="16"/>
        <v>OK!</v>
      </c>
      <c r="M158" s="21">
        <v>44958</v>
      </c>
      <c r="N158" s="22" t="str">
        <f t="shared" ca="1" si="19"/>
        <v>Vencido</v>
      </c>
      <c r="O158" s="33">
        <v>45484</v>
      </c>
      <c r="P158" s="25" t="str">
        <f t="shared" ca="1" si="17"/>
        <v>Vence - 15 dias</v>
      </c>
      <c r="Q158" s="60" t="s">
        <v>61</v>
      </c>
      <c r="R158" s="40" t="s">
        <v>61</v>
      </c>
    </row>
    <row r="159" spans="1:18" x14ac:dyDescent="0.25">
      <c r="A159" s="84" t="s">
        <v>571</v>
      </c>
      <c r="B159" s="31">
        <v>4992776</v>
      </c>
      <c r="C159" s="30" t="s">
        <v>572</v>
      </c>
      <c r="D159" s="18" t="s">
        <v>569</v>
      </c>
      <c r="E159" s="30" t="s">
        <v>573</v>
      </c>
      <c r="F159" s="17" t="s">
        <v>40</v>
      </c>
      <c r="G159" s="21">
        <v>45484</v>
      </c>
      <c r="H159" s="39">
        <f t="shared" si="18"/>
        <v>45849</v>
      </c>
      <c r="I159" s="24" t="str">
        <f t="shared" ca="1" si="13"/>
        <v>Vence - 15 dias</v>
      </c>
      <c r="J159" s="40">
        <v>45512</v>
      </c>
      <c r="K159" s="40">
        <f t="shared" si="15"/>
        <v>45877</v>
      </c>
      <c r="L159" s="46" t="str">
        <f t="shared" ca="1" si="16"/>
        <v>OK!</v>
      </c>
      <c r="M159" s="21">
        <v>44958</v>
      </c>
      <c r="N159" s="22" t="str">
        <f t="shared" ca="1" si="19"/>
        <v>Vencido</v>
      </c>
      <c r="O159" s="33">
        <v>45484</v>
      </c>
      <c r="P159" s="25" t="str">
        <f t="shared" ca="1" si="17"/>
        <v>Vence - 15 dias</v>
      </c>
      <c r="Q159" s="60" t="s">
        <v>61</v>
      </c>
      <c r="R159" s="40" t="s">
        <v>85</v>
      </c>
    </row>
    <row r="160" spans="1:18" x14ac:dyDescent="0.25">
      <c r="A160" s="84" t="s">
        <v>574</v>
      </c>
      <c r="B160" s="30" t="s">
        <v>575</v>
      </c>
      <c r="C160" s="30" t="s">
        <v>576</v>
      </c>
      <c r="D160" s="18" t="s">
        <v>577</v>
      </c>
      <c r="E160" s="30" t="s">
        <v>578</v>
      </c>
      <c r="F160" s="17" t="s">
        <v>40</v>
      </c>
      <c r="G160" s="21">
        <v>45364</v>
      </c>
      <c r="H160" s="39">
        <f t="shared" si="18"/>
        <v>45729</v>
      </c>
      <c r="I160" s="24" t="str">
        <f t="shared" ca="1" si="13"/>
        <v>Vencido</v>
      </c>
      <c r="J160" s="40"/>
      <c r="K160" s="40">
        <f t="shared" si="15"/>
        <v>365</v>
      </c>
      <c r="L160" s="46" t="str">
        <f t="shared" ca="1" si="16"/>
        <v>?</v>
      </c>
      <c r="M160" s="21">
        <v>45297</v>
      </c>
      <c r="N160" s="22" t="str">
        <f t="shared" ca="1" si="19"/>
        <v>Vencido</v>
      </c>
      <c r="O160" s="33">
        <v>45297</v>
      </c>
      <c r="P160" s="25" t="str">
        <f t="shared" ca="1" si="17"/>
        <v>Vencido</v>
      </c>
      <c r="Q160" s="60" t="s">
        <v>61</v>
      </c>
      <c r="R160" s="40" t="s">
        <v>85</v>
      </c>
    </row>
    <row r="161" spans="1:18" x14ac:dyDescent="0.25">
      <c r="A161" s="84" t="s">
        <v>579</v>
      </c>
      <c r="B161" s="31">
        <v>30804168</v>
      </c>
      <c r="C161" s="30" t="s">
        <v>580</v>
      </c>
      <c r="D161" s="18" t="s">
        <v>577</v>
      </c>
      <c r="E161" s="30" t="s">
        <v>581</v>
      </c>
      <c r="F161" s="17" t="s">
        <v>40</v>
      </c>
      <c r="G161" s="21">
        <v>45344</v>
      </c>
      <c r="H161" s="39">
        <f t="shared" si="18"/>
        <v>45709</v>
      </c>
      <c r="I161" s="24" t="str">
        <f t="shared" ca="1" si="13"/>
        <v>Vencido</v>
      </c>
      <c r="J161" s="40"/>
      <c r="K161" s="40">
        <f t="shared" si="15"/>
        <v>365</v>
      </c>
      <c r="L161" s="46" t="str">
        <f t="shared" ca="1" si="16"/>
        <v>?</v>
      </c>
      <c r="M161" s="21">
        <v>45297</v>
      </c>
      <c r="N161" s="22" t="str">
        <f t="shared" ca="1" si="19"/>
        <v>Vencido</v>
      </c>
      <c r="O161" s="33">
        <v>45297</v>
      </c>
      <c r="P161" s="25" t="str">
        <f t="shared" ca="1" si="17"/>
        <v>Vencido</v>
      </c>
      <c r="Q161" s="60" t="s">
        <v>61</v>
      </c>
      <c r="R161" s="40" t="s">
        <v>85</v>
      </c>
    </row>
    <row r="162" spans="1:18" x14ac:dyDescent="0.25">
      <c r="A162" s="84" t="s">
        <v>582</v>
      </c>
      <c r="B162" s="30" t="s">
        <v>583</v>
      </c>
      <c r="C162" s="30" t="s">
        <v>584</v>
      </c>
      <c r="D162" s="18" t="s">
        <v>577</v>
      </c>
      <c r="E162" s="30" t="s">
        <v>585</v>
      </c>
      <c r="F162" s="17" t="s">
        <v>40</v>
      </c>
      <c r="G162" s="21">
        <v>45411</v>
      </c>
      <c r="H162" s="39">
        <f t="shared" si="18"/>
        <v>45776</v>
      </c>
      <c r="I162" s="24" t="str">
        <f t="shared" ca="1" si="13"/>
        <v>Vencido</v>
      </c>
      <c r="J162" s="40"/>
      <c r="K162" s="40">
        <f t="shared" si="15"/>
        <v>365</v>
      </c>
      <c r="L162" s="46" t="str">
        <f t="shared" ca="1" si="16"/>
        <v>?</v>
      </c>
      <c r="M162" s="21">
        <v>45297</v>
      </c>
      <c r="N162" s="22" t="str">
        <f t="shared" ca="1" si="19"/>
        <v>Vencido</v>
      </c>
      <c r="O162" s="33">
        <v>45297</v>
      </c>
      <c r="P162" s="25" t="str">
        <f t="shared" ca="1" si="17"/>
        <v>Vencido</v>
      </c>
      <c r="Q162" s="60" t="s">
        <v>61</v>
      </c>
      <c r="R162" s="40" t="s">
        <v>61</v>
      </c>
    </row>
    <row r="163" spans="1:18" x14ac:dyDescent="0.25">
      <c r="A163" s="84" t="s">
        <v>586</v>
      </c>
      <c r="B163" s="30" t="s">
        <v>587</v>
      </c>
      <c r="C163" s="30" t="s">
        <v>588</v>
      </c>
      <c r="D163" s="18" t="s">
        <v>577</v>
      </c>
      <c r="E163" s="30" t="s">
        <v>589</v>
      </c>
      <c r="F163" s="17" t="s">
        <v>40</v>
      </c>
      <c r="G163" s="21">
        <v>45348</v>
      </c>
      <c r="H163" s="39">
        <f t="shared" si="18"/>
        <v>45713</v>
      </c>
      <c r="I163" s="24" t="str">
        <f t="shared" ca="1" si="13"/>
        <v>Vencido</v>
      </c>
      <c r="J163" s="77">
        <v>45485</v>
      </c>
      <c r="K163" s="40">
        <f t="shared" si="15"/>
        <v>45850</v>
      </c>
      <c r="L163" s="46" t="str">
        <f t="shared" ca="1" si="16"/>
        <v>OK!</v>
      </c>
      <c r="M163" s="21">
        <v>45297</v>
      </c>
      <c r="N163" s="22" t="str">
        <f t="shared" ca="1" si="19"/>
        <v>Vencido</v>
      </c>
      <c r="O163" s="33">
        <v>45297</v>
      </c>
      <c r="P163" s="25" t="str">
        <f t="shared" ca="1" si="17"/>
        <v>Vencido</v>
      </c>
      <c r="Q163" s="60" t="s">
        <v>61</v>
      </c>
      <c r="R163" s="40" t="s">
        <v>85</v>
      </c>
    </row>
    <row r="164" spans="1:18" x14ac:dyDescent="0.25">
      <c r="A164" s="84" t="s">
        <v>590</v>
      </c>
      <c r="B164" s="30" t="s">
        <v>591</v>
      </c>
      <c r="C164" s="30" t="s">
        <v>592</v>
      </c>
      <c r="D164" s="18" t="s">
        <v>577</v>
      </c>
      <c r="E164" s="30" t="s">
        <v>593</v>
      </c>
      <c r="F164" s="17" t="s">
        <v>40</v>
      </c>
      <c r="G164" s="21">
        <v>45345</v>
      </c>
      <c r="H164" s="39">
        <f t="shared" si="18"/>
        <v>45710</v>
      </c>
      <c r="I164" s="24" t="str">
        <f t="shared" ca="1" si="13"/>
        <v>Vencido</v>
      </c>
      <c r="J164" s="40"/>
      <c r="K164" s="40">
        <f t="shared" si="15"/>
        <v>365</v>
      </c>
      <c r="L164" s="46" t="str">
        <f t="shared" ca="1" si="16"/>
        <v>?</v>
      </c>
      <c r="M164" s="21">
        <v>45297</v>
      </c>
      <c r="N164" s="22" t="str">
        <f t="shared" ca="1" si="19"/>
        <v>Vencido</v>
      </c>
      <c r="O164" s="33">
        <v>45297</v>
      </c>
      <c r="P164" s="25" t="str">
        <f t="shared" ca="1" si="17"/>
        <v>Vencido</v>
      </c>
      <c r="Q164" s="60" t="s">
        <v>61</v>
      </c>
      <c r="R164" s="40" t="s">
        <v>61</v>
      </c>
    </row>
    <row r="165" spans="1:18" x14ac:dyDescent="0.25">
      <c r="A165" s="84" t="s">
        <v>594</v>
      </c>
      <c r="B165" s="31">
        <v>50313472</v>
      </c>
      <c r="C165" s="30" t="s">
        <v>595</v>
      </c>
      <c r="D165" s="18" t="s">
        <v>577</v>
      </c>
      <c r="E165" s="30" t="s">
        <v>581</v>
      </c>
      <c r="F165" s="17" t="s">
        <v>40</v>
      </c>
      <c r="G165" s="21">
        <v>45134</v>
      </c>
      <c r="H165" s="39">
        <f t="shared" si="18"/>
        <v>45499</v>
      </c>
      <c r="I165" s="24" t="str">
        <f t="shared" ca="1" si="13"/>
        <v>Vencido</v>
      </c>
      <c r="J165" s="40"/>
      <c r="K165" s="40">
        <f t="shared" si="15"/>
        <v>365</v>
      </c>
      <c r="L165" s="46" t="str">
        <f t="shared" ca="1" si="16"/>
        <v>?</v>
      </c>
      <c r="M165" s="21">
        <v>45297</v>
      </c>
      <c r="N165" s="22" t="str">
        <f t="shared" ca="1" si="19"/>
        <v>Vencido</v>
      </c>
      <c r="O165" s="33">
        <v>45297</v>
      </c>
      <c r="P165" s="25" t="str">
        <f t="shared" ca="1" si="17"/>
        <v>Vencido</v>
      </c>
      <c r="Q165" s="60" t="s">
        <v>61</v>
      </c>
      <c r="R165" s="40" t="s">
        <v>61</v>
      </c>
    </row>
    <row r="166" spans="1:18" x14ac:dyDescent="0.25">
      <c r="A166" s="84" t="s">
        <v>596</v>
      </c>
      <c r="B166" s="31">
        <v>46387000</v>
      </c>
      <c r="C166" s="30" t="s">
        <v>597</v>
      </c>
      <c r="D166" s="18" t="s">
        <v>577</v>
      </c>
      <c r="E166" s="30" t="s">
        <v>589</v>
      </c>
      <c r="F166" s="17" t="s">
        <v>40</v>
      </c>
      <c r="G166" s="21">
        <v>45366</v>
      </c>
      <c r="H166" s="39">
        <f t="shared" si="18"/>
        <v>45731</v>
      </c>
      <c r="I166" s="24" t="str">
        <f t="shared" ca="1" si="13"/>
        <v>Vencido</v>
      </c>
      <c r="J166" s="40">
        <v>45523</v>
      </c>
      <c r="K166" s="40">
        <f t="shared" si="15"/>
        <v>45888</v>
      </c>
      <c r="L166" s="46" t="str">
        <f t="shared" ca="1" si="16"/>
        <v>OK!</v>
      </c>
      <c r="M166" s="21">
        <v>45297</v>
      </c>
      <c r="N166" s="22" t="str">
        <f t="shared" ca="1" si="19"/>
        <v>Vencido</v>
      </c>
      <c r="O166" s="33">
        <v>45297</v>
      </c>
      <c r="P166" s="25" t="str">
        <f t="shared" ca="1" si="17"/>
        <v>Vencido</v>
      </c>
      <c r="Q166" s="60" t="s">
        <v>61</v>
      </c>
      <c r="R166" s="40" t="s">
        <v>61</v>
      </c>
    </row>
    <row r="167" spans="1:18" x14ac:dyDescent="0.25">
      <c r="A167" s="88" t="s">
        <v>598</v>
      </c>
      <c r="B167" s="31">
        <v>34425363</v>
      </c>
      <c r="C167" s="30" t="s">
        <v>599</v>
      </c>
      <c r="D167" s="18" t="s">
        <v>577</v>
      </c>
      <c r="E167" s="30" t="s">
        <v>600</v>
      </c>
      <c r="F167" s="17" t="s">
        <v>40</v>
      </c>
      <c r="G167" s="21">
        <v>45260</v>
      </c>
      <c r="H167" s="39">
        <f t="shared" si="18"/>
        <v>45625</v>
      </c>
      <c r="I167" s="24" t="str">
        <f t="shared" ca="1" si="13"/>
        <v>Vencido</v>
      </c>
      <c r="J167" s="77">
        <v>45526</v>
      </c>
      <c r="K167" s="40">
        <f t="shared" si="15"/>
        <v>45891</v>
      </c>
      <c r="L167" s="46" t="str">
        <f t="shared" ca="1" si="16"/>
        <v>OK!</v>
      </c>
      <c r="M167" s="21">
        <v>45297</v>
      </c>
      <c r="N167" s="22" t="str">
        <f t="shared" ca="1" si="19"/>
        <v>Vencido</v>
      </c>
      <c r="O167" s="33">
        <v>45297</v>
      </c>
      <c r="P167" s="25" t="str">
        <f t="shared" ca="1" si="17"/>
        <v>Vencido</v>
      </c>
      <c r="Q167" s="60" t="s">
        <v>61</v>
      </c>
      <c r="R167" s="40" t="s">
        <v>61</v>
      </c>
    </row>
    <row r="168" spans="1:18" x14ac:dyDescent="0.25">
      <c r="A168" s="83" t="s">
        <v>601</v>
      </c>
      <c r="B168" s="30" t="s">
        <v>602</v>
      </c>
      <c r="C168" s="30" t="s">
        <v>603</v>
      </c>
      <c r="D168" s="18" t="s">
        <v>577</v>
      </c>
      <c r="E168" s="30" t="s">
        <v>581</v>
      </c>
      <c r="F168" s="17" t="s">
        <v>40</v>
      </c>
      <c r="G168" s="21">
        <v>45464</v>
      </c>
      <c r="H168" s="39">
        <f t="shared" si="18"/>
        <v>45829</v>
      </c>
      <c r="I168" s="24" t="str">
        <f t="shared" ca="1" si="13"/>
        <v>Vencido</v>
      </c>
      <c r="J168" s="40"/>
      <c r="K168" s="40">
        <f t="shared" si="15"/>
        <v>365</v>
      </c>
      <c r="L168" s="46" t="str">
        <f t="shared" ca="1" si="16"/>
        <v>?</v>
      </c>
      <c r="M168" s="21">
        <v>45297</v>
      </c>
      <c r="N168" s="22" t="str">
        <f t="shared" ca="1" si="19"/>
        <v>Vencido</v>
      </c>
      <c r="O168" s="33">
        <v>45297</v>
      </c>
      <c r="P168" s="25" t="str">
        <f t="shared" ca="1" si="17"/>
        <v>Vencido</v>
      </c>
      <c r="Q168" s="60" t="s">
        <v>61</v>
      </c>
      <c r="R168" s="40" t="s">
        <v>61</v>
      </c>
    </row>
    <row r="169" spans="1:18" x14ac:dyDescent="0.25">
      <c r="A169" s="84" t="s">
        <v>604</v>
      </c>
      <c r="B169" s="30" t="s">
        <v>605</v>
      </c>
      <c r="C169" s="31" t="s">
        <v>606</v>
      </c>
      <c r="D169" s="18" t="s">
        <v>577</v>
      </c>
      <c r="E169" s="30" t="s">
        <v>607</v>
      </c>
      <c r="F169" s="17" t="s">
        <v>40</v>
      </c>
      <c r="G169" s="21">
        <v>45344</v>
      </c>
      <c r="H169" s="39">
        <f t="shared" si="18"/>
        <v>45709</v>
      </c>
      <c r="I169" s="24" t="str">
        <f t="shared" ref="I169:I232" ca="1" si="20">IFERROR(IF(G169="","?",IF((G169+(365))&lt;TODAY(),"Vencido",IF((G169+(365))=TODAY(),"Vence Hoje",IF((G169+(365)-15)&lt;=TODAY(),"Vence - 15 dias",IF((G169+(365)-30)&lt;=TODAY(),"Vence - 30 dias",IF((G169+(365*2)-60)&lt;=TODAY(),"Vence - 60 dias",IF((G169+(365*2)-90)&lt;=TODAY(),"Vence - 90 dias","OK!"))))))),"-")</f>
        <v>Vencido</v>
      </c>
      <c r="J169" s="40"/>
      <c r="K169" s="40">
        <f t="shared" si="15"/>
        <v>365</v>
      </c>
      <c r="L169" s="46" t="str">
        <f t="shared" ca="1" si="16"/>
        <v>?</v>
      </c>
      <c r="M169" s="21">
        <v>45297</v>
      </c>
      <c r="N169" s="22" t="str">
        <f t="shared" ca="1" si="19"/>
        <v>Vencido</v>
      </c>
      <c r="O169" s="33">
        <v>45297</v>
      </c>
      <c r="P169" s="25" t="str">
        <f t="shared" ca="1" si="17"/>
        <v>Vencido</v>
      </c>
      <c r="Q169" s="60" t="s">
        <v>61</v>
      </c>
      <c r="R169" s="40" t="s">
        <v>61</v>
      </c>
    </row>
    <row r="170" spans="1:18" x14ac:dyDescent="0.25">
      <c r="A170" s="84" t="s">
        <v>608</v>
      </c>
      <c r="B170" s="31">
        <v>22087676</v>
      </c>
      <c r="C170" s="30" t="s">
        <v>609</v>
      </c>
      <c r="D170" s="18" t="s">
        <v>610</v>
      </c>
      <c r="E170" s="30" t="s">
        <v>611</v>
      </c>
      <c r="F170" s="17" t="s">
        <v>40</v>
      </c>
      <c r="G170" s="21">
        <v>45349</v>
      </c>
      <c r="H170" s="39">
        <f t="shared" si="18"/>
        <v>45714</v>
      </c>
      <c r="I170" s="24" t="str">
        <f t="shared" ca="1" si="20"/>
        <v>Vencido</v>
      </c>
      <c r="J170" s="77">
        <v>45426</v>
      </c>
      <c r="K170" s="40">
        <f t="shared" si="15"/>
        <v>45791</v>
      </c>
      <c r="L170" s="46" t="str">
        <f t="shared" ca="1" si="16"/>
        <v>Bloqueado</v>
      </c>
      <c r="M170" s="21">
        <v>44970</v>
      </c>
      <c r="N170" s="22" t="str">
        <f t="shared" ca="1" si="19"/>
        <v>Vencido</v>
      </c>
      <c r="O170" s="33">
        <v>45336</v>
      </c>
      <c r="P170" s="25" t="str">
        <f t="shared" ca="1" si="17"/>
        <v>Vencido</v>
      </c>
      <c r="Q170" s="60" t="s">
        <v>61</v>
      </c>
      <c r="R170" s="40" t="s">
        <v>61</v>
      </c>
    </row>
    <row r="171" spans="1:18" x14ac:dyDescent="0.25">
      <c r="A171" s="84" t="s">
        <v>612</v>
      </c>
      <c r="B171" s="31">
        <v>40762581</v>
      </c>
      <c r="C171" s="30" t="s">
        <v>613</v>
      </c>
      <c r="D171" s="18" t="s">
        <v>610</v>
      </c>
      <c r="E171" s="30" t="s">
        <v>611</v>
      </c>
      <c r="F171" s="17" t="s">
        <v>40</v>
      </c>
      <c r="G171" s="21">
        <v>45349</v>
      </c>
      <c r="H171" s="39">
        <f t="shared" si="18"/>
        <v>45714</v>
      </c>
      <c r="I171" s="24" t="str">
        <f t="shared" ca="1" si="20"/>
        <v>Vencido</v>
      </c>
      <c r="J171" s="40"/>
      <c r="K171" s="40">
        <f t="shared" si="15"/>
        <v>365</v>
      </c>
      <c r="L171" s="46" t="str">
        <f t="shared" ca="1" si="16"/>
        <v>?</v>
      </c>
      <c r="M171" s="21">
        <v>44970</v>
      </c>
      <c r="N171" s="22" t="str">
        <f t="shared" ca="1" si="19"/>
        <v>Vencido</v>
      </c>
      <c r="O171" s="33">
        <v>45336</v>
      </c>
      <c r="P171" s="25" t="str">
        <f t="shared" ca="1" si="17"/>
        <v>Vencido</v>
      </c>
      <c r="Q171" s="60" t="s">
        <v>61</v>
      </c>
      <c r="R171" s="40" t="s">
        <v>61</v>
      </c>
    </row>
    <row r="172" spans="1:18" x14ac:dyDescent="0.25">
      <c r="A172" s="84" t="s">
        <v>614</v>
      </c>
      <c r="B172" s="30" t="s">
        <v>615</v>
      </c>
      <c r="C172" s="30" t="s">
        <v>616</v>
      </c>
      <c r="D172" s="18" t="s">
        <v>617</v>
      </c>
      <c r="E172" s="30" t="s">
        <v>618</v>
      </c>
      <c r="F172" s="17" t="s">
        <v>40</v>
      </c>
      <c r="G172" s="21">
        <v>44928</v>
      </c>
      <c r="H172" s="39">
        <f t="shared" si="18"/>
        <v>45293</v>
      </c>
      <c r="I172" s="24" t="str">
        <f t="shared" ca="1" si="20"/>
        <v>Vencido</v>
      </c>
      <c r="J172" s="45">
        <v>45167</v>
      </c>
      <c r="K172" s="40">
        <f t="shared" si="15"/>
        <v>45532</v>
      </c>
      <c r="L172" s="46" t="str">
        <f t="shared" ca="1" si="16"/>
        <v>Bloqueado</v>
      </c>
      <c r="M172" s="21">
        <v>44975</v>
      </c>
      <c r="N172" s="22" t="str">
        <f t="shared" ca="1" si="19"/>
        <v>Vencido</v>
      </c>
      <c r="O172" s="33">
        <v>44937</v>
      </c>
      <c r="P172" s="25" t="str">
        <f t="shared" ca="1" si="17"/>
        <v>Vencido</v>
      </c>
      <c r="Q172" s="45" t="s">
        <v>61</v>
      </c>
      <c r="R172" s="40" t="s">
        <v>85</v>
      </c>
    </row>
    <row r="173" spans="1:18" x14ac:dyDescent="0.25">
      <c r="A173" s="84" t="s">
        <v>619</v>
      </c>
      <c r="B173" s="30" t="s">
        <v>620</v>
      </c>
      <c r="C173" s="30" t="s">
        <v>621</v>
      </c>
      <c r="D173" s="18" t="s">
        <v>617</v>
      </c>
      <c r="E173" s="30" t="s">
        <v>622</v>
      </c>
      <c r="F173" s="17" t="s">
        <v>40</v>
      </c>
      <c r="G173" s="21">
        <v>44939</v>
      </c>
      <c r="H173" s="39">
        <f t="shared" si="18"/>
        <v>45304</v>
      </c>
      <c r="I173" s="24" t="str">
        <f t="shared" ca="1" si="20"/>
        <v>Vencido</v>
      </c>
      <c r="J173" s="40">
        <v>45167</v>
      </c>
      <c r="K173" s="40">
        <f t="shared" si="15"/>
        <v>45532</v>
      </c>
      <c r="L173" s="46" t="str">
        <f t="shared" ca="1" si="16"/>
        <v>Bloqueado</v>
      </c>
      <c r="M173" s="21">
        <v>44975</v>
      </c>
      <c r="N173" s="22" t="str">
        <f t="shared" ca="1" si="19"/>
        <v>Vencido</v>
      </c>
      <c r="O173" s="33">
        <v>44937</v>
      </c>
      <c r="P173" s="25" t="str">
        <f t="shared" ca="1" si="17"/>
        <v>Vencido</v>
      </c>
      <c r="Q173" s="45" t="s">
        <v>61</v>
      </c>
      <c r="R173" s="40" t="s">
        <v>61</v>
      </c>
    </row>
    <row r="174" spans="1:18" x14ac:dyDescent="0.25">
      <c r="A174" s="84" t="s">
        <v>623</v>
      </c>
      <c r="B174" s="30" t="s">
        <v>624</v>
      </c>
      <c r="C174" s="30" t="s">
        <v>625</v>
      </c>
      <c r="D174" s="18" t="s">
        <v>617</v>
      </c>
      <c r="E174" s="30" t="s">
        <v>622</v>
      </c>
      <c r="F174" s="17" t="s">
        <v>40</v>
      </c>
      <c r="G174" s="39">
        <v>44965</v>
      </c>
      <c r="H174" s="39">
        <f t="shared" si="18"/>
        <v>45330</v>
      </c>
      <c r="I174" s="24" t="str">
        <f t="shared" ca="1" si="20"/>
        <v>Vencido</v>
      </c>
      <c r="J174" s="40">
        <v>45187</v>
      </c>
      <c r="K174" s="40">
        <f t="shared" si="15"/>
        <v>45552</v>
      </c>
      <c r="L174" s="46" t="str">
        <f t="shared" ca="1" si="16"/>
        <v>Bloqueado</v>
      </c>
      <c r="M174" s="21">
        <v>44975</v>
      </c>
      <c r="N174" s="22" t="str">
        <f t="shared" ca="1" si="19"/>
        <v>Vencido</v>
      </c>
      <c r="O174" s="33">
        <v>44937</v>
      </c>
      <c r="P174" s="25" t="str">
        <f t="shared" ca="1" si="17"/>
        <v>Vencido</v>
      </c>
      <c r="Q174" s="40" t="s">
        <v>61</v>
      </c>
      <c r="R174" s="40" t="s">
        <v>61</v>
      </c>
    </row>
    <row r="175" spans="1:18" x14ac:dyDescent="0.25">
      <c r="A175" s="84" t="s">
        <v>626</v>
      </c>
      <c r="B175" s="30" t="s">
        <v>627</v>
      </c>
      <c r="C175" s="30" t="s">
        <v>628</v>
      </c>
      <c r="D175" s="18" t="s">
        <v>617</v>
      </c>
      <c r="E175" s="30" t="s">
        <v>622</v>
      </c>
      <c r="F175" s="17" t="s">
        <v>40</v>
      </c>
      <c r="G175" s="21">
        <v>44993</v>
      </c>
      <c r="H175" s="39">
        <f t="shared" si="18"/>
        <v>45358</v>
      </c>
      <c r="I175" s="24" t="str">
        <f t="shared" ca="1" si="20"/>
        <v>Vencido</v>
      </c>
      <c r="J175" s="40"/>
      <c r="K175" s="40">
        <f t="shared" si="15"/>
        <v>365</v>
      </c>
      <c r="L175" s="46" t="str">
        <f t="shared" ca="1" si="16"/>
        <v>?</v>
      </c>
      <c r="M175" s="21">
        <v>44975</v>
      </c>
      <c r="N175" s="22" t="str">
        <f t="shared" ca="1" si="19"/>
        <v>Vencido</v>
      </c>
      <c r="O175" s="33">
        <v>44937</v>
      </c>
      <c r="P175" s="25" t="str">
        <f t="shared" ca="1" si="17"/>
        <v>Vencido</v>
      </c>
      <c r="Q175" s="45" t="s">
        <v>85</v>
      </c>
      <c r="R175" s="40" t="s">
        <v>85</v>
      </c>
    </row>
    <row r="176" spans="1:18" x14ac:dyDescent="0.25">
      <c r="A176" s="84" t="s">
        <v>629</v>
      </c>
      <c r="B176" s="31">
        <v>41255155</v>
      </c>
      <c r="C176" s="30" t="s">
        <v>630</v>
      </c>
      <c r="D176" s="18" t="s">
        <v>617</v>
      </c>
      <c r="E176" s="30" t="s">
        <v>622</v>
      </c>
      <c r="F176" s="17" t="s">
        <v>40</v>
      </c>
      <c r="G176" s="21">
        <v>45104</v>
      </c>
      <c r="H176" s="39">
        <f t="shared" si="18"/>
        <v>45469</v>
      </c>
      <c r="I176" s="24" t="str">
        <f t="shared" ca="1" si="20"/>
        <v>Vencido</v>
      </c>
      <c r="J176" s="45">
        <v>45167</v>
      </c>
      <c r="K176" s="40">
        <f t="shared" si="15"/>
        <v>45532</v>
      </c>
      <c r="L176" s="46" t="str">
        <f t="shared" ca="1" si="16"/>
        <v>Bloqueado</v>
      </c>
      <c r="M176" s="21">
        <v>44975</v>
      </c>
      <c r="N176" s="22" t="str">
        <f t="shared" ca="1" si="19"/>
        <v>Vencido</v>
      </c>
      <c r="O176" s="33">
        <v>44937</v>
      </c>
      <c r="P176" s="25" t="str">
        <f t="shared" ca="1" si="17"/>
        <v>Vencido</v>
      </c>
      <c r="Q176" s="40" t="s">
        <v>85</v>
      </c>
      <c r="R176" s="40" t="s">
        <v>85</v>
      </c>
    </row>
    <row r="177" spans="1:18" x14ac:dyDescent="0.25">
      <c r="A177" s="84" t="s">
        <v>631</v>
      </c>
      <c r="B177" s="44" t="s">
        <v>632</v>
      </c>
      <c r="C177" s="30" t="s">
        <v>633</v>
      </c>
      <c r="D177" s="18" t="s">
        <v>617</v>
      </c>
      <c r="E177" s="30" t="s">
        <v>634</v>
      </c>
      <c r="F177" s="17" t="s">
        <v>40</v>
      </c>
      <c r="G177" s="21">
        <v>45208</v>
      </c>
      <c r="H177" s="39">
        <f t="shared" si="18"/>
        <v>45573</v>
      </c>
      <c r="I177" s="24" t="str">
        <f t="shared" ca="1" si="20"/>
        <v>Vencido</v>
      </c>
      <c r="J177" s="45">
        <v>45167</v>
      </c>
      <c r="K177" s="40">
        <f t="shared" si="15"/>
        <v>45532</v>
      </c>
      <c r="L177" s="46" t="str">
        <f t="shared" ca="1" si="16"/>
        <v>Bloqueado</v>
      </c>
      <c r="M177" s="21">
        <v>44975</v>
      </c>
      <c r="N177" s="22" t="str">
        <f t="shared" ca="1" si="19"/>
        <v>Vencido</v>
      </c>
      <c r="O177" s="33">
        <v>44937</v>
      </c>
      <c r="P177" s="25" t="str">
        <f t="shared" ca="1" si="17"/>
        <v>Vencido</v>
      </c>
      <c r="Q177" s="45" t="s">
        <v>85</v>
      </c>
      <c r="R177" s="40" t="s">
        <v>85</v>
      </c>
    </row>
    <row r="178" spans="1:18" x14ac:dyDescent="0.25">
      <c r="A178" s="84" t="s">
        <v>635</v>
      </c>
      <c r="B178" s="30" t="s">
        <v>636</v>
      </c>
      <c r="C178" s="30" t="s">
        <v>637</v>
      </c>
      <c r="D178" s="16" t="s">
        <v>638</v>
      </c>
      <c r="E178" s="30" t="s">
        <v>639</v>
      </c>
      <c r="F178" s="19" t="s">
        <v>40</v>
      </c>
      <c r="G178" s="21">
        <v>45604</v>
      </c>
      <c r="H178" s="39">
        <f t="shared" si="18"/>
        <v>45969</v>
      </c>
      <c r="I178" s="24" t="str">
        <f t="shared" ca="1" si="20"/>
        <v>OK!</v>
      </c>
      <c r="J178" s="77">
        <v>45637</v>
      </c>
      <c r="K178" s="40">
        <f t="shared" si="15"/>
        <v>46002</v>
      </c>
      <c r="L178" s="46" t="str">
        <f t="shared" ca="1" si="16"/>
        <v>OK!</v>
      </c>
      <c r="M178" s="21"/>
      <c r="N178" s="22" t="str">
        <f t="shared" ca="1" si="19"/>
        <v>?</v>
      </c>
      <c r="O178" s="33"/>
      <c r="P178" s="25" t="str">
        <f t="shared" ca="1" si="17"/>
        <v>?</v>
      </c>
      <c r="Q178" s="60" t="s">
        <v>85</v>
      </c>
      <c r="R178" s="40" t="s">
        <v>85</v>
      </c>
    </row>
    <row r="179" spans="1:18" x14ac:dyDescent="0.25">
      <c r="A179" s="84" t="s">
        <v>640</v>
      </c>
      <c r="B179" s="31" t="s">
        <v>641</v>
      </c>
      <c r="C179" s="30" t="s">
        <v>642</v>
      </c>
      <c r="D179" s="16" t="s">
        <v>638</v>
      </c>
      <c r="E179" s="30" t="s">
        <v>639</v>
      </c>
      <c r="F179" s="19" t="s">
        <v>40</v>
      </c>
      <c r="G179" s="21">
        <v>45394</v>
      </c>
      <c r="H179" s="39">
        <f t="shared" si="18"/>
        <v>45759</v>
      </c>
      <c r="I179" s="24" t="str">
        <f t="shared" ca="1" si="20"/>
        <v>Vencido</v>
      </c>
      <c r="J179" s="77">
        <v>45637</v>
      </c>
      <c r="K179" s="40">
        <f t="shared" si="15"/>
        <v>46002</v>
      </c>
      <c r="L179" s="46" t="str">
        <f t="shared" ca="1" si="16"/>
        <v>OK!</v>
      </c>
      <c r="M179" s="21"/>
      <c r="N179" s="22" t="str">
        <f t="shared" ca="1" si="19"/>
        <v>?</v>
      </c>
      <c r="O179" s="33"/>
      <c r="P179" s="25" t="str">
        <f t="shared" ca="1" si="17"/>
        <v>?</v>
      </c>
      <c r="Q179" s="60" t="s">
        <v>85</v>
      </c>
      <c r="R179" s="40" t="s">
        <v>85</v>
      </c>
    </row>
    <row r="180" spans="1:18" x14ac:dyDescent="0.25">
      <c r="A180" s="84" t="s">
        <v>643</v>
      </c>
      <c r="B180" s="31">
        <v>22140107</v>
      </c>
      <c r="C180" s="30" t="s">
        <v>644</v>
      </c>
      <c r="D180" s="16" t="s">
        <v>638</v>
      </c>
      <c r="E180" s="30" t="s">
        <v>645</v>
      </c>
      <c r="F180" s="19" t="s">
        <v>40</v>
      </c>
      <c r="G180" s="21">
        <v>45296</v>
      </c>
      <c r="H180" s="39">
        <f t="shared" si="18"/>
        <v>45661</v>
      </c>
      <c r="I180" s="24" t="str">
        <f t="shared" ca="1" si="20"/>
        <v>Vencido</v>
      </c>
      <c r="J180" s="77">
        <v>45637</v>
      </c>
      <c r="K180" s="40">
        <f t="shared" si="15"/>
        <v>46002</v>
      </c>
      <c r="L180" s="46" t="str">
        <f t="shared" ca="1" si="16"/>
        <v>OK!</v>
      </c>
      <c r="M180" s="21"/>
      <c r="N180" s="22" t="str">
        <f t="shared" ca="1" si="19"/>
        <v>?</v>
      </c>
      <c r="O180" s="33"/>
      <c r="P180" s="25" t="str">
        <f t="shared" ca="1" si="17"/>
        <v>?</v>
      </c>
      <c r="Q180" s="60" t="s">
        <v>85</v>
      </c>
      <c r="R180" s="40" t="s">
        <v>85</v>
      </c>
    </row>
    <row r="181" spans="1:18" x14ac:dyDescent="0.25">
      <c r="A181" s="84" t="s">
        <v>646</v>
      </c>
      <c r="B181" s="31">
        <v>45253964</v>
      </c>
      <c r="C181" s="30" t="s">
        <v>647</v>
      </c>
      <c r="D181" s="16" t="s">
        <v>638</v>
      </c>
      <c r="E181" s="30" t="s">
        <v>645</v>
      </c>
      <c r="F181" s="19" t="s">
        <v>40</v>
      </c>
      <c r="G181" s="21">
        <v>45530</v>
      </c>
      <c r="H181" s="39">
        <f t="shared" si="18"/>
        <v>45895</v>
      </c>
      <c r="I181" s="24" t="str">
        <f t="shared" ca="1" si="20"/>
        <v>OK!</v>
      </c>
      <c r="J181" s="77">
        <v>45637</v>
      </c>
      <c r="K181" s="40">
        <f t="shared" si="15"/>
        <v>46002</v>
      </c>
      <c r="L181" s="46" t="str">
        <f t="shared" ca="1" si="16"/>
        <v>OK!</v>
      </c>
      <c r="M181" s="21"/>
      <c r="N181" s="22" t="str">
        <f t="shared" ca="1" si="19"/>
        <v>?</v>
      </c>
      <c r="O181" s="33"/>
      <c r="P181" s="25" t="str">
        <f t="shared" ca="1" si="17"/>
        <v>?</v>
      </c>
      <c r="Q181" s="60" t="s">
        <v>85</v>
      </c>
      <c r="R181" s="40" t="s">
        <v>85</v>
      </c>
    </row>
    <row r="182" spans="1:18" x14ac:dyDescent="0.25">
      <c r="A182" s="84" t="s">
        <v>648</v>
      </c>
      <c r="B182" s="31">
        <v>14228335</v>
      </c>
      <c r="C182" s="30" t="s">
        <v>649</v>
      </c>
      <c r="D182" s="18" t="s">
        <v>650</v>
      </c>
      <c r="E182" s="30" t="s">
        <v>651</v>
      </c>
      <c r="F182" s="17" t="s">
        <v>40</v>
      </c>
      <c r="G182" s="21">
        <v>45495</v>
      </c>
      <c r="H182" s="39">
        <f t="shared" si="18"/>
        <v>45860</v>
      </c>
      <c r="I182" s="24" t="str">
        <f t="shared" ca="1" si="20"/>
        <v>Vence - 15 dias</v>
      </c>
      <c r="J182" s="77">
        <v>45511</v>
      </c>
      <c r="K182" s="40">
        <f t="shared" si="15"/>
        <v>45876</v>
      </c>
      <c r="L182" s="46" t="str">
        <f t="shared" ca="1" si="16"/>
        <v>OK!</v>
      </c>
      <c r="M182" s="21"/>
      <c r="N182" s="22" t="str">
        <f t="shared" ca="1" si="19"/>
        <v>?</v>
      </c>
      <c r="O182" s="33">
        <v>45488</v>
      </c>
      <c r="P182" s="25" t="str">
        <f t="shared" ca="1" si="17"/>
        <v>Vence - 15 dias</v>
      </c>
      <c r="Q182" s="60" t="s">
        <v>84</v>
      </c>
      <c r="R182" s="40" t="s">
        <v>84</v>
      </c>
    </row>
    <row r="183" spans="1:18" x14ac:dyDescent="0.25">
      <c r="A183" s="84" t="s">
        <v>652</v>
      </c>
      <c r="B183" s="30" t="s">
        <v>653</v>
      </c>
      <c r="C183" s="30" t="s">
        <v>654</v>
      </c>
      <c r="D183" s="18" t="s">
        <v>650</v>
      </c>
      <c r="E183" s="30" t="s">
        <v>356</v>
      </c>
      <c r="F183" s="17" t="s">
        <v>40</v>
      </c>
      <c r="G183" s="21">
        <v>45251</v>
      </c>
      <c r="H183" s="39">
        <f t="shared" si="18"/>
        <v>45616</v>
      </c>
      <c r="I183" s="24" t="str">
        <f t="shared" ca="1" si="20"/>
        <v>Vencido</v>
      </c>
      <c r="J183" s="77">
        <v>45518</v>
      </c>
      <c r="K183" s="40">
        <f t="shared" si="15"/>
        <v>45883</v>
      </c>
      <c r="L183" s="46" t="str">
        <f t="shared" ca="1" si="16"/>
        <v>OK!</v>
      </c>
      <c r="M183" s="21"/>
      <c r="N183" s="22" t="str">
        <f t="shared" ca="1" si="19"/>
        <v>?</v>
      </c>
      <c r="O183" s="33">
        <v>45488</v>
      </c>
      <c r="P183" s="25" t="str">
        <f t="shared" ca="1" si="17"/>
        <v>Vence - 15 dias</v>
      </c>
      <c r="Q183" s="60" t="s">
        <v>84</v>
      </c>
      <c r="R183" s="40" t="s">
        <v>84</v>
      </c>
    </row>
    <row r="184" spans="1:18" x14ac:dyDescent="0.25">
      <c r="A184" s="84" t="s">
        <v>655</v>
      </c>
      <c r="B184" s="31">
        <v>29671749</v>
      </c>
      <c r="C184" s="31" t="s">
        <v>656</v>
      </c>
      <c r="D184" s="18" t="s">
        <v>650</v>
      </c>
      <c r="E184" s="30" t="s">
        <v>376</v>
      </c>
      <c r="F184" s="17" t="s">
        <v>40</v>
      </c>
      <c r="G184" s="21">
        <v>45230</v>
      </c>
      <c r="H184" s="39">
        <f t="shared" si="18"/>
        <v>45595</v>
      </c>
      <c r="I184" s="24" t="str">
        <f t="shared" ca="1" si="20"/>
        <v>Vencido</v>
      </c>
      <c r="J184" s="77">
        <v>45511</v>
      </c>
      <c r="K184" s="40">
        <f t="shared" si="15"/>
        <v>45876</v>
      </c>
      <c r="L184" s="46" t="str">
        <f t="shared" ca="1" si="16"/>
        <v>OK!</v>
      </c>
      <c r="M184" s="21"/>
      <c r="N184" s="22" t="str">
        <f t="shared" ca="1" si="19"/>
        <v>?</v>
      </c>
      <c r="O184" s="33">
        <v>45488</v>
      </c>
      <c r="P184" s="25" t="str">
        <f t="shared" ca="1" si="17"/>
        <v>Vence - 15 dias</v>
      </c>
      <c r="Q184" s="60" t="s">
        <v>84</v>
      </c>
      <c r="R184" s="40" t="s">
        <v>90</v>
      </c>
    </row>
    <row r="185" spans="1:18" x14ac:dyDescent="0.25">
      <c r="A185" s="84" t="s">
        <v>657</v>
      </c>
      <c r="B185" s="31">
        <v>21331017</v>
      </c>
      <c r="C185" s="30" t="s">
        <v>658</v>
      </c>
      <c r="D185" s="18" t="s">
        <v>650</v>
      </c>
      <c r="E185" s="30" t="s">
        <v>659</v>
      </c>
      <c r="F185" s="17" t="s">
        <v>40</v>
      </c>
      <c r="G185" s="21">
        <v>45401</v>
      </c>
      <c r="H185" s="39">
        <f t="shared" si="18"/>
        <v>45766</v>
      </c>
      <c r="I185" s="24" t="str">
        <f t="shared" ca="1" si="20"/>
        <v>Vencido</v>
      </c>
      <c r="J185" s="77">
        <v>45511</v>
      </c>
      <c r="K185" s="40">
        <f t="shared" si="15"/>
        <v>45876</v>
      </c>
      <c r="L185" s="46" t="str">
        <f t="shared" ca="1" si="16"/>
        <v>OK!</v>
      </c>
      <c r="M185" s="21"/>
      <c r="N185" s="22" t="str">
        <f t="shared" ca="1" si="19"/>
        <v>?</v>
      </c>
      <c r="O185" s="33">
        <v>45488</v>
      </c>
      <c r="P185" s="25" t="str">
        <f t="shared" ca="1" si="17"/>
        <v>Vence - 15 dias</v>
      </c>
      <c r="Q185" s="60" t="s">
        <v>84</v>
      </c>
      <c r="R185" s="40" t="s">
        <v>90</v>
      </c>
    </row>
    <row r="186" spans="1:18" x14ac:dyDescent="0.25">
      <c r="A186" s="84" t="s">
        <v>660</v>
      </c>
      <c r="B186" s="30" t="s">
        <v>661</v>
      </c>
      <c r="C186" s="30" t="s">
        <v>662</v>
      </c>
      <c r="D186" s="18" t="s">
        <v>650</v>
      </c>
      <c r="E186" s="30" t="s">
        <v>663</v>
      </c>
      <c r="F186" s="17" t="s">
        <v>40</v>
      </c>
      <c r="G186" s="21">
        <v>45168</v>
      </c>
      <c r="H186" s="39">
        <f t="shared" si="18"/>
        <v>45533</v>
      </c>
      <c r="I186" s="24" t="str">
        <f t="shared" ca="1" si="20"/>
        <v>Vencido</v>
      </c>
      <c r="J186" s="77">
        <v>45513</v>
      </c>
      <c r="K186" s="40">
        <f t="shared" si="15"/>
        <v>45878</v>
      </c>
      <c r="L186" s="46" t="str">
        <f t="shared" ca="1" si="16"/>
        <v>OK!</v>
      </c>
      <c r="M186" s="21"/>
      <c r="N186" s="22" t="str">
        <f t="shared" ca="1" si="19"/>
        <v>?</v>
      </c>
      <c r="O186" s="33">
        <v>45488</v>
      </c>
      <c r="P186" s="25" t="str">
        <f t="shared" ca="1" si="17"/>
        <v>Vence - 15 dias</v>
      </c>
      <c r="Q186" s="60" t="s">
        <v>84</v>
      </c>
      <c r="R186" s="40" t="s">
        <v>90</v>
      </c>
    </row>
    <row r="187" spans="1:18" x14ac:dyDescent="0.25">
      <c r="A187" s="84" t="s">
        <v>664</v>
      </c>
      <c r="B187" s="30" t="s">
        <v>665</v>
      </c>
      <c r="C187" s="30" t="s">
        <v>666</v>
      </c>
      <c r="D187" s="18" t="s">
        <v>650</v>
      </c>
      <c r="E187" s="30" t="s">
        <v>663</v>
      </c>
      <c r="F187" s="17" t="s">
        <v>40</v>
      </c>
      <c r="G187" s="21">
        <v>45498</v>
      </c>
      <c r="H187" s="39">
        <f t="shared" si="18"/>
        <v>45863</v>
      </c>
      <c r="I187" s="24" t="str">
        <f t="shared" ca="1" si="20"/>
        <v>Vence - 30 dias</v>
      </c>
      <c r="J187" s="77">
        <v>45518</v>
      </c>
      <c r="K187" s="40">
        <f t="shared" si="15"/>
        <v>45883</v>
      </c>
      <c r="L187" s="46" t="str">
        <f t="shared" ca="1" si="16"/>
        <v>OK!</v>
      </c>
      <c r="M187" s="21"/>
      <c r="N187" s="22" t="str">
        <f t="shared" ca="1" si="19"/>
        <v>?</v>
      </c>
      <c r="O187" s="33">
        <v>45488</v>
      </c>
      <c r="P187" s="25" t="str">
        <f t="shared" ca="1" si="17"/>
        <v>Vence - 15 dias</v>
      </c>
      <c r="Q187" s="60" t="s">
        <v>90</v>
      </c>
      <c r="R187" s="40" t="s">
        <v>90</v>
      </c>
    </row>
    <row r="188" spans="1:18" x14ac:dyDescent="0.25">
      <c r="A188" s="84" t="s">
        <v>667</v>
      </c>
      <c r="B188" s="31">
        <v>45050854</v>
      </c>
      <c r="C188" s="30" t="s">
        <v>668</v>
      </c>
      <c r="D188" s="16" t="s">
        <v>650</v>
      </c>
      <c r="E188" s="15" t="s">
        <v>122</v>
      </c>
      <c r="F188" s="32" t="s">
        <v>40</v>
      </c>
      <c r="G188" s="21">
        <v>45510</v>
      </c>
      <c r="H188" s="21">
        <f>G188+395</f>
        <v>45905</v>
      </c>
      <c r="I188" s="24" t="str">
        <f t="shared" ca="1" si="20"/>
        <v>Vence - 30 dias</v>
      </c>
      <c r="J188" s="40"/>
      <c r="K188" s="40">
        <f t="shared" si="15"/>
        <v>365</v>
      </c>
      <c r="L188" s="46" t="str">
        <f t="shared" ca="1" si="16"/>
        <v>?</v>
      </c>
      <c r="M188" s="21"/>
      <c r="N188" s="22" t="str">
        <f t="shared" ca="1" si="19"/>
        <v>?</v>
      </c>
      <c r="O188" s="33">
        <v>45488</v>
      </c>
      <c r="P188" s="25" t="str">
        <f t="shared" ca="1" si="17"/>
        <v>Vence - 15 dias</v>
      </c>
      <c r="Q188" s="60" t="s">
        <v>85</v>
      </c>
      <c r="R188" s="40" t="s">
        <v>85</v>
      </c>
    </row>
    <row r="189" spans="1:18" x14ac:dyDescent="0.25">
      <c r="A189" s="84" t="s">
        <v>669</v>
      </c>
      <c r="B189" s="31">
        <v>32993872</v>
      </c>
      <c r="C189" s="30" t="s">
        <v>670</v>
      </c>
      <c r="D189" s="18" t="s">
        <v>650</v>
      </c>
      <c r="E189" s="30" t="s">
        <v>671</v>
      </c>
      <c r="F189" s="17" t="s">
        <v>40</v>
      </c>
      <c r="G189" s="21">
        <v>45483</v>
      </c>
      <c r="H189" s="39">
        <f t="shared" ref="H189:H252" si="21">G189+365</f>
        <v>45848</v>
      </c>
      <c r="I189" s="24" t="str">
        <f t="shared" ca="1" si="20"/>
        <v>Vence - 15 dias</v>
      </c>
      <c r="J189" s="77">
        <v>45511</v>
      </c>
      <c r="K189" s="40">
        <f t="shared" si="15"/>
        <v>45876</v>
      </c>
      <c r="L189" s="46" t="str">
        <f t="shared" ca="1" si="16"/>
        <v>OK!</v>
      </c>
      <c r="M189" s="21"/>
      <c r="N189" s="22" t="str">
        <f t="shared" ca="1" si="19"/>
        <v>?</v>
      </c>
      <c r="O189" s="33">
        <v>45488</v>
      </c>
      <c r="P189" s="25" t="str">
        <f t="shared" ca="1" si="17"/>
        <v>Vence - 15 dias</v>
      </c>
      <c r="Q189" s="60" t="s">
        <v>84</v>
      </c>
      <c r="R189" s="40" t="s">
        <v>90</v>
      </c>
    </row>
    <row r="190" spans="1:18" x14ac:dyDescent="0.25">
      <c r="A190" s="84" t="s">
        <v>672</v>
      </c>
      <c r="B190" s="30" t="s">
        <v>673</v>
      </c>
      <c r="C190" s="30" t="s">
        <v>674</v>
      </c>
      <c r="D190" s="18" t="s">
        <v>650</v>
      </c>
      <c r="E190" s="30" t="s">
        <v>675</v>
      </c>
      <c r="F190" s="17" t="s">
        <v>40</v>
      </c>
      <c r="G190" s="21">
        <v>45159</v>
      </c>
      <c r="H190" s="39">
        <f t="shared" si="21"/>
        <v>45524</v>
      </c>
      <c r="I190" s="24" t="str">
        <f t="shared" ca="1" si="20"/>
        <v>Vencido</v>
      </c>
      <c r="J190" s="77">
        <v>45511</v>
      </c>
      <c r="K190" s="40">
        <f t="shared" si="15"/>
        <v>45876</v>
      </c>
      <c r="L190" s="46" t="str">
        <f t="shared" ca="1" si="16"/>
        <v>OK!</v>
      </c>
      <c r="M190" s="21"/>
      <c r="N190" s="22" t="str">
        <f t="shared" ca="1" si="19"/>
        <v>?</v>
      </c>
      <c r="O190" s="33">
        <v>45488</v>
      </c>
      <c r="P190" s="25" t="str">
        <f t="shared" ca="1" si="17"/>
        <v>Vence - 15 dias</v>
      </c>
      <c r="Q190" s="60" t="s">
        <v>84</v>
      </c>
      <c r="R190" s="40" t="s">
        <v>90</v>
      </c>
    </row>
    <row r="191" spans="1:18" x14ac:dyDescent="0.25">
      <c r="A191" s="88" t="s">
        <v>676</v>
      </c>
      <c r="B191" s="30" t="s">
        <v>677</v>
      </c>
      <c r="C191" s="30" t="s">
        <v>678</v>
      </c>
      <c r="D191" s="18" t="s">
        <v>650</v>
      </c>
      <c r="E191" s="30" t="s">
        <v>675</v>
      </c>
      <c r="F191" s="17" t="s">
        <v>40</v>
      </c>
      <c r="G191" s="21">
        <v>45240</v>
      </c>
      <c r="H191" s="39">
        <f t="shared" si="21"/>
        <v>45605</v>
      </c>
      <c r="I191" s="24" t="str">
        <f t="shared" ca="1" si="20"/>
        <v>Vencido</v>
      </c>
      <c r="J191" s="77">
        <v>45533</v>
      </c>
      <c r="K191" s="40">
        <f t="shared" si="15"/>
        <v>45898</v>
      </c>
      <c r="L191" s="46" t="str">
        <f t="shared" ca="1" si="16"/>
        <v>OK!</v>
      </c>
      <c r="M191" s="21"/>
      <c r="N191" s="22" t="str">
        <f t="shared" ca="1" si="19"/>
        <v>?</v>
      </c>
      <c r="O191" s="33">
        <v>45488</v>
      </c>
      <c r="P191" s="25" t="str">
        <f t="shared" ca="1" si="17"/>
        <v>Vence - 15 dias</v>
      </c>
      <c r="Q191" s="60" t="s">
        <v>84</v>
      </c>
      <c r="R191" s="40" t="s">
        <v>90</v>
      </c>
    </row>
    <row r="192" spans="1:18" x14ac:dyDescent="0.25">
      <c r="A192" s="84" t="s">
        <v>679</v>
      </c>
      <c r="B192" s="31" t="s">
        <v>680</v>
      </c>
      <c r="C192" s="30" t="s">
        <v>681</v>
      </c>
      <c r="D192" s="18" t="s">
        <v>650</v>
      </c>
      <c r="E192" s="30" t="s">
        <v>663</v>
      </c>
      <c r="F192" s="17" t="s">
        <v>40</v>
      </c>
      <c r="G192" s="21">
        <v>45392</v>
      </c>
      <c r="H192" s="39">
        <f t="shared" si="21"/>
        <v>45757</v>
      </c>
      <c r="I192" s="24" t="str">
        <f t="shared" ca="1" si="20"/>
        <v>Vencido</v>
      </c>
      <c r="J192" s="40"/>
      <c r="K192" s="40">
        <f t="shared" si="15"/>
        <v>365</v>
      </c>
      <c r="L192" s="46" t="str">
        <f t="shared" ca="1" si="16"/>
        <v>?</v>
      </c>
      <c r="M192" s="21"/>
      <c r="N192" s="22" t="str">
        <f t="shared" ca="1" si="19"/>
        <v>?</v>
      </c>
      <c r="O192" s="33">
        <v>45488</v>
      </c>
      <c r="P192" s="25" t="str">
        <f t="shared" ca="1" si="17"/>
        <v>Vence - 15 dias</v>
      </c>
      <c r="Q192" s="60" t="s">
        <v>84</v>
      </c>
      <c r="R192" s="40" t="s">
        <v>90</v>
      </c>
    </row>
    <row r="193" spans="1:18" x14ac:dyDescent="0.25">
      <c r="A193" s="88" t="s">
        <v>682</v>
      </c>
      <c r="B193" s="31">
        <v>52247290</v>
      </c>
      <c r="C193" s="30" t="s">
        <v>683</v>
      </c>
      <c r="D193" s="18" t="s">
        <v>650</v>
      </c>
      <c r="E193" s="30" t="s">
        <v>684</v>
      </c>
      <c r="F193" s="17" t="s">
        <v>40</v>
      </c>
      <c r="G193" s="21">
        <v>45355</v>
      </c>
      <c r="H193" s="39">
        <f t="shared" si="21"/>
        <v>45720</v>
      </c>
      <c r="I193" s="24" t="str">
        <f t="shared" ca="1" si="20"/>
        <v>Vencido</v>
      </c>
      <c r="J193" s="77">
        <v>45519</v>
      </c>
      <c r="K193" s="40">
        <f t="shared" si="15"/>
        <v>45884</v>
      </c>
      <c r="L193" s="46" t="str">
        <f t="shared" ca="1" si="16"/>
        <v>OK!</v>
      </c>
      <c r="M193" s="21"/>
      <c r="N193" s="22" t="str">
        <f t="shared" ca="1" si="19"/>
        <v>?</v>
      </c>
      <c r="O193" s="33">
        <v>45488</v>
      </c>
      <c r="P193" s="25" t="str">
        <f t="shared" ca="1" si="17"/>
        <v>Vence - 15 dias</v>
      </c>
      <c r="Q193" s="60" t="s">
        <v>84</v>
      </c>
      <c r="R193" s="40" t="s">
        <v>90</v>
      </c>
    </row>
    <row r="194" spans="1:18" x14ac:dyDescent="0.25">
      <c r="A194" s="84" t="s">
        <v>686</v>
      </c>
      <c r="B194" s="31">
        <v>34826124</v>
      </c>
      <c r="C194" s="30" t="s">
        <v>687</v>
      </c>
      <c r="D194" s="18" t="s">
        <v>650</v>
      </c>
      <c r="E194" s="30" t="s">
        <v>663</v>
      </c>
      <c r="F194" s="17" t="s">
        <v>40</v>
      </c>
      <c r="G194" s="21">
        <v>45372</v>
      </c>
      <c r="H194" s="39">
        <f t="shared" si="21"/>
        <v>45737</v>
      </c>
      <c r="I194" s="24" t="str">
        <f t="shared" ca="1" si="20"/>
        <v>Vencido</v>
      </c>
      <c r="J194" s="77">
        <v>45518</v>
      </c>
      <c r="K194" s="40">
        <f t="shared" si="15"/>
        <v>45883</v>
      </c>
      <c r="L194" s="46" t="str">
        <f t="shared" ca="1" si="16"/>
        <v>OK!</v>
      </c>
      <c r="M194" s="21"/>
      <c r="N194" s="22" t="str">
        <f t="shared" ca="1" si="19"/>
        <v>?</v>
      </c>
      <c r="O194" s="33">
        <v>45488</v>
      </c>
      <c r="P194" s="25" t="str">
        <f t="shared" ca="1" si="17"/>
        <v>Vence - 15 dias</v>
      </c>
      <c r="Q194" s="60" t="s">
        <v>85</v>
      </c>
      <c r="R194" s="40" t="s">
        <v>85</v>
      </c>
    </row>
    <row r="195" spans="1:18" x14ac:dyDescent="0.25">
      <c r="A195" s="84" t="s">
        <v>688</v>
      </c>
      <c r="B195" s="30" t="s">
        <v>689</v>
      </c>
      <c r="C195" s="30" t="s">
        <v>690</v>
      </c>
      <c r="D195" s="18" t="s">
        <v>650</v>
      </c>
      <c r="E195" s="30" t="s">
        <v>356</v>
      </c>
      <c r="F195" s="17" t="s">
        <v>40</v>
      </c>
      <c r="G195" s="21">
        <v>45476</v>
      </c>
      <c r="H195" s="39">
        <f t="shared" si="21"/>
        <v>45841</v>
      </c>
      <c r="I195" s="24" t="str">
        <f t="shared" ca="1" si="20"/>
        <v>Vencido</v>
      </c>
      <c r="J195" s="77">
        <v>45518</v>
      </c>
      <c r="K195" s="40">
        <f t="shared" ref="K195:K232" si="22">J195+365</f>
        <v>45883</v>
      </c>
      <c r="L195" s="46" t="str">
        <f t="shared" ref="L195:L259" ca="1" si="23">IFERROR(IF(J195="","?",IF((J195+(365))&lt;TODAY(),"Bloqueado",IF((J195+(365*2))=TODAY(),"Vence Hoje",IF((J195+(365*2)-15)&lt;=TODAY(),"Vence - 15 dias",IF((J195+(365*2)-30)&lt;=TODAY(),"Vence - 30 dias",IF((J195+(365*2)-60)&lt;=TODAY(),"Vence - 60 dias",IF((J195+(365*2)-90)&lt;=TODAY(),"Vence - 90 dias","OK!"))))))),"-")</f>
        <v>OK!</v>
      </c>
      <c r="M195" s="21"/>
      <c r="N195" s="22" t="str">
        <f t="shared" ca="1" si="19"/>
        <v>?</v>
      </c>
      <c r="O195" s="33">
        <v>45488</v>
      </c>
      <c r="P195" s="25" t="str">
        <f t="shared" ref="P195:P258" ca="1" si="24">IFERROR(IF(O195="","?",IF((O195+(365))&lt;TODAY(),"Vencido",IF((O195+(365))=TODAY(),"Vence Hoje",IF((O195+(365)-15)&lt;=TODAY(),"Vence - 15 dias",IF((O195+(365)-30)&lt;=TODAY(),"Vence - 30 dias",IF((O195+(365)-60)&lt;=TODAY(),"Vence - 60 dias",IF((O195+(365)-90)&lt;=TODAY(),"Vence - 90 dias","OK!"))))))),"-")</f>
        <v>Vence - 15 dias</v>
      </c>
      <c r="Q195" s="60" t="s">
        <v>85</v>
      </c>
      <c r="R195" s="40" t="s">
        <v>85</v>
      </c>
    </row>
    <row r="196" spans="1:18" x14ac:dyDescent="0.25">
      <c r="A196" s="86" t="s">
        <v>691</v>
      </c>
      <c r="B196" s="30" t="s">
        <v>692</v>
      </c>
      <c r="C196" s="30" t="s">
        <v>693</v>
      </c>
      <c r="D196" s="16" t="s">
        <v>694</v>
      </c>
      <c r="E196" s="15" t="s">
        <v>511</v>
      </c>
      <c r="F196" s="19" t="s">
        <v>40</v>
      </c>
      <c r="G196" s="21">
        <v>45699</v>
      </c>
      <c r="H196" s="39">
        <f t="shared" si="21"/>
        <v>46064</v>
      </c>
      <c r="I196" s="24" t="str">
        <f t="shared" ca="1" si="20"/>
        <v>OK!</v>
      </c>
      <c r="J196" s="40"/>
      <c r="K196" s="40">
        <f t="shared" si="22"/>
        <v>365</v>
      </c>
      <c r="L196" s="46" t="str">
        <f t="shared" ca="1" si="23"/>
        <v>?</v>
      </c>
      <c r="M196" s="21">
        <v>45673</v>
      </c>
      <c r="N196" s="22" t="str">
        <f t="shared" ca="1" si="19"/>
        <v>OK!</v>
      </c>
      <c r="O196" s="33">
        <v>45673</v>
      </c>
      <c r="P196" s="25" t="str">
        <f t="shared" ca="1" si="24"/>
        <v>OK!</v>
      </c>
      <c r="Q196" s="60" t="s">
        <v>85</v>
      </c>
      <c r="R196" s="40" t="s">
        <v>85</v>
      </c>
    </row>
    <row r="197" spans="1:18" x14ac:dyDescent="0.25">
      <c r="A197" s="84" t="s">
        <v>695</v>
      </c>
      <c r="B197" s="30" t="s">
        <v>696</v>
      </c>
      <c r="C197" s="30" t="s">
        <v>697</v>
      </c>
      <c r="D197" s="16" t="s">
        <v>694</v>
      </c>
      <c r="E197" s="30" t="s">
        <v>698</v>
      </c>
      <c r="F197" s="19" t="s">
        <v>40</v>
      </c>
      <c r="G197" s="21">
        <v>45314</v>
      </c>
      <c r="H197" s="39">
        <f t="shared" si="21"/>
        <v>45679</v>
      </c>
      <c r="I197" s="24" t="str">
        <f t="shared" ca="1" si="20"/>
        <v>Vencido</v>
      </c>
      <c r="J197" s="40"/>
      <c r="K197" s="40">
        <f t="shared" si="22"/>
        <v>365</v>
      </c>
      <c r="L197" s="46" t="str">
        <f t="shared" ca="1" si="23"/>
        <v>?</v>
      </c>
      <c r="M197" s="21">
        <v>45673</v>
      </c>
      <c r="N197" s="22" t="str">
        <f t="shared" ca="1" si="19"/>
        <v>OK!</v>
      </c>
      <c r="O197" s="33">
        <v>45673</v>
      </c>
      <c r="P197" s="25" t="str">
        <f t="shared" ca="1" si="24"/>
        <v>OK!</v>
      </c>
      <c r="Q197" s="60" t="s">
        <v>85</v>
      </c>
      <c r="R197" s="40" t="s">
        <v>85</v>
      </c>
    </row>
    <row r="198" spans="1:18" x14ac:dyDescent="0.25">
      <c r="A198" s="84" t="s">
        <v>699</v>
      </c>
      <c r="B198" s="30" t="s">
        <v>700</v>
      </c>
      <c r="C198" s="30" t="s">
        <v>701</v>
      </c>
      <c r="D198" s="16" t="s">
        <v>694</v>
      </c>
      <c r="E198" s="30" t="s">
        <v>698</v>
      </c>
      <c r="F198" s="19" t="s">
        <v>40</v>
      </c>
      <c r="G198" s="21">
        <v>45670</v>
      </c>
      <c r="H198" s="39">
        <f t="shared" si="21"/>
        <v>46035</v>
      </c>
      <c r="I198" s="24" t="str">
        <f t="shared" ca="1" si="20"/>
        <v>OK!</v>
      </c>
      <c r="J198" s="40"/>
      <c r="K198" s="40">
        <f t="shared" si="22"/>
        <v>365</v>
      </c>
      <c r="L198" s="46" t="str">
        <f t="shared" ca="1" si="23"/>
        <v>?</v>
      </c>
      <c r="M198" s="21">
        <v>45673</v>
      </c>
      <c r="N198" s="22" t="str">
        <f t="shared" ca="1" si="19"/>
        <v>OK!</v>
      </c>
      <c r="O198" s="33">
        <v>45673</v>
      </c>
      <c r="P198" s="25" t="str">
        <f t="shared" ca="1" si="24"/>
        <v>OK!</v>
      </c>
      <c r="Q198" s="60" t="s">
        <v>61</v>
      </c>
      <c r="R198" s="40" t="s">
        <v>85</v>
      </c>
    </row>
    <row r="199" spans="1:18" x14ac:dyDescent="0.25">
      <c r="A199" s="84" t="s">
        <v>702</v>
      </c>
      <c r="B199" s="31">
        <v>41957770</v>
      </c>
      <c r="C199" s="30" t="s">
        <v>703</v>
      </c>
      <c r="D199" s="16" t="s">
        <v>694</v>
      </c>
      <c r="E199" s="30" t="s">
        <v>511</v>
      </c>
      <c r="F199" s="19" t="s">
        <v>40</v>
      </c>
      <c r="G199" s="21">
        <v>45692</v>
      </c>
      <c r="H199" s="39">
        <f t="shared" si="21"/>
        <v>46057</v>
      </c>
      <c r="I199" s="24" t="str">
        <f t="shared" ca="1" si="20"/>
        <v>OK!</v>
      </c>
      <c r="J199" s="40"/>
      <c r="K199" s="40">
        <f t="shared" si="22"/>
        <v>365</v>
      </c>
      <c r="L199" s="46" t="str">
        <f t="shared" ca="1" si="23"/>
        <v>?</v>
      </c>
      <c r="M199" s="21">
        <v>45673</v>
      </c>
      <c r="N199" s="22" t="str">
        <f t="shared" ca="1" si="19"/>
        <v>OK!</v>
      </c>
      <c r="O199" s="33">
        <v>45673</v>
      </c>
      <c r="P199" s="25" t="str">
        <f t="shared" ca="1" si="24"/>
        <v>OK!</v>
      </c>
      <c r="Q199" s="60" t="s">
        <v>61</v>
      </c>
      <c r="R199" s="40" t="s">
        <v>85</v>
      </c>
    </row>
    <row r="200" spans="1:18" x14ac:dyDescent="0.25">
      <c r="A200" s="88" t="s">
        <v>704</v>
      </c>
      <c r="B200" s="30" t="s">
        <v>705</v>
      </c>
      <c r="C200" s="30" t="s">
        <v>706</v>
      </c>
      <c r="D200" s="18" t="s">
        <v>707</v>
      </c>
      <c r="E200" s="30" t="s">
        <v>244</v>
      </c>
      <c r="F200" s="17" t="s">
        <v>40</v>
      </c>
      <c r="G200" s="21">
        <v>45175</v>
      </c>
      <c r="H200" s="39">
        <f t="shared" si="21"/>
        <v>45540</v>
      </c>
      <c r="I200" s="24" t="str">
        <f t="shared" ca="1" si="20"/>
        <v>Vencido</v>
      </c>
      <c r="J200" s="77">
        <v>45519</v>
      </c>
      <c r="K200" s="40">
        <f t="shared" si="22"/>
        <v>45884</v>
      </c>
      <c r="L200" s="46" t="str">
        <f t="shared" ca="1" si="23"/>
        <v>OK!</v>
      </c>
      <c r="M200" s="21"/>
      <c r="N200" s="22" t="str">
        <f t="shared" ca="1" si="19"/>
        <v>?</v>
      </c>
      <c r="O200" s="33">
        <v>45488</v>
      </c>
      <c r="P200" s="25" t="str">
        <f t="shared" ca="1" si="24"/>
        <v>Vence - 15 dias</v>
      </c>
      <c r="Q200" s="60" t="s">
        <v>61</v>
      </c>
      <c r="R200" s="40" t="s">
        <v>85</v>
      </c>
    </row>
    <row r="201" spans="1:18" x14ac:dyDescent="0.25">
      <c r="A201" s="84" t="s">
        <v>708</v>
      </c>
      <c r="B201" s="30" t="s">
        <v>709</v>
      </c>
      <c r="C201" s="30" t="s">
        <v>710</v>
      </c>
      <c r="D201" s="18" t="s">
        <v>711</v>
      </c>
      <c r="E201" s="30" t="s">
        <v>712</v>
      </c>
      <c r="F201" s="17" t="s">
        <v>40</v>
      </c>
      <c r="G201" s="21">
        <v>45548</v>
      </c>
      <c r="H201" s="39">
        <f t="shared" si="21"/>
        <v>45913</v>
      </c>
      <c r="I201" s="24" t="str">
        <f t="shared" ca="1" si="20"/>
        <v>OK!</v>
      </c>
      <c r="J201" s="77">
        <v>45583</v>
      </c>
      <c r="K201" s="40">
        <f t="shared" si="22"/>
        <v>45948</v>
      </c>
      <c r="L201" s="46" t="str">
        <f t="shared" ca="1" si="23"/>
        <v>OK!</v>
      </c>
      <c r="M201" s="21"/>
      <c r="N201" s="22" t="str">
        <f t="shared" ca="1" si="19"/>
        <v>?</v>
      </c>
      <c r="O201" s="33"/>
      <c r="P201" s="25" t="str">
        <f t="shared" ca="1" si="24"/>
        <v>?</v>
      </c>
      <c r="Q201" s="60" t="s">
        <v>61</v>
      </c>
      <c r="R201" s="40" t="s">
        <v>85</v>
      </c>
    </row>
    <row r="202" spans="1:18" x14ac:dyDescent="0.25">
      <c r="A202" s="84" t="s">
        <v>713</v>
      </c>
      <c r="B202" s="30" t="s">
        <v>714</v>
      </c>
      <c r="C202" s="30" t="s">
        <v>715</v>
      </c>
      <c r="D202" s="18" t="s">
        <v>711</v>
      </c>
      <c r="E202" s="30" t="s">
        <v>712</v>
      </c>
      <c r="F202" s="17" t="s">
        <v>40</v>
      </c>
      <c r="G202" s="21">
        <v>45545</v>
      </c>
      <c r="H202" s="39">
        <f t="shared" si="21"/>
        <v>45910</v>
      </c>
      <c r="I202" s="24" t="str">
        <f t="shared" ca="1" si="20"/>
        <v>OK!</v>
      </c>
      <c r="J202" s="77">
        <v>45583</v>
      </c>
      <c r="K202" s="40">
        <f t="shared" si="22"/>
        <v>45948</v>
      </c>
      <c r="L202" s="46" t="str">
        <f t="shared" ca="1" si="23"/>
        <v>OK!</v>
      </c>
      <c r="M202" s="21"/>
      <c r="N202" s="22" t="str">
        <f t="shared" ca="1" si="19"/>
        <v>?</v>
      </c>
      <c r="O202" s="33"/>
      <c r="P202" s="25" t="str">
        <f t="shared" ca="1" si="24"/>
        <v>?</v>
      </c>
      <c r="Q202" s="60" t="s">
        <v>85</v>
      </c>
      <c r="R202" s="40" t="s">
        <v>85</v>
      </c>
    </row>
    <row r="203" spans="1:18" x14ac:dyDescent="0.25">
      <c r="A203" s="88" t="s">
        <v>717</v>
      </c>
      <c r="B203" s="30" t="s">
        <v>718</v>
      </c>
      <c r="C203" s="30" t="s">
        <v>719</v>
      </c>
      <c r="D203" s="18" t="s">
        <v>711</v>
      </c>
      <c r="E203" s="30" t="s">
        <v>712</v>
      </c>
      <c r="F203" s="17" t="s">
        <v>40</v>
      </c>
      <c r="G203" s="21">
        <v>45545</v>
      </c>
      <c r="H203" s="39">
        <f t="shared" si="21"/>
        <v>45910</v>
      </c>
      <c r="I203" s="24" t="str">
        <f t="shared" ca="1" si="20"/>
        <v>OK!</v>
      </c>
      <c r="J203" s="77">
        <v>45582</v>
      </c>
      <c r="K203" s="40">
        <f t="shared" si="22"/>
        <v>45947</v>
      </c>
      <c r="L203" s="46" t="str">
        <f t="shared" ca="1" si="23"/>
        <v>OK!</v>
      </c>
      <c r="M203" s="21"/>
      <c r="N203" s="22" t="str">
        <f t="shared" ca="1" si="19"/>
        <v>?</v>
      </c>
      <c r="O203" s="33"/>
      <c r="P203" s="25" t="str">
        <f t="shared" ca="1" si="24"/>
        <v>?</v>
      </c>
      <c r="Q203" s="60" t="s">
        <v>61</v>
      </c>
      <c r="R203" s="40" t="s">
        <v>85</v>
      </c>
    </row>
    <row r="204" spans="1:18" x14ac:dyDescent="0.25">
      <c r="A204" s="88" t="s">
        <v>720</v>
      </c>
      <c r="B204" s="30" t="s">
        <v>721</v>
      </c>
      <c r="C204" s="30" t="s">
        <v>722</v>
      </c>
      <c r="D204" s="30" t="s">
        <v>723</v>
      </c>
      <c r="E204" s="15" t="s">
        <v>515</v>
      </c>
      <c r="F204" s="19" t="s">
        <v>40</v>
      </c>
      <c r="G204" s="21">
        <v>45729</v>
      </c>
      <c r="H204" s="21">
        <f t="shared" si="21"/>
        <v>46094</v>
      </c>
      <c r="I204" s="24" t="str">
        <f t="shared" ca="1" si="20"/>
        <v>OK!</v>
      </c>
      <c r="J204" s="77">
        <v>45770</v>
      </c>
      <c r="K204" s="40">
        <f t="shared" si="22"/>
        <v>46135</v>
      </c>
      <c r="L204" s="46" t="str">
        <f t="shared" ca="1" si="23"/>
        <v>OK!</v>
      </c>
      <c r="M204" s="21">
        <v>45748</v>
      </c>
      <c r="N204" s="22" t="str">
        <f t="shared" ca="1" si="19"/>
        <v>OK!</v>
      </c>
      <c r="O204" s="33">
        <v>45748</v>
      </c>
      <c r="P204" s="25" t="str">
        <f t="shared" ca="1" si="24"/>
        <v>OK!</v>
      </c>
      <c r="Q204" s="40" t="s">
        <v>85</v>
      </c>
      <c r="R204" s="40" t="s">
        <v>85</v>
      </c>
    </row>
    <row r="205" spans="1:18" x14ac:dyDescent="0.25">
      <c r="A205" s="84" t="s">
        <v>724</v>
      </c>
      <c r="B205" s="30" t="s">
        <v>725</v>
      </c>
      <c r="C205" s="30" t="s">
        <v>726</v>
      </c>
      <c r="D205" s="18" t="s">
        <v>727</v>
      </c>
      <c r="E205" s="30" t="s">
        <v>511</v>
      </c>
      <c r="F205" s="17" t="s">
        <v>40</v>
      </c>
      <c r="G205" s="21">
        <v>45471</v>
      </c>
      <c r="H205" s="39">
        <f t="shared" si="21"/>
        <v>45836</v>
      </c>
      <c r="I205" s="24" t="str">
        <f t="shared" ca="1" si="20"/>
        <v>Vencido</v>
      </c>
      <c r="J205" s="77">
        <v>45518</v>
      </c>
      <c r="K205" s="40">
        <f t="shared" si="22"/>
        <v>45883</v>
      </c>
      <c r="L205" s="46" t="str">
        <f t="shared" ca="1" si="23"/>
        <v>OK!</v>
      </c>
      <c r="M205" s="21"/>
      <c r="N205" s="22" t="str">
        <f t="shared" ca="1" si="19"/>
        <v>?</v>
      </c>
      <c r="O205" s="33"/>
      <c r="P205" s="25" t="str">
        <f t="shared" ca="1" si="24"/>
        <v>?</v>
      </c>
      <c r="Q205" s="60" t="s">
        <v>61</v>
      </c>
      <c r="R205" s="40" t="s">
        <v>85</v>
      </c>
    </row>
    <row r="206" spans="1:18" x14ac:dyDescent="0.25">
      <c r="A206" s="84" t="s">
        <v>728</v>
      </c>
      <c r="B206" s="30"/>
      <c r="C206" s="30" t="s">
        <v>729</v>
      </c>
      <c r="D206" s="18" t="s">
        <v>727</v>
      </c>
      <c r="E206" s="30" t="s">
        <v>169</v>
      </c>
      <c r="F206" s="17" t="s">
        <v>40</v>
      </c>
      <c r="G206" s="21">
        <v>45516</v>
      </c>
      <c r="H206" s="39">
        <f t="shared" si="21"/>
        <v>45881</v>
      </c>
      <c r="I206" s="24" t="str">
        <f t="shared" ca="1" si="20"/>
        <v>OK!</v>
      </c>
      <c r="J206" s="77">
        <v>45517</v>
      </c>
      <c r="K206" s="40">
        <f t="shared" si="22"/>
        <v>45882</v>
      </c>
      <c r="L206" s="46" t="str">
        <f t="shared" ca="1" si="23"/>
        <v>OK!</v>
      </c>
      <c r="M206" s="21"/>
      <c r="N206" s="22" t="str">
        <f t="shared" ca="1" si="19"/>
        <v>?</v>
      </c>
      <c r="O206" s="33"/>
      <c r="P206" s="25" t="str">
        <f t="shared" ca="1" si="24"/>
        <v>?</v>
      </c>
      <c r="Q206" s="60" t="s">
        <v>61</v>
      </c>
      <c r="R206" s="40" t="s">
        <v>85</v>
      </c>
    </row>
    <row r="207" spans="1:18" x14ac:dyDescent="0.25">
      <c r="A207" s="84" t="s">
        <v>730</v>
      </c>
      <c r="B207" s="30" t="s">
        <v>731</v>
      </c>
      <c r="C207" s="30" t="s">
        <v>732</v>
      </c>
      <c r="D207" s="18" t="s">
        <v>727</v>
      </c>
      <c r="E207" s="30" t="s">
        <v>733</v>
      </c>
      <c r="F207" s="17" t="s">
        <v>40</v>
      </c>
      <c r="G207" s="21">
        <v>45518</v>
      </c>
      <c r="H207" s="39">
        <f t="shared" si="21"/>
        <v>45883</v>
      </c>
      <c r="I207" s="24" t="str">
        <f t="shared" ca="1" si="20"/>
        <v>OK!</v>
      </c>
      <c r="J207" s="77">
        <v>45518</v>
      </c>
      <c r="K207" s="40">
        <f t="shared" si="22"/>
        <v>45883</v>
      </c>
      <c r="L207" s="46" t="str">
        <f t="shared" ca="1" si="23"/>
        <v>OK!</v>
      </c>
      <c r="M207" s="21"/>
      <c r="N207" s="22" t="str">
        <f t="shared" ca="1" si="19"/>
        <v>?</v>
      </c>
      <c r="O207" s="33"/>
      <c r="P207" s="25" t="str">
        <f t="shared" ca="1" si="24"/>
        <v>?</v>
      </c>
      <c r="Q207" s="60" t="s">
        <v>85</v>
      </c>
      <c r="R207" s="40" t="s">
        <v>61</v>
      </c>
    </row>
    <row r="208" spans="1:18" x14ac:dyDescent="0.25">
      <c r="A208" s="88" t="s">
        <v>734</v>
      </c>
      <c r="B208" s="51" t="s">
        <v>735</v>
      </c>
      <c r="C208" s="30" t="s">
        <v>736</v>
      </c>
      <c r="D208" s="18" t="s">
        <v>727</v>
      </c>
      <c r="E208" s="30" t="s">
        <v>511</v>
      </c>
      <c r="F208" s="17" t="s">
        <v>40</v>
      </c>
      <c r="G208" s="21">
        <v>45475</v>
      </c>
      <c r="H208" s="39">
        <f t="shared" si="21"/>
        <v>45840</v>
      </c>
      <c r="I208" s="24" t="str">
        <f t="shared" ca="1" si="20"/>
        <v>Vencido</v>
      </c>
      <c r="J208" s="77">
        <v>45530</v>
      </c>
      <c r="K208" s="40">
        <f t="shared" si="22"/>
        <v>45895</v>
      </c>
      <c r="L208" s="46" t="str">
        <f t="shared" ca="1" si="23"/>
        <v>OK!</v>
      </c>
      <c r="M208" s="21"/>
      <c r="N208" s="22" t="str">
        <f t="shared" ca="1" si="19"/>
        <v>?</v>
      </c>
      <c r="O208" s="33"/>
      <c r="P208" s="25" t="str">
        <f t="shared" ca="1" si="24"/>
        <v>?</v>
      </c>
      <c r="Q208" s="60" t="s">
        <v>61</v>
      </c>
      <c r="R208" s="40" t="s">
        <v>85</v>
      </c>
    </row>
    <row r="209" spans="1:18" x14ac:dyDescent="0.25">
      <c r="A209" s="88" t="s">
        <v>737</v>
      </c>
      <c r="B209" s="30"/>
      <c r="C209" s="30" t="s">
        <v>738</v>
      </c>
      <c r="D209" s="18" t="s">
        <v>727</v>
      </c>
      <c r="E209" s="30" t="s">
        <v>511</v>
      </c>
      <c r="F209" s="17" t="s">
        <v>40</v>
      </c>
      <c r="G209" s="21">
        <v>45519</v>
      </c>
      <c r="H209" s="39">
        <f t="shared" si="21"/>
        <v>45884</v>
      </c>
      <c r="I209" s="24" t="str">
        <f t="shared" ca="1" si="20"/>
        <v>OK!</v>
      </c>
      <c r="J209" s="77">
        <v>45520</v>
      </c>
      <c r="K209" s="40">
        <f t="shared" si="22"/>
        <v>45885</v>
      </c>
      <c r="L209" s="46" t="str">
        <f t="shared" ca="1" si="23"/>
        <v>OK!</v>
      </c>
      <c r="M209" s="21"/>
      <c r="N209" s="22" t="str">
        <f t="shared" ca="1" si="19"/>
        <v>?</v>
      </c>
      <c r="O209" s="33"/>
      <c r="P209" s="25" t="str">
        <f t="shared" ca="1" si="24"/>
        <v>?</v>
      </c>
      <c r="Q209" s="60" t="s">
        <v>61</v>
      </c>
      <c r="R209" s="40" t="s">
        <v>85</v>
      </c>
    </row>
    <row r="210" spans="1:18" x14ac:dyDescent="0.25">
      <c r="A210" s="84" t="s">
        <v>739</v>
      </c>
      <c r="B210" s="30" t="s">
        <v>740</v>
      </c>
      <c r="C210" s="30" t="s">
        <v>741</v>
      </c>
      <c r="D210" s="18" t="s">
        <v>727</v>
      </c>
      <c r="E210" s="30" t="s">
        <v>733</v>
      </c>
      <c r="F210" s="17" t="s">
        <v>40</v>
      </c>
      <c r="G210" s="21">
        <v>45517</v>
      </c>
      <c r="H210" s="39">
        <f t="shared" si="21"/>
        <v>45882</v>
      </c>
      <c r="I210" s="24" t="str">
        <f t="shared" ca="1" si="20"/>
        <v>OK!</v>
      </c>
      <c r="J210" s="77">
        <v>45518</v>
      </c>
      <c r="K210" s="40">
        <f t="shared" si="22"/>
        <v>45883</v>
      </c>
      <c r="L210" s="46" t="str">
        <f t="shared" ca="1" si="23"/>
        <v>OK!</v>
      </c>
      <c r="M210" s="21"/>
      <c r="N210" s="22" t="str">
        <f t="shared" ca="1" si="19"/>
        <v>?</v>
      </c>
      <c r="O210" s="33"/>
      <c r="P210" s="25" t="str">
        <f t="shared" ca="1" si="24"/>
        <v>?</v>
      </c>
      <c r="Q210" s="60" t="s">
        <v>61</v>
      </c>
      <c r="R210" s="40" t="s">
        <v>85</v>
      </c>
    </row>
    <row r="211" spans="1:18" x14ac:dyDescent="0.25">
      <c r="A211" s="84" t="s">
        <v>752</v>
      </c>
      <c r="B211" s="31">
        <v>45818929</v>
      </c>
      <c r="C211" s="30" t="s">
        <v>753</v>
      </c>
      <c r="D211" s="18" t="s">
        <v>754</v>
      </c>
      <c r="E211" s="30" t="s">
        <v>755</v>
      </c>
      <c r="F211" s="17" t="s">
        <v>40</v>
      </c>
      <c r="G211" s="39">
        <v>45131</v>
      </c>
      <c r="H211" s="39">
        <f t="shared" si="21"/>
        <v>45496</v>
      </c>
      <c r="I211" s="24" t="str">
        <f t="shared" ca="1" si="20"/>
        <v>Vencido</v>
      </c>
      <c r="J211" s="40">
        <v>45180</v>
      </c>
      <c r="K211" s="40">
        <f t="shared" si="22"/>
        <v>45545</v>
      </c>
      <c r="L211" s="46" t="str">
        <f t="shared" ca="1" si="23"/>
        <v>Bloqueado</v>
      </c>
      <c r="M211" s="21"/>
      <c r="N211" s="22" t="str">
        <f t="shared" ca="1" si="19"/>
        <v>?</v>
      </c>
      <c r="O211" s="33"/>
      <c r="P211" s="25" t="str">
        <f t="shared" ca="1" si="24"/>
        <v>?</v>
      </c>
      <c r="Q211" s="40" t="s">
        <v>61</v>
      </c>
      <c r="R211" s="40" t="s">
        <v>85</v>
      </c>
    </row>
    <row r="212" spans="1:18" x14ac:dyDescent="0.25">
      <c r="A212" s="84" t="s">
        <v>756</v>
      </c>
      <c r="B212" s="30">
        <v>6402993</v>
      </c>
      <c r="C212" s="30" t="s">
        <v>757</v>
      </c>
      <c r="D212" s="18" t="s">
        <v>758</v>
      </c>
      <c r="E212" s="30" t="s">
        <v>759</v>
      </c>
      <c r="F212" s="17" t="s">
        <v>40</v>
      </c>
      <c r="G212" s="21">
        <v>45264</v>
      </c>
      <c r="H212" s="39">
        <f t="shared" si="21"/>
        <v>45629</v>
      </c>
      <c r="I212" s="24" t="str">
        <f t="shared" ca="1" si="20"/>
        <v>Vencido</v>
      </c>
      <c r="J212" s="40"/>
      <c r="K212" s="40">
        <f t="shared" si="22"/>
        <v>365</v>
      </c>
      <c r="L212" s="46" t="str">
        <f t="shared" ca="1" si="23"/>
        <v>?</v>
      </c>
      <c r="M212" s="21"/>
      <c r="N212" s="22" t="str">
        <f t="shared" ca="1" si="19"/>
        <v>?</v>
      </c>
      <c r="O212" s="33">
        <v>45660</v>
      </c>
      <c r="P212" s="25" t="str">
        <f t="shared" ca="1" si="24"/>
        <v>OK!</v>
      </c>
      <c r="Q212" s="60"/>
      <c r="R212" s="40"/>
    </row>
    <row r="213" spans="1:18" x14ac:dyDescent="0.25">
      <c r="A213" s="84" t="s">
        <v>760</v>
      </c>
      <c r="B213" s="30">
        <v>15719054</v>
      </c>
      <c r="C213" s="30" t="s">
        <v>761</v>
      </c>
      <c r="D213" s="18" t="s">
        <v>758</v>
      </c>
      <c r="E213" s="30" t="s">
        <v>759</v>
      </c>
      <c r="F213" s="17" t="s">
        <v>40</v>
      </c>
      <c r="G213" s="21">
        <v>45283</v>
      </c>
      <c r="H213" s="39">
        <f t="shared" si="21"/>
        <v>45648</v>
      </c>
      <c r="I213" s="24" t="str">
        <f t="shared" ca="1" si="20"/>
        <v>Vencido</v>
      </c>
      <c r="J213" s="40"/>
      <c r="K213" s="40">
        <f t="shared" si="22"/>
        <v>365</v>
      </c>
      <c r="L213" s="46" t="str">
        <f t="shared" ca="1" si="23"/>
        <v>?</v>
      </c>
      <c r="M213" s="21"/>
      <c r="N213" s="22" t="str">
        <f t="shared" ca="1" si="19"/>
        <v>?</v>
      </c>
      <c r="O213" s="33">
        <v>45660</v>
      </c>
      <c r="P213" s="25" t="str">
        <f t="shared" ca="1" si="24"/>
        <v>OK!</v>
      </c>
      <c r="Q213" s="60"/>
      <c r="R213" s="40"/>
    </row>
    <row r="214" spans="1:18" x14ac:dyDescent="0.25">
      <c r="A214" s="88" t="s">
        <v>762</v>
      </c>
      <c r="B214" s="30" t="s">
        <v>763</v>
      </c>
      <c r="C214" s="30" t="s">
        <v>764</v>
      </c>
      <c r="D214" s="18" t="s">
        <v>758</v>
      </c>
      <c r="E214" s="30" t="s">
        <v>765</v>
      </c>
      <c r="F214" s="17" t="s">
        <v>40</v>
      </c>
      <c r="G214" s="21">
        <v>45314</v>
      </c>
      <c r="H214" s="39">
        <f t="shared" si="21"/>
        <v>45679</v>
      </c>
      <c r="I214" s="24" t="str">
        <f t="shared" ca="1" si="20"/>
        <v>Vencido</v>
      </c>
      <c r="J214" s="77">
        <v>45470</v>
      </c>
      <c r="K214" s="40">
        <f t="shared" si="22"/>
        <v>45835</v>
      </c>
      <c r="L214" s="46" t="str">
        <f t="shared" ca="1" si="23"/>
        <v>Bloqueado</v>
      </c>
      <c r="M214" s="21">
        <v>45660</v>
      </c>
      <c r="N214" s="22" t="str">
        <f t="shared" ca="1" si="19"/>
        <v>OK!</v>
      </c>
      <c r="O214" s="33">
        <v>45660</v>
      </c>
      <c r="P214" s="25" t="str">
        <f t="shared" ca="1" si="24"/>
        <v>OK!</v>
      </c>
      <c r="Q214" s="60" t="s">
        <v>61</v>
      </c>
      <c r="R214" s="40" t="s">
        <v>85</v>
      </c>
    </row>
    <row r="215" spans="1:18" x14ac:dyDescent="0.25">
      <c r="A215" s="84" t="s">
        <v>766</v>
      </c>
      <c r="B215" s="30" t="s">
        <v>767</v>
      </c>
      <c r="C215" s="30" t="s">
        <v>768</v>
      </c>
      <c r="D215" s="16" t="s">
        <v>758</v>
      </c>
      <c r="E215" s="15" t="s">
        <v>769</v>
      </c>
      <c r="F215" s="19" t="s">
        <v>40</v>
      </c>
      <c r="G215" s="21">
        <v>45450</v>
      </c>
      <c r="H215" s="21">
        <f t="shared" si="21"/>
        <v>45815</v>
      </c>
      <c r="I215" s="24" t="str">
        <f t="shared" ca="1" si="20"/>
        <v>Vencido</v>
      </c>
      <c r="J215" s="77">
        <v>45786</v>
      </c>
      <c r="K215" s="40">
        <f t="shared" si="22"/>
        <v>46151</v>
      </c>
      <c r="L215" s="46" t="str">
        <f t="shared" ca="1" si="23"/>
        <v>OK!</v>
      </c>
      <c r="M215" s="21">
        <v>45660</v>
      </c>
      <c r="N215" s="22" t="str">
        <f t="shared" ca="1" si="19"/>
        <v>OK!</v>
      </c>
      <c r="O215" s="33">
        <v>45660</v>
      </c>
      <c r="P215" s="25" t="str">
        <f t="shared" ca="1" si="24"/>
        <v>OK!</v>
      </c>
      <c r="Q215" s="60" t="s">
        <v>61</v>
      </c>
      <c r="R215" s="40" t="s">
        <v>85</v>
      </c>
    </row>
    <row r="216" spans="1:18" x14ac:dyDescent="0.25">
      <c r="A216" s="84" t="s">
        <v>770</v>
      </c>
      <c r="B216" s="30" t="s">
        <v>771</v>
      </c>
      <c r="C216" s="30" t="s">
        <v>772</v>
      </c>
      <c r="D216" s="16" t="s">
        <v>773</v>
      </c>
      <c r="E216" s="30" t="s">
        <v>774</v>
      </c>
      <c r="F216" s="17" t="s">
        <v>40</v>
      </c>
      <c r="G216" s="21">
        <v>45548</v>
      </c>
      <c r="H216" s="39">
        <f t="shared" si="21"/>
        <v>45913</v>
      </c>
      <c r="I216" s="24" t="str">
        <f t="shared" ca="1" si="20"/>
        <v>OK!</v>
      </c>
      <c r="J216" s="77">
        <v>45635</v>
      </c>
      <c r="K216" s="40">
        <f t="shared" si="22"/>
        <v>46000</v>
      </c>
      <c r="L216" s="46" t="str">
        <f t="shared" ca="1" si="23"/>
        <v>OK!</v>
      </c>
      <c r="M216" s="21"/>
      <c r="N216" s="22" t="str">
        <f t="shared" ca="1" si="19"/>
        <v>?</v>
      </c>
      <c r="O216" s="33"/>
      <c r="P216" s="25" t="str">
        <f t="shared" ca="1" si="24"/>
        <v>?</v>
      </c>
      <c r="Q216" s="60" t="s">
        <v>61</v>
      </c>
      <c r="R216" s="40" t="s">
        <v>61</v>
      </c>
    </row>
    <row r="217" spans="1:18" x14ac:dyDescent="0.25">
      <c r="A217" s="84" t="s">
        <v>775</v>
      </c>
      <c r="B217" s="30" t="s">
        <v>776</v>
      </c>
      <c r="C217" s="52" t="s">
        <v>777</v>
      </c>
      <c r="D217" s="16" t="s">
        <v>773</v>
      </c>
      <c r="E217" s="30" t="s">
        <v>778</v>
      </c>
      <c r="F217" s="17" t="s">
        <v>40</v>
      </c>
      <c r="G217" s="21">
        <v>45397</v>
      </c>
      <c r="H217" s="39">
        <f t="shared" si="21"/>
        <v>45762</v>
      </c>
      <c r="I217" s="24" t="str">
        <f t="shared" ca="1" si="20"/>
        <v>Vencido</v>
      </c>
      <c r="J217" s="40"/>
      <c r="K217" s="40">
        <f t="shared" si="22"/>
        <v>365</v>
      </c>
      <c r="L217" s="46" t="str">
        <f t="shared" ca="1" si="23"/>
        <v>?</v>
      </c>
      <c r="M217" s="21"/>
      <c r="N217" s="22" t="str">
        <f t="shared" ca="1" si="19"/>
        <v>?</v>
      </c>
      <c r="O217" s="33"/>
      <c r="P217" s="25" t="str">
        <f t="shared" ca="1" si="24"/>
        <v>?</v>
      </c>
      <c r="Q217" s="60" t="s">
        <v>61</v>
      </c>
      <c r="R217" s="40" t="s">
        <v>61</v>
      </c>
    </row>
    <row r="218" spans="1:18" x14ac:dyDescent="0.25">
      <c r="A218" s="88" t="s">
        <v>779</v>
      </c>
      <c r="B218" s="30" t="s">
        <v>780</v>
      </c>
      <c r="C218" s="30" t="s">
        <v>781</v>
      </c>
      <c r="D218" s="18" t="s">
        <v>782</v>
      </c>
      <c r="E218" s="30" t="s">
        <v>783</v>
      </c>
      <c r="F218" s="17" t="s">
        <v>40</v>
      </c>
      <c r="G218" s="21">
        <v>45506</v>
      </c>
      <c r="H218" s="39">
        <f t="shared" si="21"/>
        <v>45871</v>
      </c>
      <c r="I218" s="24" t="str">
        <f t="shared" ca="1" si="20"/>
        <v>Vence - 30 dias</v>
      </c>
      <c r="J218" s="77">
        <v>45552</v>
      </c>
      <c r="K218" s="40">
        <f t="shared" si="22"/>
        <v>45917</v>
      </c>
      <c r="L218" s="46" t="str">
        <f t="shared" ca="1" si="23"/>
        <v>OK!</v>
      </c>
      <c r="M218" s="21"/>
      <c r="N218" s="22" t="str">
        <f t="shared" ref="N218:N281" ca="1" si="25">IFERROR(IF(M218="","?",IF((M218+(365))&lt;TODAY(),"Vencido",IF((M218+(365))=TODAY(),"Vence Hoje",IF((M218+(365)-15)&lt;=TODAY(),"Vence - 15 dias",IF((M218+(365)-30)&lt;=TODAY(),"Vence - 30 dias",IF((M218+(365)-60)&lt;=TODAY(),"Vence - 60 dias",IF((M218+(365)-90)&lt;=TODAY(),"Vence - 90 dias","OK!"))))))),"-")</f>
        <v>?</v>
      </c>
      <c r="O218" s="33"/>
      <c r="P218" s="25" t="str">
        <f t="shared" ca="1" si="24"/>
        <v>?</v>
      </c>
      <c r="Q218" s="60" t="s">
        <v>61</v>
      </c>
      <c r="R218" s="22" t="s">
        <v>61</v>
      </c>
    </row>
    <row r="219" spans="1:18" x14ac:dyDescent="0.25">
      <c r="A219" s="84" t="s">
        <v>784</v>
      </c>
      <c r="B219" s="30" t="s">
        <v>785</v>
      </c>
      <c r="C219" s="30" t="s">
        <v>786</v>
      </c>
      <c r="D219" s="18" t="s">
        <v>782</v>
      </c>
      <c r="E219" s="30" t="s">
        <v>787</v>
      </c>
      <c r="F219" s="17" t="s">
        <v>40</v>
      </c>
      <c r="G219" s="21">
        <v>45006</v>
      </c>
      <c r="H219" s="39">
        <f t="shared" si="21"/>
        <v>45371</v>
      </c>
      <c r="I219" s="24" t="str">
        <f t="shared" ca="1" si="20"/>
        <v>Vencido</v>
      </c>
      <c r="J219" s="77">
        <v>45318</v>
      </c>
      <c r="K219" s="40">
        <f t="shared" si="22"/>
        <v>45683</v>
      </c>
      <c r="L219" s="46" t="str">
        <f t="shared" ca="1" si="23"/>
        <v>Bloqueado</v>
      </c>
      <c r="M219" s="21"/>
      <c r="N219" s="22" t="str">
        <f t="shared" ca="1" si="25"/>
        <v>?</v>
      </c>
      <c r="O219" s="33"/>
      <c r="P219" s="25" t="str">
        <f t="shared" ca="1" si="24"/>
        <v>?</v>
      </c>
      <c r="Q219" s="60" t="s">
        <v>61</v>
      </c>
      <c r="R219" s="22" t="s">
        <v>61</v>
      </c>
    </row>
    <row r="220" spans="1:18" x14ac:dyDescent="0.25">
      <c r="A220" s="84" t="s">
        <v>788</v>
      </c>
      <c r="B220" s="31">
        <v>40489261</v>
      </c>
      <c r="C220" s="30" t="s">
        <v>789</v>
      </c>
      <c r="D220" s="16" t="s">
        <v>782</v>
      </c>
      <c r="E220" s="30" t="s">
        <v>790</v>
      </c>
      <c r="F220" s="17" t="s">
        <v>40</v>
      </c>
      <c r="G220" s="21">
        <v>45540</v>
      </c>
      <c r="H220" s="39">
        <f t="shared" si="21"/>
        <v>45905</v>
      </c>
      <c r="I220" s="24" t="str">
        <f t="shared" ca="1" si="20"/>
        <v>OK!</v>
      </c>
      <c r="J220" s="77">
        <v>45618</v>
      </c>
      <c r="K220" s="40">
        <f t="shared" si="22"/>
        <v>45983</v>
      </c>
      <c r="L220" s="46" t="str">
        <f t="shared" ca="1" si="23"/>
        <v>OK!</v>
      </c>
      <c r="M220" s="21"/>
      <c r="N220" s="22" t="str">
        <f t="shared" ca="1" si="25"/>
        <v>?</v>
      </c>
      <c r="O220" s="33"/>
      <c r="P220" s="25" t="str">
        <f t="shared" ca="1" si="24"/>
        <v>?</v>
      </c>
      <c r="Q220" s="60" t="s">
        <v>61</v>
      </c>
      <c r="R220" s="22" t="s">
        <v>61</v>
      </c>
    </row>
    <row r="221" spans="1:18" x14ac:dyDescent="0.25">
      <c r="A221" s="84" t="s">
        <v>791</v>
      </c>
      <c r="B221" s="30" t="s">
        <v>792</v>
      </c>
      <c r="C221" s="30" t="s">
        <v>793</v>
      </c>
      <c r="D221" s="16" t="s">
        <v>782</v>
      </c>
      <c r="E221" s="30" t="s">
        <v>794</v>
      </c>
      <c r="F221" s="17" t="s">
        <v>40</v>
      </c>
      <c r="G221" s="21">
        <v>45448</v>
      </c>
      <c r="H221" s="39">
        <f t="shared" si="21"/>
        <v>45813</v>
      </c>
      <c r="I221" s="24" t="str">
        <f t="shared" ca="1" si="20"/>
        <v>Vencido</v>
      </c>
      <c r="J221" s="77">
        <v>45614</v>
      </c>
      <c r="K221" s="40">
        <f t="shared" si="22"/>
        <v>45979</v>
      </c>
      <c r="L221" s="46" t="str">
        <f t="shared" ca="1" si="23"/>
        <v>OK!</v>
      </c>
      <c r="M221" s="21"/>
      <c r="N221" s="22" t="str">
        <f t="shared" ca="1" si="25"/>
        <v>?</v>
      </c>
      <c r="O221" s="33"/>
      <c r="P221" s="25" t="str">
        <f t="shared" ca="1" si="24"/>
        <v>?</v>
      </c>
      <c r="Q221" s="60" t="s">
        <v>61</v>
      </c>
      <c r="R221" s="22" t="s">
        <v>61</v>
      </c>
    </row>
    <row r="222" spans="1:18" x14ac:dyDescent="0.25">
      <c r="A222" s="84" t="s">
        <v>795</v>
      </c>
      <c r="B222" s="30" t="s">
        <v>796</v>
      </c>
      <c r="C222" s="30" t="s">
        <v>797</v>
      </c>
      <c r="D222" s="18" t="s">
        <v>782</v>
      </c>
      <c r="E222" s="30" t="s">
        <v>798</v>
      </c>
      <c r="F222" s="17" t="s">
        <v>40</v>
      </c>
      <c r="G222" s="21">
        <v>45363</v>
      </c>
      <c r="H222" s="39">
        <f t="shared" si="21"/>
        <v>45728</v>
      </c>
      <c r="I222" s="24" t="str">
        <f t="shared" ca="1" si="20"/>
        <v>Vencido</v>
      </c>
      <c r="J222" s="77">
        <v>45519</v>
      </c>
      <c r="K222" s="40">
        <f t="shared" si="22"/>
        <v>45884</v>
      </c>
      <c r="L222" s="46" t="str">
        <f t="shared" ca="1" si="23"/>
        <v>OK!</v>
      </c>
      <c r="M222" s="21"/>
      <c r="N222" s="22" t="str">
        <f t="shared" ca="1" si="25"/>
        <v>?</v>
      </c>
      <c r="O222" s="33"/>
      <c r="P222" s="25" t="str">
        <f t="shared" ca="1" si="24"/>
        <v>?</v>
      </c>
      <c r="Q222" s="60" t="s">
        <v>61</v>
      </c>
      <c r="R222" s="22" t="s">
        <v>61</v>
      </c>
    </row>
    <row r="223" spans="1:18" x14ac:dyDescent="0.25">
      <c r="A223" s="88" t="s">
        <v>799</v>
      </c>
      <c r="B223" s="30" t="s">
        <v>800</v>
      </c>
      <c r="C223" s="30" t="s">
        <v>801</v>
      </c>
      <c r="D223" s="18" t="s">
        <v>782</v>
      </c>
      <c r="E223" s="30" t="s">
        <v>802</v>
      </c>
      <c r="F223" s="17" t="s">
        <v>40</v>
      </c>
      <c r="G223" s="21">
        <v>45209</v>
      </c>
      <c r="H223" s="39">
        <f t="shared" si="21"/>
        <v>45574</v>
      </c>
      <c r="I223" s="24" t="str">
        <f t="shared" ca="1" si="20"/>
        <v>Vencido</v>
      </c>
      <c r="J223" s="77">
        <v>45512</v>
      </c>
      <c r="K223" s="40">
        <f t="shared" si="22"/>
        <v>45877</v>
      </c>
      <c r="L223" s="46" t="str">
        <f t="shared" ca="1" si="23"/>
        <v>OK!</v>
      </c>
      <c r="M223" s="21"/>
      <c r="N223" s="22" t="str">
        <f t="shared" ca="1" si="25"/>
        <v>?</v>
      </c>
      <c r="O223" s="33"/>
      <c r="P223" s="25" t="str">
        <f t="shared" ca="1" si="24"/>
        <v>?</v>
      </c>
      <c r="Q223" s="60" t="s">
        <v>61</v>
      </c>
      <c r="R223" s="22" t="s">
        <v>61</v>
      </c>
    </row>
    <row r="224" spans="1:18" x14ac:dyDescent="0.25">
      <c r="A224" s="88" t="s">
        <v>803</v>
      </c>
      <c r="B224" s="30" t="s">
        <v>804</v>
      </c>
      <c r="C224" s="30" t="s">
        <v>805</v>
      </c>
      <c r="D224" s="18" t="s">
        <v>782</v>
      </c>
      <c r="E224" s="30" t="s">
        <v>806</v>
      </c>
      <c r="F224" s="17" t="s">
        <v>40</v>
      </c>
      <c r="G224" s="21">
        <v>45345</v>
      </c>
      <c r="H224" s="39">
        <f t="shared" si="21"/>
        <v>45710</v>
      </c>
      <c r="I224" s="24" t="str">
        <f t="shared" ca="1" si="20"/>
        <v>Vencido</v>
      </c>
      <c r="J224" s="77">
        <v>45470</v>
      </c>
      <c r="K224" s="40">
        <f t="shared" si="22"/>
        <v>45835</v>
      </c>
      <c r="L224" s="46" t="str">
        <f t="shared" ca="1" si="23"/>
        <v>Bloqueado</v>
      </c>
      <c r="M224" s="21"/>
      <c r="N224" s="22" t="str">
        <f t="shared" ca="1" si="25"/>
        <v>?</v>
      </c>
      <c r="O224" s="33"/>
      <c r="P224" s="25" t="str">
        <f t="shared" ca="1" si="24"/>
        <v>?</v>
      </c>
      <c r="Q224" s="60" t="s">
        <v>61</v>
      </c>
      <c r="R224" s="22" t="s">
        <v>61</v>
      </c>
    </row>
    <row r="225" spans="1:18" x14ac:dyDescent="0.25">
      <c r="A225" s="84" t="s">
        <v>807</v>
      </c>
      <c r="B225" s="30" t="s">
        <v>808</v>
      </c>
      <c r="C225" s="30" t="s">
        <v>809</v>
      </c>
      <c r="D225" s="18" t="s">
        <v>782</v>
      </c>
      <c r="E225" s="30" t="s">
        <v>810</v>
      </c>
      <c r="F225" s="17" t="s">
        <v>40</v>
      </c>
      <c r="G225" s="21">
        <v>45342</v>
      </c>
      <c r="H225" s="39">
        <f t="shared" si="21"/>
        <v>45707</v>
      </c>
      <c r="I225" s="24" t="str">
        <f t="shared" ca="1" si="20"/>
        <v>Vencido</v>
      </c>
      <c r="J225" s="77">
        <v>45407</v>
      </c>
      <c r="K225" s="40">
        <f t="shared" si="22"/>
        <v>45772</v>
      </c>
      <c r="L225" s="46" t="str">
        <f t="shared" ca="1" si="23"/>
        <v>Bloqueado</v>
      </c>
      <c r="M225" s="21"/>
      <c r="N225" s="22" t="str">
        <f t="shared" ca="1" si="25"/>
        <v>?</v>
      </c>
      <c r="O225" s="33"/>
      <c r="P225" s="25" t="str">
        <f t="shared" ca="1" si="24"/>
        <v>?</v>
      </c>
      <c r="Q225" s="60" t="s">
        <v>61</v>
      </c>
      <c r="R225" s="22" t="s">
        <v>61</v>
      </c>
    </row>
    <row r="226" spans="1:18" x14ac:dyDescent="0.25">
      <c r="A226" s="84" t="s">
        <v>811</v>
      </c>
      <c r="B226" s="30" t="s">
        <v>812</v>
      </c>
      <c r="C226" s="30" t="s">
        <v>813</v>
      </c>
      <c r="D226" s="18" t="s">
        <v>782</v>
      </c>
      <c r="E226" s="30" t="s">
        <v>806</v>
      </c>
      <c r="F226" s="17" t="s">
        <v>40</v>
      </c>
      <c r="G226" s="21">
        <v>45449</v>
      </c>
      <c r="H226" s="39">
        <f t="shared" si="21"/>
        <v>45814</v>
      </c>
      <c r="I226" s="24" t="str">
        <f t="shared" ca="1" si="20"/>
        <v>Vencido</v>
      </c>
      <c r="J226" s="40"/>
      <c r="K226" s="40">
        <f t="shared" si="22"/>
        <v>365</v>
      </c>
      <c r="L226" s="46" t="str">
        <f t="shared" ca="1" si="23"/>
        <v>?</v>
      </c>
      <c r="M226" s="21"/>
      <c r="N226" s="22" t="str">
        <f t="shared" ca="1" si="25"/>
        <v>?</v>
      </c>
      <c r="O226" s="33"/>
      <c r="P226" s="25" t="str">
        <f t="shared" ca="1" si="24"/>
        <v>?</v>
      </c>
      <c r="Q226" s="60" t="s">
        <v>61</v>
      </c>
      <c r="R226" s="22" t="s">
        <v>61</v>
      </c>
    </row>
    <row r="227" spans="1:18" x14ac:dyDescent="0.25">
      <c r="A227" s="84" t="s">
        <v>814</v>
      </c>
      <c r="B227" s="30" t="s">
        <v>815</v>
      </c>
      <c r="C227" s="30" t="s">
        <v>816</v>
      </c>
      <c r="D227" s="18" t="s">
        <v>782</v>
      </c>
      <c r="E227" s="30" t="s">
        <v>817</v>
      </c>
      <c r="F227" s="17" t="s">
        <v>40</v>
      </c>
      <c r="G227" s="21">
        <v>45302</v>
      </c>
      <c r="H227" s="39">
        <f t="shared" si="21"/>
        <v>45667</v>
      </c>
      <c r="I227" s="24" t="str">
        <f t="shared" ca="1" si="20"/>
        <v>Vencido</v>
      </c>
      <c r="J227" s="77">
        <v>45372</v>
      </c>
      <c r="K227" s="40">
        <f t="shared" si="22"/>
        <v>45737</v>
      </c>
      <c r="L227" s="46" t="str">
        <f t="shared" ca="1" si="23"/>
        <v>Bloqueado</v>
      </c>
      <c r="M227" s="21"/>
      <c r="N227" s="22" t="str">
        <f t="shared" ca="1" si="25"/>
        <v>?</v>
      </c>
      <c r="O227" s="33"/>
      <c r="P227" s="25" t="str">
        <f t="shared" ca="1" si="24"/>
        <v>?</v>
      </c>
      <c r="Q227" s="60" t="s">
        <v>61</v>
      </c>
      <c r="R227" s="22" t="s">
        <v>61</v>
      </c>
    </row>
    <row r="228" spans="1:18" x14ac:dyDescent="0.25">
      <c r="A228" s="84" t="s">
        <v>818</v>
      </c>
      <c r="B228" s="30" t="s">
        <v>819</v>
      </c>
      <c r="C228" s="30" t="s">
        <v>820</v>
      </c>
      <c r="D228" s="18" t="s">
        <v>782</v>
      </c>
      <c r="E228" s="30" t="s">
        <v>787</v>
      </c>
      <c r="F228" s="17" t="s">
        <v>40</v>
      </c>
      <c r="G228" s="21">
        <v>45365</v>
      </c>
      <c r="H228" s="39">
        <f t="shared" si="21"/>
        <v>45730</v>
      </c>
      <c r="I228" s="24" t="str">
        <f t="shared" ca="1" si="20"/>
        <v>Vencido</v>
      </c>
      <c r="J228" s="77">
        <v>45618</v>
      </c>
      <c r="K228" s="40">
        <f t="shared" si="22"/>
        <v>45983</v>
      </c>
      <c r="L228" s="46" t="str">
        <f t="shared" ca="1" si="23"/>
        <v>OK!</v>
      </c>
      <c r="M228" s="21"/>
      <c r="N228" s="22" t="str">
        <f t="shared" ca="1" si="25"/>
        <v>?</v>
      </c>
      <c r="O228" s="33"/>
      <c r="P228" s="25" t="str">
        <f t="shared" ca="1" si="24"/>
        <v>?</v>
      </c>
      <c r="Q228" s="60" t="s">
        <v>61</v>
      </c>
      <c r="R228" s="22" t="s">
        <v>61</v>
      </c>
    </row>
    <row r="229" spans="1:18" x14ac:dyDescent="0.25">
      <c r="A229" s="88" t="s">
        <v>821</v>
      </c>
      <c r="B229" s="30" t="s">
        <v>822</v>
      </c>
      <c r="C229" s="30" t="s">
        <v>823</v>
      </c>
      <c r="D229" s="18" t="s">
        <v>782</v>
      </c>
      <c r="E229" s="30" t="s">
        <v>798</v>
      </c>
      <c r="F229" s="17" t="s">
        <v>40</v>
      </c>
      <c r="G229" s="21">
        <v>45511</v>
      </c>
      <c r="H229" s="39">
        <f t="shared" si="21"/>
        <v>45876</v>
      </c>
      <c r="I229" s="24" t="str">
        <f t="shared" ca="1" si="20"/>
        <v>Vence - 30 dias</v>
      </c>
      <c r="J229" s="77">
        <v>45552</v>
      </c>
      <c r="K229" s="40">
        <f t="shared" si="22"/>
        <v>45917</v>
      </c>
      <c r="L229" s="46" t="str">
        <f t="shared" ca="1" si="23"/>
        <v>OK!</v>
      </c>
      <c r="M229" s="21"/>
      <c r="N229" s="22" t="str">
        <f t="shared" ca="1" si="25"/>
        <v>?</v>
      </c>
      <c r="O229" s="33"/>
      <c r="P229" s="25" t="str">
        <f t="shared" ca="1" si="24"/>
        <v>?</v>
      </c>
      <c r="Q229" s="60" t="s">
        <v>61</v>
      </c>
      <c r="R229" s="22" t="s">
        <v>61</v>
      </c>
    </row>
    <row r="230" spans="1:18" x14ac:dyDescent="0.25">
      <c r="A230" s="88" t="s">
        <v>824</v>
      </c>
      <c r="B230" s="30" t="s">
        <v>825</v>
      </c>
      <c r="C230" s="30" t="s">
        <v>826</v>
      </c>
      <c r="D230" s="18" t="s">
        <v>782</v>
      </c>
      <c r="E230" s="30" t="s">
        <v>827</v>
      </c>
      <c r="F230" s="17" t="s">
        <v>40</v>
      </c>
      <c r="G230" s="21">
        <v>45274</v>
      </c>
      <c r="H230" s="39">
        <f t="shared" si="21"/>
        <v>45639</v>
      </c>
      <c r="I230" s="24" t="str">
        <f t="shared" ca="1" si="20"/>
        <v>Vencido</v>
      </c>
      <c r="J230" s="77">
        <v>45512</v>
      </c>
      <c r="K230" s="40">
        <f t="shared" si="22"/>
        <v>45877</v>
      </c>
      <c r="L230" s="46" t="str">
        <f t="shared" ca="1" si="23"/>
        <v>OK!</v>
      </c>
      <c r="M230" s="21"/>
      <c r="N230" s="22" t="str">
        <f t="shared" ca="1" si="25"/>
        <v>?</v>
      </c>
      <c r="O230" s="33"/>
      <c r="P230" s="25" t="str">
        <f t="shared" ca="1" si="24"/>
        <v>?</v>
      </c>
      <c r="Q230" s="60" t="s">
        <v>61</v>
      </c>
      <c r="R230" s="22" t="s">
        <v>61</v>
      </c>
    </row>
    <row r="231" spans="1:18" x14ac:dyDescent="0.25">
      <c r="A231" s="84" t="s">
        <v>828</v>
      </c>
      <c r="B231" s="30" t="s">
        <v>829</v>
      </c>
      <c r="C231" s="30" t="s">
        <v>830</v>
      </c>
      <c r="D231" s="16" t="s">
        <v>782</v>
      </c>
      <c r="E231" s="30" t="s">
        <v>831</v>
      </c>
      <c r="F231" s="17" t="s">
        <v>40</v>
      </c>
      <c r="G231" s="21">
        <v>45604</v>
      </c>
      <c r="H231" s="39">
        <f t="shared" si="21"/>
        <v>45969</v>
      </c>
      <c r="I231" s="24" t="str">
        <f t="shared" ca="1" si="20"/>
        <v>OK!</v>
      </c>
      <c r="J231" s="77">
        <v>45624</v>
      </c>
      <c r="K231" s="40">
        <f t="shared" si="22"/>
        <v>45989</v>
      </c>
      <c r="L231" s="46" t="str">
        <f t="shared" ca="1" si="23"/>
        <v>OK!</v>
      </c>
      <c r="M231" s="21"/>
      <c r="N231" s="22" t="str">
        <f t="shared" ca="1" si="25"/>
        <v>?</v>
      </c>
      <c r="O231" s="33"/>
      <c r="P231" s="25" t="str">
        <f t="shared" ca="1" si="24"/>
        <v>?</v>
      </c>
      <c r="Q231" s="60" t="s">
        <v>61</v>
      </c>
      <c r="R231" s="22" t="s">
        <v>61</v>
      </c>
    </row>
    <row r="232" spans="1:18" x14ac:dyDescent="0.25">
      <c r="A232" s="84" t="s">
        <v>832</v>
      </c>
      <c r="B232" s="30" t="s">
        <v>833</v>
      </c>
      <c r="C232" s="30" t="s">
        <v>834</v>
      </c>
      <c r="D232" s="18" t="s">
        <v>782</v>
      </c>
      <c r="E232" s="30" t="s">
        <v>794</v>
      </c>
      <c r="F232" s="17" t="s">
        <v>40</v>
      </c>
      <c r="G232" s="21">
        <v>45013</v>
      </c>
      <c r="H232" s="39">
        <f t="shared" si="21"/>
        <v>45378</v>
      </c>
      <c r="I232" s="24" t="str">
        <f t="shared" ca="1" si="20"/>
        <v>Vencido</v>
      </c>
      <c r="J232" s="77">
        <v>45318</v>
      </c>
      <c r="K232" s="40">
        <f t="shared" si="22"/>
        <v>45683</v>
      </c>
      <c r="L232" s="46" t="str">
        <f t="shared" ca="1" si="23"/>
        <v>Bloqueado</v>
      </c>
      <c r="M232" s="21"/>
      <c r="N232" s="22" t="str">
        <f t="shared" ca="1" si="25"/>
        <v>?</v>
      </c>
      <c r="O232" s="33"/>
      <c r="P232" s="25" t="str">
        <f t="shared" ca="1" si="24"/>
        <v>?</v>
      </c>
      <c r="Q232" s="60" t="s">
        <v>61</v>
      </c>
      <c r="R232" s="22" t="s">
        <v>61</v>
      </c>
    </row>
    <row r="233" spans="1:18" x14ac:dyDescent="0.25">
      <c r="A233" s="84" t="s">
        <v>836</v>
      </c>
      <c r="B233" s="31" t="s">
        <v>837</v>
      </c>
      <c r="C233" s="30" t="s">
        <v>838</v>
      </c>
      <c r="D233" s="18" t="s">
        <v>782</v>
      </c>
      <c r="E233" s="30" t="s">
        <v>790</v>
      </c>
      <c r="F233" s="17" t="s">
        <v>40</v>
      </c>
      <c r="G233" s="21">
        <v>45478</v>
      </c>
      <c r="H233" s="39">
        <f t="shared" si="21"/>
        <v>45843</v>
      </c>
      <c r="I233" s="24" t="str">
        <f t="shared" ref="I233:I296" ca="1" si="26">IFERROR(IF(G233="","?",IF((G233+(365))&lt;TODAY(),"Vencido",IF((G233+(365))=TODAY(),"Vence Hoje",IF((G233+(365)-15)&lt;=TODAY(),"Vence - 15 dias",IF((G233+(365)-30)&lt;=TODAY(),"Vence - 30 dias",IF((G233+(365*2)-60)&lt;=TODAY(),"Vence - 60 dias",IF((G233+(365*2)-90)&lt;=TODAY(),"Vence - 90 dias","OK!"))))))),"-")</f>
        <v>Vencido</v>
      </c>
      <c r="J233" s="40"/>
      <c r="K233" s="40" t="s">
        <v>61</v>
      </c>
      <c r="L233" s="46" t="str">
        <f t="shared" ca="1" si="23"/>
        <v>?</v>
      </c>
      <c r="M233" s="21"/>
      <c r="N233" s="22" t="str">
        <f t="shared" ca="1" si="25"/>
        <v>?</v>
      </c>
      <c r="O233" s="33"/>
      <c r="P233" s="25" t="str">
        <f t="shared" ca="1" si="24"/>
        <v>?</v>
      </c>
      <c r="Q233" s="60" t="s">
        <v>61</v>
      </c>
      <c r="R233" s="22" t="s">
        <v>61</v>
      </c>
    </row>
    <row r="234" spans="1:18" x14ac:dyDescent="0.25">
      <c r="A234" s="88" t="s">
        <v>839</v>
      </c>
      <c r="B234" s="30" t="s">
        <v>840</v>
      </c>
      <c r="C234" s="30" t="s">
        <v>841</v>
      </c>
      <c r="D234" s="18" t="s">
        <v>782</v>
      </c>
      <c r="E234" s="30" t="s">
        <v>802</v>
      </c>
      <c r="F234" s="17" t="s">
        <v>40</v>
      </c>
      <c r="G234" s="21">
        <v>45511</v>
      </c>
      <c r="H234" s="39">
        <f t="shared" si="21"/>
        <v>45876</v>
      </c>
      <c r="I234" s="24" t="str">
        <f t="shared" ca="1" si="26"/>
        <v>Vence - 30 dias</v>
      </c>
      <c r="J234" s="77">
        <v>45546</v>
      </c>
      <c r="K234" s="40">
        <f>J234+365</f>
        <v>45911</v>
      </c>
      <c r="L234" s="46" t="str">
        <f t="shared" ca="1" si="23"/>
        <v>OK!</v>
      </c>
      <c r="M234" s="21"/>
      <c r="N234" s="22" t="str">
        <f t="shared" ca="1" si="25"/>
        <v>?</v>
      </c>
      <c r="O234" s="33"/>
      <c r="P234" s="25" t="str">
        <f t="shared" ca="1" si="24"/>
        <v>?</v>
      </c>
      <c r="Q234" s="60" t="s">
        <v>61</v>
      </c>
      <c r="R234" s="22" t="s">
        <v>61</v>
      </c>
    </row>
    <row r="235" spans="1:18" x14ac:dyDescent="0.25">
      <c r="A235" s="84" t="s">
        <v>842</v>
      </c>
      <c r="B235" s="30" t="s">
        <v>843</v>
      </c>
      <c r="C235" s="30" t="s">
        <v>844</v>
      </c>
      <c r="D235" s="18" t="s">
        <v>782</v>
      </c>
      <c r="E235" s="30" t="s">
        <v>787</v>
      </c>
      <c r="F235" s="17" t="s">
        <v>40</v>
      </c>
      <c r="G235" s="21">
        <v>45275</v>
      </c>
      <c r="H235" s="39">
        <f t="shared" si="21"/>
        <v>45640</v>
      </c>
      <c r="I235" s="24" t="str">
        <f t="shared" ca="1" si="26"/>
        <v>Vencido</v>
      </c>
      <c r="J235" s="77">
        <v>45318</v>
      </c>
      <c r="K235" s="40">
        <f>J235+365</f>
        <v>45683</v>
      </c>
      <c r="L235" s="46" t="str">
        <f t="shared" ca="1" si="23"/>
        <v>Bloqueado</v>
      </c>
      <c r="M235" s="21"/>
      <c r="N235" s="22" t="str">
        <f t="shared" ca="1" si="25"/>
        <v>?</v>
      </c>
      <c r="O235" s="33"/>
      <c r="P235" s="25" t="str">
        <f t="shared" ca="1" si="24"/>
        <v>?</v>
      </c>
      <c r="Q235" s="60" t="s">
        <v>61</v>
      </c>
      <c r="R235" s="22" t="s">
        <v>61</v>
      </c>
    </row>
    <row r="236" spans="1:18" x14ac:dyDescent="0.25">
      <c r="A236" s="84" t="s">
        <v>845</v>
      </c>
      <c r="B236" s="30" t="s">
        <v>846</v>
      </c>
      <c r="C236" s="30" t="s">
        <v>847</v>
      </c>
      <c r="D236" s="18" t="s">
        <v>782</v>
      </c>
      <c r="E236" s="30" t="s">
        <v>848</v>
      </c>
      <c r="F236" s="17" t="s">
        <v>40</v>
      </c>
      <c r="G236" s="21">
        <v>44973</v>
      </c>
      <c r="H236" s="39">
        <f t="shared" si="21"/>
        <v>45338</v>
      </c>
      <c r="I236" s="24" t="str">
        <f t="shared" ca="1" si="26"/>
        <v>Vencido</v>
      </c>
      <c r="J236" s="40"/>
      <c r="K236" s="40" t="s">
        <v>61</v>
      </c>
      <c r="L236" s="46" t="str">
        <f t="shared" ca="1" si="23"/>
        <v>?</v>
      </c>
      <c r="M236" s="21"/>
      <c r="N236" s="22" t="str">
        <f t="shared" ca="1" si="25"/>
        <v>?</v>
      </c>
      <c r="O236" s="33"/>
      <c r="P236" s="25" t="str">
        <f t="shared" ca="1" si="24"/>
        <v>?</v>
      </c>
      <c r="Q236" s="60" t="s">
        <v>61</v>
      </c>
      <c r="R236" s="22" t="s">
        <v>61</v>
      </c>
    </row>
    <row r="237" spans="1:18" x14ac:dyDescent="0.25">
      <c r="A237" s="84" t="s">
        <v>849</v>
      </c>
      <c r="B237" s="30" t="s">
        <v>850</v>
      </c>
      <c r="C237" s="30" t="s">
        <v>851</v>
      </c>
      <c r="D237" s="18" t="s">
        <v>782</v>
      </c>
      <c r="E237" s="30" t="s">
        <v>794</v>
      </c>
      <c r="F237" s="17" t="s">
        <v>40</v>
      </c>
      <c r="G237" s="21">
        <v>45429</v>
      </c>
      <c r="H237" s="39">
        <f t="shared" si="21"/>
        <v>45794</v>
      </c>
      <c r="I237" s="24" t="str">
        <f t="shared" ca="1" si="26"/>
        <v>Vencido</v>
      </c>
      <c r="J237" s="77">
        <v>45318</v>
      </c>
      <c r="K237" s="40">
        <f>J237+365</f>
        <v>45683</v>
      </c>
      <c r="L237" s="46" t="str">
        <f t="shared" ca="1" si="23"/>
        <v>Bloqueado</v>
      </c>
      <c r="M237" s="21"/>
      <c r="N237" s="22" t="str">
        <f t="shared" ca="1" si="25"/>
        <v>?</v>
      </c>
      <c r="O237" s="33"/>
      <c r="P237" s="25" t="str">
        <f t="shared" ca="1" si="24"/>
        <v>?</v>
      </c>
      <c r="Q237" s="60" t="s">
        <v>61</v>
      </c>
      <c r="R237" s="22" t="s">
        <v>61</v>
      </c>
    </row>
    <row r="238" spans="1:18" x14ac:dyDescent="0.25">
      <c r="A238" s="84" t="s">
        <v>852</v>
      </c>
      <c r="B238" s="31">
        <v>34552615</v>
      </c>
      <c r="C238" s="30" t="s">
        <v>853</v>
      </c>
      <c r="D238" s="16" t="s">
        <v>782</v>
      </c>
      <c r="E238" s="30" t="s">
        <v>854</v>
      </c>
      <c r="F238" s="32" t="s">
        <v>40</v>
      </c>
      <c r="G238" s="21">
        <v>45432</v>
      </c>
      <c r="H238" s="21">
        <f t="shared" si="21"/>
        <v>45797</v>
      </c>
      <c r="I238" s="24" t="str">
        <f t="shared" ca="1" si="26"/>
        <v>Vencido</v>
      </c>
      <c r="J238" s="40"/>
      <c r="K238" s="40" t="s">
        <v>61</v>
      </c>
      <c r="L238" s="46" t="str">
        <f t="shared" ca="1" si="23"/>
        <v>?</v>
      </c>
      <c r="M238" s="21"/>
      <c r="N238" s="22" t="str">
        <f t="shared" ca="1" si="25"/>
        <v>?</v>
      </c>
      <c r="O238" s="33"/>
      <c r="P238" s="25" t="str">
        <f t="shared" ca="1" si="24"/>
        <v>?</v>
      </c>
      <c r="Q238" s="60" t="s">
        <v>61</v>
      </c>
      <c r="R238" s="22" t="s">
        <v>61</v>
      </c>
    </row>
    <row r="239" spans="1:18" x14ac:dyDescent="0.25">
      <c r="A239" s="84" t="s">
        <v>855</v>
      </c>
      <c r="B239" s="30" t="s">
        <v>856</v>
      </c>
      <c r="C239" s="30" t="s">
        <v>857</v>
      </c>
      <c r="D239" s="18" t="s">
        <v>782</v>
      </c>
      <c r="E239" s="30" t="s">
        <v>858</v>
      </c>
      <c r="F239" s="17" t="s">
        <v>40</v>
      </c>
      <c r="G239" s="21">
        <v>45180</v>
      </c>
      <c r="H239" s="39">
        <f t="shared" si="21"/>
        <v>45545</v>
      </c>
      <c r="I239" s="24" t="str">
        <f t="shared" ca="1" si="26"/>
        <v>Vencido</v>
      </c>
      <c r="J239" s="77">
        <v>45372</v>
      </c>
      <c r="K239" s="40">
        <f t="shared" ref="K239:K302" si="27">J239+365</f>
        <v>45737</v>
      </c>
      <c r="L239" s="46" t="str">
        <f t="shared" ca="1" si="23"/>
        <v>Bloqueado</v>
      </c>
      <c r="M239" s="21"/>
      <c r="N239" s="22" t="str">
        <f t="shared" ca="1" si="25"/>
        <v>?</v>
      </c>
      <c r="O239" s="33"/>
      <c r="P239" s="25" t="str">
        <f t="shared" ca="1" si="24"/>
        <v>?</v>
      </c>
      <c r="Q239" s="60" t="s">
        <v>61</v>
      </c>
      <c r="R239" s="22" t="s">
        <v>61</v>
      </c>
    </row>
    <row r="240" spans="1:18" x14ac:dyDescent="0.25">
      <c r="A240" s="84" t="s">
        <v>859</v>
      </c>
      <c r="B240" s="30" t="s">
        <v>860</v>
      </c>
      <c r="C240" s="30" t="s">
        <v>861</v>
      </c>
      <c r="D240" s="18" t="s">
        <v>782</v>
      </c>
      <c r="E240" s="30" t="s">
        <v>783</v>
      </c>
      <c r="F240" s="17" t="s">
        <v>40</v>
      </c>
      <c r="G240" s="21">
        <v>45404</v>
      </c>
      <c r="H240" s="39">
        <f t="shared" si="21"/>
        <v>45769</v>
      </c>
      <c r="I240" s="24" t="str">
        <f t="shared" ca="1" si="26"/>
        <v>Vencido</v>
      </c>
      <c r="J240" s="77">
        <v>45483</v>
      </c>
      <c r="K240" s="40">
        <f t="shared" si="27"/>
        <v>45848</v>
      </c>
      <c r="L240" s="46" t="str">
        <f t="shared" ca="1" si="23"/>
        <v>OK!</v>
      </c>
      <c r="M240" s="21"/>
      <c r="N240" s="22" t="str">
        <f t="shared" ca="1" si="25"/>
        <v>?</v>
      </c>
      <c r="O240" s="33"/>
      <c r="P240" s="25" t="str">
        <f t="shared" ca="1" si="24"/>
        <v>?</v>
      </c>
      <c r="Q240" s="60" t="s">
        <v>61</v>
      </c>
      <c r="R240" s="22" t="s">
        <v>61</v>
      </c>
    </row>
    <row r="241" spans="1:19" x14ac:dyDescent="0.25">
      <c r="A241" s="84" t="s">
        <v>862</v>
      </c>
      <c r="B241" s="30" t="s">
        <v>863</v>
      </c>
      <c r="C241" s="30" t="s">
        <v>864</v>
      </c>
      <c r="D241" s="18" t="s">
        <v>865</v>
      </c>
      <c r="E241" s="30" t="s">
        <v>450</v>
      </c>
      <c r="F241" s="17" t="s">
        <v>40</v>
      </c>
      <c r="G241" s="21">
        <v>45352</v>
      </c>
      <c r="H241" s="39">
        <f t="shared" si="21"/>
        <v>45717</v>
      </c>
      <c r="I241" s="24" t="str">
        <f t="shared" ca="1" si="26"/>
        <v>Vencido</v>
      </c>
      <c r="J241" s="40">
        <v>45512</v>
      </c>
      <c r="K241" s="40">
        <f t="shared" si="27"/>
        <v>45877</v>
      </c>
      <c r="L241" s="46" t="str">
        <f t="shared" ca="1" si="23"/>
        <v>OK!</v>
      </c>
      <c r="M241" s="21"/>
      <c r="N241" s="22" t="str">
        <f t="shared" ca="1" si="25"/>
        <v>?</v>
      </c>
      <c r="O241" s="33"/>
      <c r="P241" s="25" t="str">
        <f t="shared" ca="1" si="24"/>
        <v>?</v>
      </c>
      <c r="Q241" s="60" t="s">
        <v>84</v>
      </c>
      <c r="R241" s="40" t="s">
        <v>90</v>
      </c>
    </row>
    <row r="242" spans="1:19" x14ac:dyDescent="0.25">
      <c r="A242" s="84" t="s">
        <v>866</v>
      </c>
      <c r="B242" s="30" t="s">
        <v>867</v>
      </c>
      <c r="C242" s="30" t="s">
        <v>868</v>
      </c>
      <c r="D242" s="18" t="s">
        <v>865</v>
      </c>
      <c r="E242" s="30" t="s">
        <v>450</v>
      </c>
      <c r="F242" s="17" t="s">
        <v>40</v>
      </c>
      <c r="G242" s="21">
        <v>45352</v>
      </c>
      <c r="H242" s="39">
        <f t="shared" si="21"/>
        <v>45717</v>
      </c>
      <c r="I242" s="24" t="str">
        <f t="shared" ca="1" si="26"/>
        <v>Vencido</v>
      </c>
      <c r="J242" s="40">
        <v>45512</v>
      </c>
      <c r="K242" s="40">
        <f t="shared" si="27"/>
        <v>45877</v>
      </c>
      <c r="L242" s="46" t="str">
        <f t="shared" ca="1" si="23"/>
        <v>OK!</v>
      </c>
      <c r="M242" s="21"/>
      <c r="N242" s="22" t="str">
        <f t="shared" ca="1" si="25"/>
        <v>?</v>
      </c>
      <c r="O242" s="33"/>
      <c r="P242" s="25" t="str">
        <f t="shared" ca="1" si="24"/>
        <v>?</v>
      </c>
      <c r="Q242" s="60" t="s">
        <v>84</v>
      </c>
      <c r="R242" s="40" t="s">
        <v>90</v>
      </c>
    </row>
    <row r="243" spans="1:19" x14ac:dyDescent="0.25">
      <c r="A243" s="84" t="s">
        <v>869</v>
      </c>
      <c r="B243" s="30" t="s">
        <v>870</v>
      </c>
      <c r="C243" s="30" t="s">
        <v>871</v>
      </c>
      <c r="D243" s="18" t="s">
        <v>865</v>
      </c>
      <c r="E243" s="30" t="s">
        <v>798</v>
      </c>
      <c r="F243" s="17" t="s">
        <v>40</v>
      </c>
      <c r="G243" s="21">
        <v>45363</v>
      </c>
      <c r="H243" s="39">
        <f t="shared" si="21"/>
        <v>45728</v>
      </c>
      <c r="I243" s="24" t="str">
        <f t="shared" ca="1" si="26"/>
        <v>Vencido</v>
      </c>
      <c r="J243" s="40">
        <v>45512</v>
      </c>
      <c r="K243" s="40">
        <f t="shared" si="27"/>
        <v>45877</v>
      </c>
      <c r="L243" s="46" t="str">
        <f t="shared" ca="1" si="23"/>
        <v>OK!</v>
      </c>
      <c r="M243" s="21"/>
      <c r="N243" s="22" t="str">
        <f t="shared" ca="1" si="25"/>
        <v>?</v>
      </c>
      <c r="O243" s="33"/>
      <c r="P243" s="25" t="str">
        <f t="shared" ca="1" si="24"/>
        <v>?</v>
      </c>
      <c r="Q243" s="60" t="s">
        <v>84</v>
      </c>
      <c r="R243" s="40" t="s">
        <v>90</v>
      </c>
    </row>
    <row r="244" spans="1:19" x14ac:dyDescent="0.25">
      <c r="A244" s="84" t="s">
        <v>872</v>
      </c>
      <c r="B244" s="30" t="s">
        <v>873</v>
      </c>
      <c r="C244" s="30" t="s">
        <v>874</v>
      </c>
      <c r="D244" s="18" t="s">
        <v>865</v>
      </c>
      <c r="E244" s="30" t="s">
        <v>450</v>
      </c>
      <c r="F244" s="17" t="s">
        <v>40</v>
      </c>
      <c r="G244" s="21">
        <v>45352</v>
      </c>
      <c r="H244" s="39">
        <f t="shared" si="21"/>
        <v>45717</v>
      </c>
      <c r="I244" s="24" t="str">
        <f t="shared" ca="1" si="26"/>
        <v>Vencido</v>
      </c>
      <c r="J244" s="40">
        <v>45512</v>
      </c>
      <c r="K244" s="40">
        <f t="shared" si="27"/>
        <v>45877</v>
      </c>
      <c r="L244" s="46" t="str">
        <f t="shared" ca="1" si="23"/>
        <v>OK!</v>
      </c>
      <c r="M244" s="21"/>
      <c r="N244" s="22" t="str">
        <f t="shared" ca="1" si="25"/>
        <v>?</v>
      </c>
      <c r="O244" s="33"/>
      <c r="P244" s="25" t="str">
        <f t="shared" ca="1" si="24"/>
        <v>?</v>
      </c>
      <c r="Q244" s="60" t="s">
        <v>84</v>
      </c>
      <c r="R244" s="40" t="s">
        <v>90</v>
      </c>
    </row>
    <row r="245" spans="1:19" x14ac:dyDescent="0.25">
      <c r="A245" s="84" t="s">
        <v>875</v>
      </c>
      <c r="B245" s="30" t="s">
        <v>876</v>
      </c>
      <c r="C245" s="30" t="s">
        <v>877</v>
      </c>
      <c r="D245" s="18" t="s">
        <v>865</v>
      </c>
      <c r="E245" s="30" t="s">
        <v>798</v>
      </c>
      <c r="F245" s="17" t="s">
        <v>40</v>
      </c>
      <c r="G245" s="21">
        <v>45352</v>
      </c>
      <c r="H245" s="39">
        <f t="shared" si="21"/>
        <v>45717</v>
      </c>
      <c r="I245" s="24" t="str">
        <f t="shared" ca="1" si="26"/>
        <v>Vencido</v>
      </c>
      <c r="J245" s="40">
        <v>45512</v>
      </c>
      <c r="K245" s="40">
        <f t="shared" si="27"/>
        <v>45877</v>
      </c>
      <c r="L245" s="46" t="str">
        <f t="shared" ca="1" si="23"/>
        <v>OK!</v>
      </c>
      <c r="M245" s="21"/>
      <c r="N245" s="22" t="str">
        <f t="shared" ca="1" si="25"/>
        <v>?</v>
      </c>
      <c r="O245" s="33"/>
      <c r="P245" s="25" t="str">
        <f t="shared" ca="1" si="24"/>
        <v>?</v>
      </c>
      <c r="Q245" s="60" t="s">
        <v>84</v>
      </c>
      <c r="R245" s="40" t="s">
        <v>90</v>
      </c>
    </row>
    <row r="246" spans="1:19" x14ac:dyDescent="0.25">
      <c r="A246" s="84" t="s">
        <v>878</v>
      </c>
      <c r="B246" s="30" t="s">
        <v>879</v>
      </c>
      <c r="C246" s="30" t="s">
        <v>880</v>
      </c>
      <c r="D246" s="18" t="s">
        <v>881</v>
      </c>
      <c r="E246" s="30" t="s">
        <v>882</v>
      </c>
      <c r="F246" s="17" t="s">
        <v>40</v>
      </c>
      <c r="G246" s="21">
        <v>45294</v>
      </c>
      <c r="H246" s="39">
        <f t="shared" si="21"/>
        <v>45659</v>
      </c>
      <c r="I246" s="24" t="str">
        <f t="shared" ca="1" si="26"/>
        <v>Vencido</v>
      </c>
      <c r="J246" s="77">
        <v>45506</v>
      </c>
      <c r="K246" s="40">
        <f t="shared" si="27"/>
        <v>45871</v>
      </c>
      <c r="L246" s="46" t="str">
        <f t="shared" ca="1" si="23"/>
        <v>OK!</v>
      </c>
      <c r="M246" s="21">
        <v>45292</v>
      </c>
      <c r="N246" s="22" t="str">
        <f t="shared" ca="1" si="25"/>
        <v>Vencido</v>
      </c>
      <c r="O246" s="33">
        <v>45292</v>
      </c>
      <c r="P246" s="25" t="str">
        <f t="shared" ca="1" si="24"/>
        <v>Vencido</v>
      </c>
      <c r="Q246" s="60" t="s">
        <v>61</v>
      </c>
      <c r="R246" s="40" t="s">
        <v>61</v>
      </c>
    </row>
    <row r="247" spans="1:19" x14ac:dyDescent="0.25">
      <c r="A247" s="88" t="s">
        <v>884</v>
      </c>
      <c r="B247" s="30" t="s">
        <v>885</v>
      </c>
      <c r="C247" s="30" t="s">
        <v>886</v>
      </c>
      <c r="D247" s="18" t="s">
        <v>881</v>
      </c>
      <c r="E247" s="30" t="s">
        <v>887</v>
      </c>
      <c r="F247" s="17" t="s">
        <v>40</v>
      </c>
      <c r="G247" s="21">
        <v>45418</v>
      </c>
      <c r="H247" s="39">
        <f t="shared" si="21"/>
        <v>45783</v>
      </c>
      <c r="I247" s="24" t="str">
        <f t="shared" ca="1" si="26"/>
        <v>Vencido</v>
      </c>
      <c r="J247" s="77">
        <v>45544</v>
      </c>
      <c r="K247" s="40">
        <f t="shared" si="27"/>
        <v>45909</v>
      </c>
      <c r="L247" s="46" t="str">
        <f t="shared" ca="1" si="23"/>
        <v>OK!</v>
      </c>
      <c r="M247" s="21">
        <v>45292</v>
      </c>
      <c r="N247" s="22" t="str">
        <f t="shared" ca="1" si="25"/>
        <v>Vencido</v>
      </c>
      <c r="O247" s="33">
        <v>45292</v>
      </c>
      <c r="P247" s="25" t="str">
        <f t="shared" ca="1" si="24"/>
        <v>Vencido</v>
      </c>
      <c r="Q247" s="60" t="s">
        <v>61</v>
      </c>
      <c r="R247" s="40" t="s">
        <v>85</v>
      </c>
    </row>
    <row r="248" spans="1:19" x14ac:dyDescent="0.25">
      <c r="A248" s="84" t="s">
        <v>888</v>
      </c>
      <c r="B248" s="30" t="s">
        <v>889</v>
      </c>
      <c r="C248" s="30" t="s">
        <v>890</v>
      </c>
      <c r="D248" s="18" t="s">
        <v>881</v>
      </c>
      <c r="E248" s="30" t="s">
        <v>891</v>
      </c>
      <c r="F248" s="17" t="s">
        <v>40</v>
      </c>
      <c r="G248" s="21">
        <v>45448</v>
      </c>
      <c r="H248" s="39">
        <f t="shared" si="21"/>
        <v>45813</v>
      </c>
      <c r="I248" s="24" t="str">
        <f t="shared" ca="1" si="26"/>
        <v>Vencido</v>
      </c>
      <c r="J248" s="40"/>
      <c r="K248" s="40">
        <f t="shared" si="27"/>
        <v>365</v>
      </c>
      <c r="L248" s="46" t="str">
        <f t="shared" ca="1" si="23"/>
        <v>?</v>
      </c>
      <c r="M248" s="21">
        <v>45292</v>
      </c>
      <c r="N248" s="22" t="str">
        <f t="shared" ca="1" si="25"/>
        <v>Vencido</v>
      </c>
      <c r="O248" s="33">
        <v>45292</v>
      </c>
      <c r="P248" s="25" t="str">
        <f t="shared" ca="1" si="24"/>
        <v>Vencido</v>
      </c>
      <c r="Q248" s="60" t="s">
        <v>61</v>
      </c>
      <c r="R248" s="40" t="s">
        <v>61</v>
      </c>
    </row>
    <row r="249" spans="1:19" x14ac:dyDescent="0.25">
      <c r="A249" s="88" t="s">
        <v>892</v>
      </c>
      <c r="B249" s="31">
        <v>33975258</v>
      </c>
      <c r="C249" s="30" t="s">
        <v>893</v>
      </c>
      <c r="D249" s="18" t="s">
        <v>881</v>
      </c>
      <c r="E249" s="30" t="s">
        <v>894</v>
      </c>
      <c r="F249" s="17" t="s">
        <v>40</v>
      </c>
      <c r="G249" s="21">
        <v>45525</v>
      </c>
      <c r="H249" s="39">
        <f t="shared" si="21"/>
        <v>45890</v>
      </c>
      <c r="I249" s="24" t="str">
        <f t="shared" ca="1" si="26"/>
        <v>OK!</v>
      </c>
      <c r="J249" s="77">
        <v>45526</v>
      </c>
      <c r="K249" s="40">
        <f t="shared" si="27"/>
        <v>45891</v>
      </c>
      <c r="L249" s="46" t="str">
        <f t="shared" ca="1" si="23"/>
        <v>OK!</v>
      </c>
      <c r="M249" s="21">
        <v>45292</v>
      </c>
      <c r="N249" s="22" t="str">
        <f t="shared" ca="1" si="25"/>
        <v>Vencido</v>
      </c>
      <c r="O249" s="33">
        <v>45292</v>
      </c>
      <c r="P249" s="25" t="str">
        <f t="shared" ca="1" si="24"/>
        <v>Vencido</v>
      </c>
      <c r="Q249" s="60" t="s">
        <v>61</v>
      </c>
      <c r="R249" s="40" t="s">
        <v>61</v>
      </c>
    </row>
    <row r="250" spans="1:19" x14ac:dyDescent="0.25">
      <c r="A250" s="88" t="s">
        <v>895</v>
      </c>
      <c r="B250" s="31">
        <v>40214770</v>
      </c>
      <c r="C250" s="30" t="s">
        <v>896</v>
      </c>
      <c r="D250" s="18" t="s">
        <v>881</v>
      </c>
      <c r="E250" s="30" t="s">
        <v>897</v>
      </c>
      <c r="F250" s="17" t="s">
        <v>40</v>
      </c>
      <c r="G250" s="21">
        <v>45296</v>
      </c>
      <c r="H250" s="39">
        <f t="shared" si="21"/>
        <v>45661</v>
      </c>
      <c r="I250" s="24" t="str">
        <f t="shared" ca="1" si="26"/>
        <v>Vencido</v>
      </c>
      <c r="J250" s="77">
        <v>45526</v>
      </c>
      <c r="K250" s="40">
        <f t="shared" si="27"/>
        <v>45891</v>
      </c>
      <c r="L250" s="46" t="str">
        <f t="shared" ca="1" si="23"/>
        <v>OK!</v>
      </c>
      <c r="M250" s="21">
        <v>45292</v>
      </c>
      <c r="N250" s="22" t="str">
        <f t="shared" ca="1" si="25"/>
        <v>Vencido</v>
      </c>
      <c r="O250" s="33">
        <v>45292</v>
      </c>
      <c r="P250" s="25" t="str">
        <f t="shared" ca="1" si="24"/>
        <v>Vencido</v>
      </c>
      <c r="Q250" s="60" t="s">
        <v>61</v>
      </c>
      <c r="R250" s="40" t="s">
        <v>61</v>
      </c>
    </row>
    <row r="251" spans="1:19" x14ac:dyDescent="0.25">
      <c r="A251" s="88" t="s">
        <v>898</v>
      </c>
      <c r="B251" s="30" t="s">
        <v>899</v>
      </c>
      <c r="C251" s="30" t="s">
        <v>900</v>
      </c>
      <c r="D251" s="18" t="s">
        <v>881</v>
      </c>
      <c r="E251" s="30" t="s">
        <v>901</v>
      </c>
      <c r="F251" s="17" t="s">
        <v>40</v>
      </c>
      <c r="G251" s="21">
        <v>45369</v>
      </c>
      <c r="H251" s="39">
        <f t="shared" si="21"/>
        <v>45734</v>
      </c>
      <c r="I251" s="24" t="str">
        <f t="shared" ca="1" si="26"/>
        <v>Vencido</v>
      </c>
      <c r="J251" s="77">
        <v>45530</v>
      </c>
      <c r="K251" s="40">
        <f t="shared" si="27"/>
        <v>45895</v>
      </c>
      <c r="L251" s="46" t="str">
        <f t="shared" ca="1" si="23"/>
        <v>OK!</v>
      </c>
      <c r="M251" s="21">
        <v>45292</v>
      </c>
      <c r="N251" s="22" t="str">
        <f t="shared" ca="1" si="25"/>
        <v>Vencido</v>
      </c>
      <c r="O251" s="33">
        <v>45292</v>
      </c>
      <c r="P251" s="25" t="str">
        <f t="shared" ca="1" si="24"/>
        <v>Vencido</v>
      </c>
      <c r="Q251" s="60" t="s">
        <v>61</v>
      </c>
      <c r="R251" s="40" t="s">
        <v>61</v>
      </c>
    </row>
    <row r="252" spans="1:19" x14ac:dyDescent="0.25">
      <c r="A252" s="88" t="s">
        <v>902</v>
      </c>
      <c r="B252" s="31">
        <v>23043194</v>
      </c>
      <c r="C252" s="30" t="s">
        <v>903</v>
      </c>
      <c r="D252" s="18" t="s">
        <v>881</v>
      </c>
      <c r="E252" s="30" t="s">
        <v>904</v>
      </c>
      <c r="F252" s="17" t="s">
        <v>40</v>
      </c>
      <c r="G252" s="21">
        <v>45531</v>
      </c>
      <c r="H252" s="39">
        <f t="shared" si="21"/>
        <v>45896</v>
      </c>
      <c r="I252" s="24" t="str">
        <f t="shared" ca="1" si="26"/>
        <v>OK!</v>
      </c>
      <c r="J252" s="77">
        <v>45551</v>
      </c>
      <c r="K252" s="40">
        <f t="shared" si="27"/>
        <v>45916</v>
      </c>
      <c r="L252" s="46" t="str">
        <f t="shared" ca="1" si="23"/>
        <v>OK!</v>
      </c>
      <c r="M252" s="21">
        <v>45292</v>
      </c>
      <c r="N252" s="22" t="str">
        <f t="shared" ca="1" si="25"/>
        <v>Vencido</v>
      </c>
      <c r="O252" s="33">
        <v>45292</v>
      </c>
      <c r="P252" s="25" t="str">
        <f t="shared" ca="1" si="24"/>
        <v>Vencido</v>
      </c>
      <c r="Q252" s="60" t="s">
        <v>61</v>
      </c>
      <c r="R252" s="40" t="s">
        <v>61</v>
      </c>
    </row>
    <row r="253" spans="1:19" x14ac:dyDescent="0.25">
      <c r="A253" s="88" t="s">
        <v>905</v>
      </c>
      <c r="B253" s="31">
        <v>40113425</v>
      </c>
      <c r="C253" s="30" t="s">
        <v>906</v>
      </c>
      <c r="D253" s="18" t="s">
        <v>881</v>
      </c>
      <c r="E253" s="30" t="s">
        <v>907</v>
      </c>
      <c r="F253" s="17" t="s">
        <v>40</v>
      </c>
      <c r="G253" s="21">
        <v>45485</v>
      </c>
      <c r="H253" s="39">
        <f t="shared" ref="H253:H316" si="28">G253+365</f>
        <v>45850</v>
      </c>
      <c r="I253" s="24" t="str">
        <f t="shared" ca="1" si="26"/>
        <v>Vence - 15 dias</v>
      </c>
      <c r="J253" s="77">
        <v>45530</v>
      </c>
      <c r="K253" s="40">
        <f t="shared" si="27"/>
        <v>45895</v>
      </c>
      <c r="L253" s="46" t="str">
        <f t="shared" ca="1" si="23"/>
        <v>OK!</v>
      </c>
      <c r="M253" s="21">
        <v>45292</v>
      </c>
      <c r="N253" s="22" t="str">
        <f t="shared" ca="1" si="25"/>
        <v>Vencido</v>
      </c>
      <c r="O253" s="33">
        <v>45292</v>
      </c>
      <c r="P253" s="25" t="str">
        <f t="shared" ca="1" si="24"/>
        <v>Vencido</v>
      </c>
      <c r="Q253" s="60" t="s">
        <v>61</v>
      </c>
      <c r="R253" s="40" t="s">
        <v>61</v>
      </c>
    </row>
    <row r="254" spans="1:19" x14ac:dyDescent="0.25">
      <c r="A254" s="84" t="s">
        <v>908</v>
      </c>
      <c r="B254" s="30" t="s">
        <v>909</v>
      </c>
      <c r="C254" s="30" t="s">
        <v>910</v>
      </c>
      <c r="D254" s="18" t="s">
        <v>881</v>
      </c>
      <c r="E254" s="30" t="s">
        <v>911</v>
      </c>
      <c r="F254" s="17" t="s">
        <v>40</v>
      </c>
      <c r="G254" s="21">
        <v>45274</v>
      </c>
      <c r="H254" s="39">
        <f t="shared" si="28"/>
        <v>45639</v>
      </c>
      <c r="I254" s="24" t="str">
        <f t="shared" ca="1" si="26"/>
        <v>Vencido</v>
      </c>
      <c r="J254" s="40"/>
      <c r="K254" s="40">
        <f t="shared" si="27"/>
        <v>365</v>
      </c>
      <c r="L254" s="46" t="str">
        <f t="shared" ca="1" si="23"/>
        <v>?</v>
      </c>
      <c r="M254" s="21">
        <v>45292</v>
      </c>
      <c r="N254" s="22" t="str">
        <f t="shared" ca="1" si="25"/>
        <v>Vencido</v>
      </c>
      <c r="O254" s="33">
        <v>45292</v>
      </c>
      <c r="P254" s="25" t="str">
        <f t="shared" ca="1" si="24"/>
        <v>Vencido</v>
      </c>
      <c r="Q254" s="60" t="s">
        <v>61</v>
      </c>
      <c r="R254" s="40" t="s">
        <v>61</v>
      </c>
    </row>
    <row r="255" spans="1:19" x14ac:dyDescent="0.25">
      <c r="A255" s="84" t="s">
        <v>912</v>
      </c>
      <c r="B255" s="30" t="s">
        <v>913</v>
      </c>
      <c r="C255" s="30" t="s">
        <v>914</v>
      </c>
      <c r="D255" s="18" t="s">
        <v>881</v>
      </c>
      <c r="E255" s="30" t="s">
        <v>915</v>
      </c>
      <c r="F255" s="17" t="s">
        <v>40</v>
      </c>
      <c r="G255" s="21">
        <v>45348</v>
      </c>
      <c r="H255" s="39">
        <f t="shared" si="28"/>
        <v>45713</v>
      </c>
      <c r="I255" s="24" t="str">
        <f t="shared" ca="1" si="26"/>
        <v>Vencido</v>
      </c>
      <c r="J255" s="40"/>
      <c r="K255" s="40">
        <f t="shared" si="27"/>
        <v>365</v>
      </c>
      <c r="L255" s="46" t="str">
        <f t="shared" ca="1" si="23"/>
        <v>?</v>
      </c>
      <c r="M255" s="21">
        <v>45292</v>
      </c>
      <c r="N255" s="22" t="str">
        <f t="shared" ca="1" si="25"/>
        <v>Vencido</v>
      </c>
      <c r="O255" s="33">
        <v>45292</v>
      </c>
      <c r="P255" s="25" t="str">
        <f t="shared" ca="1" si="24"/>
        <v>Vencido</v>
      </c>
      <c r="Q255" s="40" t="s">
        <v>61</v>
      </c>
      <c r="R255" s="40" t="s">
        <v>61</v>
      </c>
    </row>
    <row r="256" spans="1:19" ht="15" x14ac:dyDescent="0.25">
      <c r="A256" s="81" t="s">
        <v>916</v>
      </c>
      <c r="B256" s="30" t="s">
        <v>917</v>
      </c>
      <c r="C256" s="30" t="s">
        <v>918</v>
      </c>
      <c r="D256" s="16" t="s">
        <v>919</v>
      </c>
      <c r="E256" s="15" t="s">
        <v>920</v>
      </c>
      <c r="F256" s="19" t="s">
        <v>40</v>
      </c>
      <c r="G256" s="21">
        <v>45700</v>
      </c>
      <c r="H256" s="21">
        <f t="shared" si="28"/>
        <v>46065</v>
      </c>
      <c r="I256" s="24" t="str">
        <f t="shared" ca="1" si="26"/>
        <v>OK!</v>
      </c>
      <c r="J256" s="40"/>
      <c r="K256" s="40">
        <f t="shared" si="27"/>
        <v>365</v>
      </c>
      <c r="L256" s="46" t="str">
        <f t="shared" ca="1" si="23"/>
        <v>?</v>
      </c>
      <c r="M256" s="21">
        <v>45689</v>
      </c>
      <c r="N256" s="22" t="str">
        <f t="shared" ca="1" si="25"/>
        <v>OK!</v>
      </c>
      <c r="O256" s="33">
        <v>45717</v>
      </c>
      <c r="P256" s="25" t="str">
        <f t="shared" ca="1" si="24"/>
        <v>OK!</v>
      </c>
      <c r="Q256" s="60" t="s">
        <v>61</v>
      </c>
      <c r="R256" s="40" t="s">
        <v>61</v>
      </c>
      <c r="S256" s="82"/>
    </row>
    <row r="257" spans="1:18" ht="15" x14ac:dyDescent="0.25">
      <c r="A257" s="81" t="s">
        <v>921</v>
      </c>
      <c r="B257" s="30" t="s">
        <v>922</v>
      </c>
      <c r="C257" s="30" t="s">
        <v>923</v>
      </c>
      <c r="D257" s="16" t="s">
        <v>919</v>
      </c>
      <c r="E257" s="30" t="s">
        <v>924</v>
      </c>
      <c r="F257" s="17" t="s">
        <v>40</v>
      </c>
      <c r="G257" s="21">
        <v>45552</v>
      </c>
      <c r="H257" s="39">
        <f t="shared" si="28"/>
        <v>45917</v>
      </c>
      <c r="I257" s="24" t="str">
        <f t="shared" ca="1" si="26"/>
        <v>OK!</v>
      </c>
      <c r="J257" s="77">
        <v>45807</v>
      </c>
      <c r="K257" s="40">
        <f t="shared" si="27"/>
        <v>46172</v>
      </c>
      <c r="L257" s="46" t="str">
        <f t="shared" ca="1" si="23"/>
        <v>OK!</v>
      </c>
      <c r="M257" s="21">
        <v>45689</v>
      </c>
      <c r="N257" s="22" t="str">
        <f t="shared" ca="1" si="25"/>
        <v>OK!</v>
      </c>
      <c r="O257" s="33">
        <v>45717</v>
      </c>
      <c r="P257" s="25" t="str">
        <f t="shared" ca="1" si="24"/>
        <v>OK!</v>
      </c>
      <c r="Q257" s="60" t="s">
        <v>61</v>
      </c>
      <c r="R257" s="40" t="s">
        <v>85</v>
      </c>
    </row>
    <row r="258" spans="1:18" ht="15" x14ac:dyDescent="0.25">
      <c r="A258" s="81" t="s">
        <v>925</v>
      </c>
      <c r="B258" s="30" t="s">
        <v>926</v>
      </c>
      <c r="C258" s="30" t="s">
        <v>927</v>
      </c>
      <c r="D258" s="16" t="s">
        <v>919</v>
      </c>
      <c r="E258" s="15" t="s">
        <v>920</v>
      </c>
      <c r="F258" s="19" t="s">
        <v>40</v>
      </c>
      <c r="G258" s="21">
        <v>45705</v>
      </c>
      <c r="H258" s="21">
        <f t="shared" si="28"/>
        <v>46070</v>
      </c>
      <c r="I258" s="24" t="str">
        <f t="shared" ca="1" si="26"/>
        <v>OK!</v>
      </c>
      <c r="J258" s="77">
        <v>45807</v>
      </c>
      <c r="K258" s="40">
        <f t="shared" si="27"/>
        <v>46172</v>
      </c>
      <c r="L258" s="46" t="str">
        <f t="shared" ca="1" si="23"/>
        <v>OK!</v>
      </c>
      <c r="M258" s="21">
        <v>45689</v>
      </c>
      <c r="N258" s="22" t="str">
        <f t="shared" ca="1" si="25"/>
        <v>OK!</v>
      </c>
      <c r="O258" s="33">
        <v>45717</v>
      </c>
      <c r="P258" s="25" t="str">
        <f t="shared" ca="1" si="24"/>
        <v>OK!</v>
      </c>
      <c r="Q258" s="60" t="s">
        <v>61</v>
      </c>
      <c r="R258" s="40" t="s">
        <v>85</v>
      </c>
    </row>
    <row r="259" spans="1:18" ht="15" x14ac:dyDescent="0.25">
      <c r="A259" s="81" t="s">
        <v>928</v>
      </c>
      <c r="B259" s="30" t="s">
        <v>929</v>
      </c>
      <c r="C259" s="30" t="s">
        <v>930</v>
      </c>
      <c r="D259" s="16" t="s">
        <v>919</v>
      </c>
      <c r="E259" s="15" t="s">
        <v>920</v>
      </c>
      <c r="F259" s="19" t="s">
        <v>40</v>
      </c>
      <c r="G259" s="21">
        <v>45602</v>
      </c>
      <c r="H259" s="21">
        <f t="shared" si="28"/>
        <v>45967</v>
      </c>
      <c r="I259" s="24" t="str">
        <f t="shared" ca="1" si="26"/>
        <v>OK!</v>
      </c>
      <c r="J259" s="77">
        <v>45807</v>
      </c>
      <c r="K259" s="40">
        <f t="shared" si="27"/>
        <v>46172</v>
      </c>
      <c r="L259" s="46" t="str">
        <f t="shared" ca="1" si="23"/>
        <v>OK!</v>
      </c>
      <c r="M259" s="21">
        <v>45689</v>
      </c>
      <c r="N259" s="22" t="str">
        <f t="shared" ca="1" si="25"/>
        <v>OK!</v>
      </c>
      <c r="O259" s="33">
        <v>45717</v>
      </c>
      <c r="P259" s="25" t="str">
        <f t="shared" ref="P259:P322" ca="1" si="29">IFERROR(IF(O259="","?",IF((O259+(365))&lt;TODAY(),"Vencido",IF((O259+(365))=TODAY(),"Vence Hoje",IF((O259+(365)-15)&lt;=TODAY(),"Vence - 15 dias",IF((O259+(365)-30)&lt;=TODAY(),"Vence - 30 dias",IF((O259+(365)-60)&lt;=TODAY(),"Vence - 60 dias",IF((O259+(365)-90)&lt;=TODAY(),"Vence - 90 dias","OK!"))))))),"-")</f>
        <v>OK!</v>
      </c>
      <c r="Q259" s="60" t="s">
        <v>61</v>
      </c>
      <c r="R259" s="40" t="s">
        <v>85</v>
      </c>
    </row>
    <row r="260" spans="1:18" ht="15" x14ac:dyDescent="0.25">
      <c r="A260" s="81" t="s">
        <v>931</v>
      </c>
      <c r="B260" s="31">
        <v>55286989</v>
      </c>
      <c r="C260" s="30" t="s">
        <v>932</v>
      </c>
      <c r="D260" s="16" t="s">
        <v>919</v>
      </c>
      <c r="E260" s="30" t="s">
        <v>933</v>
      </c>
      <c r="F260" s="19" t="s">
        <v>40</v>
      </c>
      <c r="G260" s="21">
        <v>45727</v>
      </c>
      <c r="H260" s="21">
        <f t="shared" si="28"/>
        <v>46092</v>
      </c>
      <c r="I260" s="24" t="str">
        <f t="shared" ca="1" si="26"/>
        <v>OK!</v>
      </c>
      <c r="J260" s="40"/>
      <c r="K260" s="40">
        <f t="shared" si="27"/>
        <v>365</v>
      </c>
      <c r="L260" s="46" t="str">
        <f t="shared" ref="L260:L323" ca="1" si="30">IFERROR(IF(J260="","?",IF((J260+(365))&lt;TODAY(),"Bloqueado",IF((J260+(365*2))=TODAY(),"Vence Hoje",IF((J260+(365*2)-15)&lt;=TODAY(),"Vence - 15 dias",IF((J260+(365*2)-30)&lt;=TODAY(),"Vence - 30 dias",IF((J260+(365*2)-60)&lt;=TODAY(),"Vence - 60 dias",IF((J260+(365*2)-90)&lt;=TODAY(),"Vence - 90 dias","OK!"))))))),"-")</f>
        <v>?</v>
      </c>
      <c r="M260" s="21">
        <v>45689</v>
      </c>
      <c r="N260" s="22" t="str">
        <f t="shared" ca="1" si="25"/>
        <v>OK!</v>
      </c>
      <c r="O260" s="33">
        <v>45717</v>
      </c>
      <c r="P260" s="25" t="str">
        <f t="shared" ca="1" si="29"/>
        <v>OK!</v>
      </c>
      <c r="Q260" s="60" t="s">
        <v>61</v>
      </c>
      <c r="R260" s="40" t="s">
        <v>85</v>
      </c>
    </row>
    <row r="261" spans="1:18" ht="15" x14ac:dyDescent="0.25">
      <c r="A261" s="81" t="s">
        <v>934</v>
      </c>
      <c r="B261" s="30" t="s">
        <v>935</v>
      </c>
      <c r="C261" s="30" t="s">
        <v>936</v>
      </c>
      <c r="D261" s="36" t="s">
        <v>919</v>
      </c>
      <c r="E261" s="30" t="s">
        <v>937</v>
      </c>
      <c r="F261" s="17" t="s">
        <v>40</v>
      </c>
      <c r="G261" s="21">
        <v>45441</v>
      </c>
      <c r="H261" s="39">
        <f t="shared" si="28"/>
        <v>45806</v>
      </c>
      <c r="I261" s="24" t="str">
        <f t="shared" ca="1" si="26"/>
        <v>Vencido</v>
      </c>
      <c r="J261" s="77">
        <v>45807</v>
      </c>
      <c r="K261" s="40">
        <f t="shared" si="27"/>
        <v>46172</v>
      </c>
      <c r="L261" s="46" t="str">
        <f t="shared" ca="1" si="30"/>
        <v>OK!</v>
      </c>
      <c r="M261" s="21">
        <v>45689</v>
      </c>
      <c r="N261" s="22" t="str">
        <f t="shared" ca="1" si="25"/>
        <v>OK!</v>
      </c>
      <c r="O261" s="33">
        <v>45717</v>
      </c>
      <c r="P261" s="25" t="str">
        <f t="shared" ca="1" si="29"/>
        <v>OK!</v>
      </c>
      <c r="Q261" s="60" t="s">
        <v>61</v>
      </c>
      <c r="R261" s="40" t="s">
        <v>85</v>
      </c>
    </row>
    <row r="262" spans="1:18" ht="15" x14ac:dyDescent="0.25">
      <c r="A262" s="81" t="s">
        <v>938</v>
      </c>
      <c r="B262" s="30" t="s">
        <v>939</v>
      </c>
      <c r="C262" s="30" t="s">
        <v>940</v>
      </c>
      <c r="D262" s="16" t="s">
        <v>919</v>
      </c>
      <c r="E262" s="30" t="s">
        <v>937</v>
      </c>
      <c r="F262" s="17" t="s">
        <v>40</v>
      </c>
      <c r="G262" s="21">
        <v>45702</v>
      </c>
      <c r="H262" s="39">
        <f t="shared" si="28"/>
        <v>46067</v>
      </c>
      <c r="I262" s="24" t="str">
        <f t="shared" ca="1" si="26"/>
        <v>OK!</v>
      </c>
      <c r="J262" s="77">
        <v>45807</v>
      </c>
      <c r="K262" s="40">
        <f t="shared" si="27"/>
        <v>46172</v>
      </c>
      <c r="L262" s="46" t="str">
        <f t="shared" ca="1" si="30"/>
        <v>OK!</v>
      </c>
      <c r="M262" s="21">
        <v>45689</v>
      </c>
      <c r="N262" s="22" t="str">
        <f t="shared" ca="1" si="25"/>
        <v>OK!</v>
      </c>
      <c r="O262" s="33">
        <v>45717</v>
      </c>
      <c r="P262" s="25" t="str">
        <f t="shared" ca="1" si="29"/>
        <v>OK!</v>
      </c>
      <c r="Q262" s="60" t="s">
        <v>61</v>
      </c>
      <c r="R262" s="40" t="s">
        <v>85</v>
      </c>
    </row>
    <row r="263" spans="1:18" ht="15" x14ac:dyDescent="0.25">
      <c r="A263" s="81" t="s">
        <v>941</v>
      </c>
      <c r="B263" s="30" t="s">
        <v>942</v>
      </c>
      <c r="C263" s="30" t="s">
        <v>943</v>
      </c>
      <c r="D263" s="16" t="s">
        <v>919</v>
      </c>
      <c r="E263" s="30" t="s">
        <v>933</v>
      </c>
      <c r="F263" s="19" t="s">
        <v>40</v>
      </c>
      <c r="G263" s="21">
        <v>45701</v>
      </c>
      <c r="H263" s="21">
        <f t="shared" si="28"/>
        <v>46066</v>
      </c>
      <c r="I263" s="24" t="str">
        <f t="shared" ca="1" si="26"/>
        <v>OK!</v>
      </c>
      <c r="J263" s="77">
        <v>45807</v>
      </c>
      <c r="K263" s="40">
        <f t="shared" si="27"/>
        <v>46172</v>
      </c>
      <c r="L263" s="46" t="str">
        <f t="shared" ca="1" si="30"/>
        <v>OK!</v>
      </c>
      <c r="M263" s="21">
        <v>45689</v>
      </c>
      <c r="N263" s="22" t="str">
        <f t="shared" ca="1" si="25"/>
        <v>OK!</v>
      </c>
      <c r="O263" s="33">
        <v>45717</v>
      </c>
      <c r="P263" s="25" t="str">
        <f t="shared" ca="1" si="29"/>
        <v>OK!</v>
      </c>
      <c r="Q263" s="60" t="s">
        <v>61</v>
      </c>
      <c r="R263" s="40" t="s">
        <v>85</v>
      </c>
    </row>
    <row r="264" spans="1:18" x14ac:dyDescent="0.25">
      <c r="A264" s="88" t="s">
        <v>944</v>
      </c>
      <c r="B264" s="30" t="s">
        <v>945</v>
      </c>
      <c r="C264" s="30" t="s">
        <v>946</v>
      </c>
      <c r="D264" s="16" t="s">
        <v>919</v>
      </c>
      <c r="E264" s="15" t="s">
        <v>920</v>
      </c>
      <c r="F264" s="19" t="s">
        <v>40</v>
      </c>
      <c r="G264" s="21">
        <v>45798</v>
      </c>
      <c r="H264" s="21">
        <f t="shared" si="28"/>
        <v>46163</v>
      </c>
      <c r="I264" s="24" t="str">
        <f t="shared" ca="1" si="26"/>
        <v>OK!</v>
      </c>
      <c r="J264" s="40"/>
      <c r="K264" s="40">
        <f t="shared" si="27"/>
        <v>365</v>
      </c>
      <c r="L264" s="46" t="str">
        <f t="shared" ca="1" si="30"/>
        <v>?</v>
      </c>
      <c r="M264" s="21"/>
      <c r="N264" s="22" t="str">
        <f t="shared" ca="1" si="25"/>
        <v>?</v>
      </c>
      <c r="O264" s="33"/>
      <c r="P264" s="25" t="str">
        <f t="shared" ca="1" si="29"/>
        <v>?</v>
      </c>
      <c r="Q264" s="60" t="s">
        <v>61</v>
      </c>
      <c r="R264" s="40" t="s">
        <v>61</v>
      </c>
    </row>
    <row r="265" spans="1:18" ht="15" x14ac:dyDescent="0.25">
      <c r="A265" s="81" t="s">
        <v>947</v>
      </c>
      <c r="B265" s="31" t="s">
        <v>948</v>
      </c>
      <c r="C265" s="30" t="s">
        <v>949</v>
      </c>
      <c r="D265" s="16" t="s">
        <v>919</v>
      </c>
      <c r="E265" s="30" t="s">
        <v>933</v>
      </c>
      <c r="F265" s="19" t="s">
        <v>40</v>
      </c>
      <c r="G265" s="21">
        <v>45665</v>
      </c>
      <c r="H265" s="21">
        <f t="shared" si="28"/>
        <v>46030</v>
      </c>
      <c r="I265" s="24" t="str">
        <f t="shared" ca="1" si="26"/>
        <v>OK!</v>
      </c>
      <c r="J265" s="77">
        <v>45807</v>
      </c>
      <c r="K265" s="40">
        <f t="shared" si="27"/>
        <v>46172</v>
      </c>
      <c r="L265" s="46" t="str">
        <f t="shared" ca="1" si="30"/>
        <v>OK!</v>
      </c>
      <c r="M265" s="21">
        <v>45689</v>
      </c>
      <c r="N265" s="22" t="str">
        <f t="shared" ca="1" si="25"/>
        <v>OK!</v>
      </c>
      <c r="O265" s="33">
        <v>45717</v>
      </c>
      <c r="P265" s="25" t="str">
        <f t="shared" ca="1" si="29"/>
        <v>OK!</v>
      </c>
      <c r="Q265" s="60" t="s">
        <v>61</v>
      </c>
      <c r="R265" s="40" t="s">
        <v>85</v>
      </c>
    </row>
    <row r="266" spans="1:18" ht="15" x14ac:dyDescent="0.25">
      <c r="A266" s="81" t="s">
        <v>950</v>
      </c>
      <c r="B266" s="30" t="s">
        <v>951</v>
      </c>
      <c r="C266" s="30" t="s">
        <v>952</v>
      </c>
      <c r="D266" s="16" t="s">
        <v>919</v>
      </c>
      <c r="E266" s="30" t="s">
        <v>933</v>
      </c>
      <c r="F266" s="17" t="s">
        <v>40</v>
      </c>
      <c r="G266" s="21">
        <v>45775</v>
      </c>
      <c r="H266" s="39">
        <f t="shared" si="28"/>
        <v>46140</v>
      </c>
      <c r="I266" s="24" t="str">
        <f t="shared" ca="1" si="26"/>
        <v>OK!</v>
      </c>
      <c r="J266" s="77">
        <v>45462</v>
      </c>
      <c r="K266" s="40">
        <f t="shared" si="27"/>
        <v>45827</v>
      </c>
      <c r="L266" s="46" t="str">
        <f t="shared" ca="1" si="30"/>
        <v>Bloqueado</v>
      </c>
      <c r="M266" s="21">
        <v>45689</v>
      </c>
      <c r="N266" s="22" t="str">
        <f t="shared" ca="1" si="25"/>
        <v>OK!</v>
      </c>
      <c r="O266" s="33">
        <v>45717</v>
      </c>
      <c r="P266" s="25" t="str">
        <f t="shared" ca="1" si="29"/>
        <v>OK!</v>
      </c>
      <c r="Q266" s="60" t="s">
        <v>61</v>
      </c>
      <c r="R266" s="40" t="s">
        <v>85</v>
      </c>
    </row>
    <row r="267" spans="1:18" ht="15" x14ac:dyDescent="0.25">
      <c r="A267" s="81" t="s">
        <v>953</v>
      </c>
      <c r="B267" s="30" t="s">
        <v>954</v>
      </c>
      <c r="C267" s="30" t="s">
        <v>955</v>
      </c>
      <c r="D267" s="16" t="s">
        <v>919</v>
      </c>
      <c r="E267" s="30" t="s">
        <v>933</v>
      </c>
      <c r="F267" s="17" t="s">
        <v>40</v>
      </c>
      <c r="G267" s="21">
        <v>45560</v>
      </c>
      <c r="H267" s="39">
        <f t="shared" si="28"/>
        <v>45925</v>
      </c>
      <c r="I267" s="24" t="str">
        <f t="shared" ca="1" si="26"/>
        <v>OK!</v>
      </c>
      <c r="J267" s="77">
        <v>45462</v>
      </c>
      <c r="K267" s="40">
        <f t="shared" si="27"/>
        <v>45827</v>
      </c>
      <c r="L267" s="46" t="str">
        <f t="shared" ca="1" si="30"/>
        <v>Bloqueado</v>
      </c>
      <c r="M267" s="21">
        <v>45689</v>
      </c>
      <c r="N267" s="22" t="str">
        <f t="shared" ca="1" si="25"/>
        <v>OK!</v>
      </c>
      <c r="O267" s="33">
        <v>45717</v>
      </c>
      <c r="P267" s="25" t="str">
        <f t="shared" ca="1" si="29"/>
        <v>OK!</v>
      </c>
      <c r="Q267" s="60" t="s">
        <v>61</v>
      </c>
      <c r="R267" s="40" t="s">
        <v>85</v>
      </c>
    </row>
    <row r="268" spans="1:18" ht="15" x14ac:dyDescent="0.25">
      <c r="A268" s="81" t="s">
        <v>956</v>
      </c>
      <c r="B268" s="30" t="s">
        <v>957</v>
      </c>
      <c r="C268" s="30" t="s">
        <v>958</v>
      </c>
      <c r="D268" s="16" t="s">
        <v>919</v>
      </c>
      <c r="E268" s="15" t="s">
        <v>959</v>
      </c>
      <c r="F268" s="19" t="s">
        <v>40</v>
      </c>
      <c r="G268" s="21">
        <v>45727</v>
      </c>
      <c r="H268" s="21">
        <f t="shared" si="28"/>
        <v>46092</v>
      </c>
      <c r="I268" s="24" t="str">
        <f t="shared" ca="1" si="26"/>
        <v>OK!</v>
      </c>
      <c r="J268" s="77">
        <v>45807</v>
      </c>
      <c r="K268" s="40">
        <f t="shared" si="27"/>
        <v>46172</v>
      </c>
      <c r="L268" s="46" t="str">
        <f t="shared" ca="1" si="30"/>
        <v>OK!</v>
      </c>
      <c r="M268" s="21">
        <v>45689</v>
      </c>
      <c r="N268" s="22" t="str">
        <f t="shared" ca="1" si="25"/>
        <v>OK!</v>
      </c>
      <c r="O268" s="33">
        <v>45717</v>
      </c>
      <c r="P268" s="25" t="str">
        <f t="shared" ca="1" si="29"/>
        <v>OK!</v>
      </c>
      <c r="Q268" s="60" t="s">
        <v>61</v>
      </c>
      <c r="R268" s="40" t="s">
        <v>85</v>
      </c>
    </row>
    <row r="269" spans="1:18" ht="15" x14ac:dyDescent="0.25">
      <c r="A269" s="81" t="s">
        <v>960</v>
      </c>
      <c r="B269" s="30" t="s">
        <v>961</v>
      </c>
      <c r="C269" s="30" t="s">
        <v>962</v>
      </c>
      <c r="D269" s="16" t="s">
        <v>919</v>
      </c>
      <c r="E269" s="15" t="s">
        <v>959</v>
      </c>
      <c r="F269" s="19" t="s">
        <v>40</v>
      </c>
      <c r="G269" s="21">
        <v>45572</v>
      </c>
      <c r="H269" s="21">
        <f t="shared" si="28"/>
        <v>45937</v>
      </c>
      <c r="I269" s="24" t="str">
        <f t="shared" ca="1" si="26"/>
        <v>OK!</v>
      </c>
      <c r="J269" s="77">
        <v>45807</v>
      </c>
      <c r="K269" s="40">
        <f t="shared" si="27"/>
        <v>46172</v>
      </c>
      <c r="L269" s="46" t="str">
        <f t="shared" ca="1" si="30"/>
        <v>OK!</v>
      </c>
      <c r="M269" s="21">
        <v>45689</v>
      </c>
      <c r="N269" s="22" t="str">
        <f t="shared" ca="1" si="25"/>
        <v>OK!</v>
      </c>
      <c r="O269" s="33">
        <v>45717</v>
      </c>
      <c r="P269" s="25" t="str">
        <f t="shared" ca="1" si="29"/>
        <v>OK!</v>
      </c>
      <c r="Q269" s="60" t="s">
        <v>61</v>
      </c>
      <c r="R269" s="40" t="s">
        <v>85</v>
      </c>
    </row>
    <row r="270" spans="1:18" ht="15" x14ac:dyDescent="0.25">
      <c r="A270" s="81" t="s">
        <v>963</v>
      </c>
      <c r="B270" s="30" t="s">
        <v>964</v>
      </c>
      <c r="C270" s="30" t="s">
        <v>965</v>
      </c>
      <c r="D270" s="16" t="s">
        <v>919</v>
      </c>
      <c r="E270" s="15" t="s">
        <v>959</v>
      </c>
      <c r="F270" s="19" t="s">
        <v>40</v>
      </c>
      <c r="G270" s="21">
        <v>45574</v>
      </c>
      <c r="H270" s="21">
        <f t="shared" si="28"/>
        <v>45939</v>
      </c>
      <c r="I270" s="24" t="str">
        <f t="shared" ca="1" si="26"/>
        <v>OK!</v>
      </c>
      <c r="J270" s="40"/>
      <c r="K270" s="40">
        <f t="shared" si="27"/>
        <v>365</v>
      </c>
      <c r="L270" s="46" t="str">
        <f t="shared" ca="1" si="30"/>
        <v>?</v>
      </c>
      <c r="M270" s="21">
        <v>45689</v>
      </c>
      <c r="N270" s="22" t="str">
        <f t="shared" ca="1" si="25"/>
        <v>OK!</v>
      </c>
      <c r="O270" s="33">
        <v>45717</v>
      </c>
      <c r="P270" s="25" t="str">
        <f t="shared" ca="1" si="29"/>
        <v>OK!</v>
      </c>
      <c r="Q270" s="60" t="s">
        <v>61</v>
      </c>
      <c r="R270" s="40" t="s">
        <v>85</v>
      </c>
    </row>
    <row r="271" spans="1:18" ht="15" x14ac:dyDescent="0.25">
      <c r="A271" s="81" t="s">
        <v>966</v>
      </c>
      <c r="B271" s="30" t="s">
        <v>967</v>
      </c>
      <c r="C271" s="30" t="s">
        <v>968</v>
      </c>
      <c r="D271" s="16" t="s">
        <v>919</v>
      </c>
      <c r="E271" s="30" t="s">
        <v>969</v>
      </c>
      <c r="F271" s="17" t="s">
        <v>40</v>
      </c>
      <c r="G271" s="21">
        <v>45764</v>
      </c>
      <c r="H271" s="39">
        <f t="shared" si="28"/>
        <v>46129</v>
      </c>
      <c r="I271" s="24" t="str">
        <f t="shared" ca="1" si="26"/>
        <v>OK!</v>
      </c>
      <c r="J271" s="77">
        <v>45807</v>
      </c>
      <c r="K271" s="40">
        <f t="shared" si="27"/>
        <v>46172</v>
      </c>
      <c r="L271" s="46" t="str">
        <f t="shared" ca="1" si="30"/>
        <v>OK!</v>
      </c>
      <c r="M271" s="21">
        <v>45689</v>
      </c>
      <c r="N271" s="22" t="str">
        <f t="shared" ca="1" si="25"/>
        <v>OK!</v>
      </c>
      <c r="O271" s="33">
        <v>45717</v>
      </c>
      <c r="P271" s="25" t="str">
        <f t="shared" ca="1" si="29"/>
        <v>OK!</v>
      </c>
      <c r="Q271" s="60" t="s">
        <v>61</v>
      </c>
      <c r="R271" s="40" t="s">
        <v>85</v>
      </c>
    </row>
    <row r="272" spans="1:18" x14ac:dyDescent="0.25">
      <c r="A272" s="88" t="s">
        <v>970</v>
      </c>
      <c r="B272" s="31">
        <v>37882780</v>
      </c>
      <c r="C272" s="30" t="s">
        <v>971</v>
      </c>
      <c r="D272" s="18" t="s">
        <v>972</v>
      </c>
      <c r="E272" s="30" t="s">
        <v>973</v>
      </c>
      <c r="F272" s="17" t="s">
        <v>40</v>
      </c>
      <c r="G272" s="21">
        <v>45467</v>
      </c>
      <c r="H272" s="39">
        <f t="shared" si="28"/>
        <v>45832</v>
      </c>
      <c r="I272" s="24" t="str">
        <f t="shared" ca="1" si="26"/>
        <v>Vencido</v>
      </c>
      <c r="J272" s="77">
        <v>45714</v>
      </c>
      <c r="K272" s="40">
        <f t="shared" si="27"/>
        <v>46079</v>
      </c>
      <c r="L272" s="46" t="str">
        <f t="shared" ca="1" si="30"/>
        <v>OK!</v>
      </c>
      <c r="M272" s="21">
        <v>45689</v>
      </c>
      <c r="N272" s="22" t="str">
        <f t="shared" ca="1" si="25"/>
        <v>OK!</v>
      </c>
      <c r="O272" s="33">
        <v>45707</v>
      </c>
      <c r="P272" s="25" t="str">
        <f t="shared" ca="1" si="29"/>
        <v>OK!</v>
      </c>
      <c r="Q272" s="60" t="s">
        <v>61</v>
      </c>
      <c r="R272" s="40" t="s">
        <v>85</v>
      </c>
    </row>
    <row r="273" spans="1:139" x14ac:dyDescent="0.25">
      <c r="A273" s="88" t="s">
        <v>974</v>
      </c>
      <c r="B273" s="30" t="s">
        <v>975</v>
      </c>
      <c r="C273" s="30" t="s">
        <v>976</v>
      </c>
      <c r="D273" s="18" t="s">
        <v>972</v>
      </c>
      <c r="E273" s="30" t="s">
        <v>973</v>
      </c>
      <c r="F273" s="19" t="s">
        <v>40</v>
      </c>
      <c r="G273" s="43">
        <v>45643</v>
      </c>
      <c r="H273" s="21">
        <f t="shared" si="28"/>
        <v>46008</v>
      </c>
      <c r="I273" s="24" t="str">
        <f t="shared" ca="1" si="26"/>
        <v>OK!</v>
      </c>
      <c r="J273" s="77">
        <v>45714</v>
      </c>
      <c r="K273" s="40">
        <f t="shared" si="27"/>
        <v>46079</v>
      </c>
      <c r="L273" s="46" t="str">
        <f t="shared" ca="1" si="30"/>
        <v>OK!</v>
      </c>
      <c r="M273" s="21">
        <v>45689</v>
      </c>
      <c r="N273" s="22" t="str">
        <f t="shared" ca="1" si="25"/>
        <v>OK!</v>
      </c>
      <c r="O273" s="33">
        <v>45707</v>
      </c>
      <c r="P273" s="25" t="str">
        <f t="shared" ca="1" si="29"/>
        <v>OK!</v>
      </c>
      <c r="Q273" s="60" t="s">
        <v>61</v>
      </c>
      <c r="R273" s="40" t="s">
        <v>85</v>
      </c>
    </row>
    <row r="274" spans="1:139" x14ac:dyDescent="0.25">
      <c r="A274" s="84" t="s">
        <v>977</v>
      </c>
      <c r="B274" s="31">
        <v>32302539</v>
      </c>
      <c r="C274" s="30" t="s">
        <v>978</v>
      </c>
      <c r="D274" s="18" t="s">
        <v>972</v>
      </c>
      <c r="E274" s="30" t="s">
        <v>973</v>
      </c>
      <c r="F274" s="17" t="s">
        <v>40</v>
      </c>
      <c r="G274" s="43">
        <v>45400</v>
      </c>
      <c r="H274" s="39">
        <f t="shared" si="28"/>
        <v>45765</v>
      </c>
      <c r="I274" s="24" t="str">
        <f t="shared" ca="1" si="26"/>
        <v>Vencido</v>
      </c>
      <c r="J274" s="40"/>
      <c r="K274" s="40">
        <f t="shared" si="27"/>
        <v>365</v>
      </c>
      <c r="L274" s="46" t="str">
        <f t="shared" ca="1" si="30"/>
        <v>?</v>
      </c>
      <c r="M274" s="21">
        <v>45689</v>
      </c>
      <c r="N274" s="22" t="str">
        <f t="shared" ca="1" si="25"/>
        <v>OK!</v>
      </c>
      <c r="O274" s="33">
        <v>45707</v>
      </c>
      <c r="P274" s="25" t="str">
        <f t="shared" ca="1" si="29"/>
        <v>OK!</v>
      </c>
      <c r="Q274" s="60" t="s">
        <v>61</v>
      </c>
      <c r="R274" s="40" t="s">
        <v>85</v>
      </c>
    </row>
    <row r="275" spans="1:139" x14ac:dyDescent="0.25">
      <c r="A275" s="84" t="s">
        <v>979</v>
      </c>
      <c r="B275" s="30" t="s">
        <v>980</v>
      </c>
      <c r="C275" s="30" t="s">
        <v>981</v>
      </c>
      <c r="D275" s="18" t="s">
        <v>972</v>
      </c>
      <c r="E275" s="30" t="s">
        <v>973</v>
      </c>
      <c r="F275" s="17" t="s">
        <v>40</v>
      </c>
      <c r="G275" s="43">
        <v>45348</v>
      </c>
      <c r="H275" s="39">
        <f t="shared" si="28"/>
        <v>45713</v>
      </c>
      <c r="I275" s="24" t="str">
        <f t="shared" ca="1" si="26"/>
        <v>Vencido</v>
      </c>
      <c r="J275" s="40"/>
      <c r="K275" s="40">
        <f t="shared" si="27"/>
        <v>365</v>
      </c>
      <c r="L275" s="46" t="str">
        <f t="shared" ca="1" si="30"/>
        <v>?</v>
      </c>
      <c r="M275" s="21">
        <v>45689</v>
      </c>
      <c r="N275" s="22" t="str">
        <f t="shared" ca="1" si="25"/>
        <v>OK!</v>
      </c>
      <c r="O275" s="33">
        <v>45707</v>
      </c>
      <c r="P275" s="25" t="str">
        <f t="shared" ca="1" si="29"/>
        <v>OK!</v>
      </c>
      <c r="Q275" s="60" t="s">
        <v>61</v>
      </c>
      <c r="R275" s="40" t="s">
        <v>85</v>
      </c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</row>
    <row r="276" spans="1:139" x14ac:dyDescent="0.25">
      <c r="A276" s="84" t="s">
        <v>1020</v>
      </c>
      <c r="B276" s="30" t="s">
        <v>1021</v>
      </c>
      <c r="C276" s="30" t="s">
        <v>1022</v>
      </c>
      <c r="D276" s="16" t="s">
        <v>1023</v>
      </c>
      <c r="E276" s="30" t="s">
        <v>511</v>
      </c>
      <c r="F276" s="19" t="s">
        <v>40</v>
      </c>
      <c r="G276" s="43">
        <v>45700</v>
      </c>
      <c r="H276" s="21">
        <f t="shared" si="28"/>
        <v>46065</v>
      </c>
      <c r="I276" s="24" t="str">
        <f t="shared" ca="1" si="26"/>
        <v>OK!</v>
      </c>
      <c r="J276" s="77">
        <v>45685</v>
      </c>
      <c r="K276" s="40">
        <f t="shared" si="27"/>
        <v>46050</v>
      </c>
      <c r="L276" s="46" t="str">
        <f t="shared" ca="1" si="30"/>
        <v>OK!</v>
      </c>
      <c r="M276" s="21">
        <v>45078</v>
      </c>
      <c r="N276" s="22" t="str">
        <f t="shared" ca="1" si="25"/>
        <v>Vencido</v>
      </c>
      <c r="O276" s="33">
        <v>45078</v>
      </c>
      <c r="P276" s="25" t="str">
        <f t="shared" ca="1" si="29"/>
        <v>Vencido</v>
      </c>
      <c r="Q276" s="60" t="s">
        <v>61</v>
      </c>
      <c r="R276" s="40" t="s">
        <v>85</v>
      </c>
    </row>
    <row r="277" spans="1:139" x14ac:dyDescent="0.25">
      <c r="A277" s="84" t="s">
        <v>1024</v>
      </c>
      <c r="B277" s="30" t="s">
        <v>1025</v>
      </c>
      <c r="C277" s="30" t="s">
        <v>1026</v>
      </c>
      <c r="D277" s="16" t="s">
        <v>1023</v>
      </c>
      <c r="E277" s="30" t="s">
        <v>1027</v>
      </c>
      <c r="F277" s="19" t="s">
        <v>40</v>
      </c>
      <c r="G277" s="43">
        <v>45667</v>
      </c>
      <c r="H277" s="21">
        <f t="shared" si="28"/>
        <v>46032</v>
      </c>
      <c r="I277" s="24" t="str">
        <f t="shared" ca="1" si="26"/>
        <v>OK!</v>
      </c>
      <c r="J277" s="40"/>
      <c r="K277" s="40">
        <f t="shared" si="27"/>
        <v>365</v>
      </c>
      <c r="L277" s="46" t="str">
        <f t="shared" ca="1" si="30"/>
        <v>?</v>
      </c>
      <c r="M277" s="21">
        <v>45078</v>
      </c>
      <c r="N277" s="22" t="str">
        <f t="shared" ca="1" si="25"/>
        <v>Vencido</v>
      </c>
      <c r="O277" s="33">
        <v>45078</v>
      </c>
      <c r="P277" s="25" t="str">
        <f t="shared" ca="1" si="29"/>
        <v>Vencido</v>
      </c>
      <c r="Q277" s="60" t="s">
        <v>61</v>
      </c>
      <c r="R277" s="40" t="s">
        <v>85</v>
      </c>
    </row>
    <row r="278" spans="1:139" x14ac:dyDescent="0.25">
      <c r="A278" s="84" t="s">
        <v>1028</v>
      </c>
      <c r="B278" s="30" t="s">
        <v>1029</v>
      </c>
      <c r="C278" s="30" t="s">
        <v>1030</v>
      </c>
      <c r="D278" s="16" t="s">
        <v>1023</v>
      </c>
      <c r="E278" s="30" t="s">
        <v>1027</v>
      </c>
      <c r="F278" s="19" t="s">
        <v>40</v>
      </c>
      <c r="G278" s="43">
        <v>45670</v>
      </c>
      <c r="H278" s="21">
        <f t="shared" si="28"/>
        <v>46035</v>
      </c>
      <c r="I278" s="24" t="str">
        <f t="shared" ca="1" si="26"/>
        <v>OK!</v>
      </c>
      <c r="J278" s="77">
        <v>45685</v>
      </c>
      <c r="K278" s="40">
        <f t="shared" si="27"/>
        <v>46050</v>
      </c>
      <c r="L278" s="46" t="str">
        <f t="shared" ca="1" si="30"/>
        <v>OK!</v>
      </c>
      <c r="M278" s="21">
        <v>45078</v>
      </c>
      <c r="N278" s="22" t="str">
        <f t="shared" ca="1" si="25"/>
        <v>Vencido</v>
      </c>
      <c r="O278" s="33">
        <v>45078</v>
      </c>
      <c r="P278" s="25" t="str">
        <f t="shared" ca="1" si="29"/>
        <v>Vencido</v>
      </c>
      <c r="Q278" s="60" t="s">
        <v>61</v>
      </c>
      <c r="R278" s="40" t="s">
        <v>85</v>
      </c>
    </row>
    <row r="279" spans="1:139" x14ac:dyDescent="0.25">
      <c r="A279" s="84" t="s">
        <v>1031</v>
      </c>
      <c r="B279" s="31">
        <v>29135395</v>
      </c>
      <c r="C279" s="30" t="s">
        <v>1032</v>
      </c>
      <c r="D279" s="16" t="s">
        <v>1023</v>
      </c>
      <c r="E279" s="15" t="s">
        <v>1033</v>
      </c>
      <c r="F279" s="19" t="s">
        <v>40</v>
      </c>
      <c r="G279" s="43">
        <v>45537</v>
      </c>
      <c r="H279" s="21">
        <f t="shared" si="28"/>
        <v>45902</v>
      </c>
      <c r="I279" s="24" t="str">
        <f t="shared" ca="1" si="26"/>
        <v>OK!</v>
      </c>
      <c r="J279" s="40"/>
      <c r="K279" s="40">
        <f t="shared" si="27"/>
        <v>365</v>
      </c>
      <c r="L279" s="46" t="str">
        <f t="shared" ca="1" si="30"/>
        <v>?</v>
      </c>
      <c r="M279" s="21">
        <v>45078</v>
      </c>
      <c r="N279" s="22" t="str">
        <f t="shared" ca="1" si="25"/>
        <v>Vencido</v>
      </c>
      <c r="O279" s="33">
        <v>45078</v>
      </c>
      <c r="P279" s="25" t="str">
        <f t="shared" ca="1" si="29"/>
        <v>Vencido</v>
      </c>
      <c r="Q279" s="60" t="s">
        <v>61</v>
      </c>
      <c r="R279" s="40" t="s">
        <v>85</v>
      </c>
    </row>
    <row r="280" spans="1:139" x14ac:dyDescent="0.25">
      <c r="A280" s="84" t="s">
        <v>1034</v>
      </c>
      <c r="B280" s="30" t="s">
        <v>1035</v>
      </c>
      <c r="C280" s="30" t="s">
        <v>1036</v>
      </c>
      <c r="D280" s="16" t="s">
        <v>1023</v>
      </c>
      <c r="E280" s="15" t="s">
        <v>1037</v>
      </c>
      <c r="F280" s="19" t="s">
        <v>40</v>
      </c>
      <c r="G280" s="43">
        <v>45386</v>
      </c>
      <c r="H280" s="21">
        <f t="shared" si="28"/>
        <v>45751</v>
      </c>
      <c r="I280" s="24" t="str">
        <f t="shared" ca="1" si="26"/>
        <v>Vencido</v>
      </c>
      <c r="J280" s="40"/>
      <c r="K280" s="40">
        <f t="shared" si="27"/>
        <v>365</v>
      </c>
      <c r="L280" s="46" t="str">
        <f t="shared" ca="1" si="30"/>
        <v>?</v>
      </c>
      <c r="M280" s="21">
        <v>45078</v>
      </c>
      <c r="N280" s="22" t="str">
        <f t="shared" ca="1" si="25"/>
        <v>Vencido</v>
      </c>
      <c r="O280" s="33">
        <v>45078</v>
      </c>
      <c r="P280" s="25" t="str">
        <f t="shared" ca="1" si="29"/>
        <v>Vencido</v>
      </c>
      <c r="Q280" s="60" t="s">
        <v>61</v>
      </c>
      <c r="R280" s="40" t="s">
        <v>85</v>
      </c>
    </row>
    <row r="281" spans="1:139" x14ac:dyDescent="0.25">
      <c r="A281" s="84" t="s">
        <v>1038</v>
      </c>
      <c r="B281" s="30" t="s">
        <v>1039</v>
      </c>
      <c r="C281" s="30" t="s">
        <v>1040</v>
      </c>
      <c r="D281" s="16" t="s">
        <v>1023</v>
      </c>
      <c r="E281" s="30" t="s">
        <v>1041</v>
      </c>
      <c r="F281" s="19" t="s">
        <v>40</v>
      </c>
      <c r="G281" s="43">
        <v>45554</v>
      </c>
      <c r="H281" s="21">
        <f t="shared" si="28"/>
        <v>45919</v>
      </c>
      <c r="I281" s="24" t="str">
        <f t="shared" ca="1" si="26"/>
        <v>OK!</v>
      </c>
      <c r="J281" s="77">
        <v>45685</v>
      </c>
      <c r="K281" s="40">
        <f t="shared" si="27"/>
        <v>46050</v>
      </c>
      <c r="L281" s="46" t="str">
        <f t="shared" ca="1" si="30"/>
        <v>OK!</v>
      </c>
      <c r="M281" s="21">
        <v>45078</v>
      </c>
      <c r="N281" s="22" t="str">
        <f t="shared" ca="1" si="25"/>
        <v>Vencido</v>
      </c>
      <c r="O281" s="33">
        <v>45078</v>
      </c>
      <c r="P281" s="25" t="str">
        <f t="shared" ca="1" si="29"/>
        <v>Vencido</v>
      </c>
      <c r="Q281" s="60" t="s">
        <v>61</v>
      </c>
      <c r="R281" s="40" t="s">
        <v>85</v>
      </c>
    </row>
    <row r="282" spans="1:139" x14ac:dyDescent="0.25">
      <c r="A282" s="84" t="s">
        <v>1042</v>
      </c>
      <c r="B282" s="30" t="s">
        <v>1043</v>
      </c>
      <c r="C282" s="30" t="s">
        <v>1044</v>
      </c>
      <c r="D282" s="18" t="s">
        <v>1045</v>
      </c>
      <c r="E282" s="30" t="s">
        <v>376</v>
      </c>
      <c r="F282" s="17" t="s">
        <v>40</v>
      </c>
      <c r="G282" s="43">
        <v>45509</v>
      </c>
      <c r="H282" s="39">
        <f t="shared" si="28"/>
        <v>45874</v>
      </c>
      <c r="I282" s="24" t="str">
        <f t="shared" ca="1" si="26"/>
        <v>Vence - 30 dias</v>
      </c>
      <c r="J282" s="77">
        <v>45513</v>
      </c>
      <c r="K282" s="40">
        <f t="shared" si="27"/>
        <v>45878</v>
      </c>
      <c r="L282" s="46" t="str">
        <f t="shared" ca="1" si="30"/>
        <v>OK!</v>
      </c>
      <c r="M282" s="21">
        <v>45292</v>
      </c>
      <c r="N282" s="22" t="str">
        <f t="shared" ref="N282:N334" ca="1" si="31">IFERROR(IF(M282="","?",IF((M282+(365))&lt;TODAY(),"Vencido",IF((M282+(365))=TODAY(),"Vence Hoje",IF((M282+(365)-15)&lt;=TODAY(),"Vence - 15 dias",IF((M282+(365)-30)&lt;=TODAY(),"Vence - 30 dias",IF((M282+(365)-60)&lt;=TODAY(),"Vence - 60 dias",IF((M282+(365)-90)&lt;=TODAY(),"Vence - 90 dias","OK!"))))))),"-")</f>
        <v>Vencido</v>
      </c>
      <c r="O282" s="33">
        <v>45292</v>
      </c>
      <c r="P282" s="25" t="str">
        <f t="shared" ca="1" si="29"/>
        <v>Vencido</v>
      </c>
      <c r="Q282" s="60" t="s">
        <v>61</v>
      </c>
      <c r="R282" s="40" t="s">
        <v>85</v>
      </c>
    </row>
    <row r="283" spans="1:139" x14ac:dyDescent="0.25">
      <c r="A283" s="84" t="s">
        <v>1046</v>
      </c>
      <c r="B283" s="30" t="s">
        <v>1047</v>
      </c>
      <c r="C283" s="30" t="s">
        <v>1048</v>
      </c>
      <c r="D283" s="18" t="s">
        <v>1045</v>
      </c>
      <c r="E283" s="30" t="s">
        <v>1049</v>
      </c>
      <c r="F283" s="17" t="s">
        <v>40</v>
      </c>
      <c r="G283" s="43">
        <v>45321</v>
      </c>
      <c r="H283" s="39">
        <f t="shared" si="28"/>
        <v>45686</v>
      </c>
      <c r="I283" s="24" t="str">
        <f t="shared" ca="1" si="26"/>
        <v>Vencido</v>
      </c>
      <c r="J283" s="77">
        <v>45513</v>
      </c>
      <c r="K283" s="40">
        <f t="shared" si="27"/>
        <v>45878</v>
      </c>
      <c r="L283" s="46" t="str">
        <f t="shared" ca="1" si="30"/>
        <v>OK!</v>
      </c>
      <c r="M283" s="21">
        <v>45292</v>
      </c>
      <c r="N283" s="22" t="str">
        <f t="shared" ca="1" si="31"/>
        <v>Vencido</v>
      </c>
      <c r="O283" s="33">
        <v>45292</v>
      </c>
      <c r="P283" s="25" t="str">
        <f t="shared" ca="1" si="29"/>
        <v>Vencido</v>
      </c>
      <c r="Q283" s="60" t="s">
        <v>61</v>
      </c>
      <c r="R283" s="40" t="s">
        <v>85</v>
      </c>
    </row>
    <row r="284" spans="1:139" x14ac:dyDescent="0.25">
      <c r="A284" s="83" t="s">
        <v>1050</v>
      </c>
      <c r="B284" s="37" t="s">
        <v>1051</v>
      </c>
      <c r="C284" s="37" t="s">
        <v>1052</v>
      </c>
      <c r="D284" s="26" t="s">
        <v>1053</v>
      </c>
      <c r="E284" s="37" t="s">
        <v>1054</v>
      </c>
      <c r="F284" s="23" t="s">
        <v>40</v>
      </c>
      <c r="G284" s="43">
        <v>45672</v>
      </c>
      <c r="H284" s="39">
        <f t="shared" si="28"/>
        <v>46037</v>
      </c>
      <c r="I284" s="24" t="str">
        <f t="shared" ca="1" si="26"/>
        <v>OK!</v>
      </c>
      <c r="J284" s="40"/>
      <c r="K284" s="40">
        <f t="shared" si="27"/>
        <v>365</v>
      </c>
      <c r="L284" s="46" t="str">
        <f t="shared" ca="1" si="30"/>
        <v>?</v>
      </c>
      <c r="M284" s="21">
        <v>45607</v>
      </c>
      <c r="N284" s="22" t="str">
        <f t="shared" ca="1" si="31"/>
        <v>OK!</v>
      </c>
      <c r="O284" s="33">
        <v>45016</v>
      </c>
      <c r="P284" s="25" t="str">
        <f t="shared" ca="1" si="29"/>
        <v>Vencido</v>
      </c>
      <c r="Q284" s="60" t="s">
        <v>61</v>
      </c>
      <c r="R284" s="40" t="s">
        <v>85</v>
      </c>
    </row>
    <row r="285" spans="1:139" x14ac:dyDescent="0.25">
      <c r="A285" s="84" t="s">
        <v>1055</v>
      </c>
      <c r="B285" s="31">
        <v>39015494</v>
      </c>
      <c r="C285" s="30" t="s">
        <v>1056</v>
      </c>
      <c r="D285" s="18" t="s">
        <v>1053</v>
      </c>
      <c r="E285" s="30" t="s">
        <v>390</v>
      </c>
      <c r="F285" s="17" t="s">
        <v>40</v>
      </c>
      <c r="G285" s="43">
        <v>45672</v>
      </c>
      <c r="H285" s="39">
        <f t="shared" si="28"/>
        <v>46037</v>
      </c>
      <c r="I285" s="24" t="str">
        <f t="shared" ca="1" si="26"/>
        <v>OK!</v>
      </c>
      <c r="J285" s="40"/>
      <c r="K285" s="40">
        <f t="shared" si="27"/>
        <v>365</v>
      </c>
      <c r="L285" s="46" t="str">
        <f t="shared" ca="1" si="30"/>
        <v>?</v>
      </c>
      <c r="M285" s="21">
        <v>45607</v>
      </c>
      <c r="N285" s="22" t="str">
        <f t="shared" ca="1" si="31"/>
        <v>OK!</v>
      </c>
      <c r="O285" s="33">
        <v>45016</v>
      </c>
      <c r="P285" s="25" t="str">
        <f t="shared" ca="1" si="29"/>
        <v>Vencido</v>
      </c>
      <c r="Q285" s="60" t="s">
        <v>61</v>
      </c>
      <c r="R285" s="40" t="s">
        <v>85</v>
      </c>
    </row>
    <row r="286" spans="1:139" x14ac:dyDescent="0.25">
      <c r="A286" s="84" t="s">
        <v>1057</v>
      </c>
      <c r="B286" s="30" t="s">
        <v>1058</v>
      </c>
      <c r="C286" s="30" t="s">
        <v>1059</v>
      </c>
      <c r="D286" s="16" t="s">
        <v>1060</v>
      </c>
      <c r="E286" s="30" t="s">
        <v>1061</v>
      </c>
      <c r="F286" s="19" t="s">
        <v>40</v>
      </c>
      <c r="G286" s="43">
        <v>45544</v>
      </c>
      <c r="H286" s="21">
        <f t="shared" si="28"/>
        <v>45909</v>
      </c>
      <c r="I286" s="24" t="str">
        <f t="shared" ca="1" si="26"/>
        <v>OK!</v>
      </c>
      <c r="J286" s="40"/>
      <c r="K286" s="40">
        <f t="shared" si="27"/>
        <v>365</v>
      </c>
      <c r="L286" s="46" t="str">
        <f t="shared" ca="1" si="30"/>
        <v>?</v>
      </c>
      <c r="M286" s="21">
        <v>45325</v>
      </c>
      <c r="N286" s="22" t="str">
        <f t="shared" ca="1" si="31"/>
        <v>Vencido</v>
      </c>
      <c r="O286" s="33">
        <v>45325</v>
      </c>
      <c r="P286" s="25" t="str">
        <f t="shared" ca="1" si="29"/>
        <v>Vencido</v>
      </c>
      <c r="Q286" s="60" t="s">
        <v>85</v>
      </c>
      <c r="R286" s="40" t="s">
        <v>85</v>
      </c>
    </row>
    <row r="287" spans="1:139" x14ac:dyDescent="0.25">
      <c r="A287" s="84" t="s">
        <v>1062</v>
      </c>
      <c r="B287" s="30" t="s">
        <v>1063</v>
      </c>
      <c r="C287" s="30"/>
      <c r="D287" s="16" t="s">
        <v>1060</v>
      </c>
      <c r="E287" s="30" t="s">
        <v>1064</v>
      </c>
      <c r="F287" s="19" t="s">
        <v>40</v>
      </c>
      <c r="G287" s="43">
        <v>45323</v>
      </c>
      <c r="H287" s="21">
        <f t="shared" si="28"/>
        <v>45688</v>
      </c>
      <c r="I287" s="24" t="str">
        <f t="shared" ca="1" si="26"/>
        <v>Vencido</v>
      </c>
      <c r="J287" s="77">
        <v>45672</v>
      </c>
      <c r="K287" s="40">
        <f t="shared" si="27"/>
        <v>46037</v>
      </c>
      <c r="L287" s="46" t="str">
        <f t="shared" ca="1" si="30"/>
        <v>OK!</v>
      </c>
      <c r="M287" s="21">
        <v>45325</v>
      </c>
      <c r="N287" s="22" t="str">
        <f t="shared" ca="1" si="31"/>
        <v>Vencido</v>
      </c>
      <c r="O287" s="33">
        <v>45325</v>
      </c>
      <c r="P287" s="25" t="str">
        <f t="shared" ca="1" si="29"/>
        <v>Vencido</v>
      </c>
      <c r="Q287" s="60" t="s">
        <v>61</v>
      </c>
      <c r="R287" s="40" t="s">
        <v>61</v>
      </c>
    </row>
    <row r="288" spans="1:139" x14ac:dyDescent="0.25">
      <c r="A288" s="84" t="s">
        <v>1065</v>
      </c>
      <c r="B288" s="30" t="s">
        <v>1066</v>
      </c>
      <c r="C288" s="30" t="s">
        <v>1067</v>
      </c>
      <c r="D288" s="18" t="s">
        <v>1068</v>
      </c>
      <c r="E288" s="30" t="s">
        <v>1069</v>
      </c>
      <c r="F288" s="17" t="s">
        <v>40</v>
      </c>
      <c r="G288" s="43">
        <v>44951</v>
      </c>
      <c r="H288" s="39">
        <f t="shared" si="28"/>
        <v>45316</v>
      </c>
      <c r="I288" s="24" t="str">
        <f t="shared" ca="1" si="26"/>
        <v>Vencido</v>
      </c>
      <c r="J288" s="77">
        <v>45315</v>
      </c>
      <c r="K288" s="40">
        <f t="shared" si="27"/>
        <v>45680</v>
      </c>
      <c r="L288" s="46" t="str">
        <f t="shared" ca="1" si="30"/>
        <v>Bloqueado</v>
      </c>
      <c r="M288" s="21"/>
      <c r="N288" s="22" t="str">
        <f t="shared" ca="1" si="31"/>
        <v>?</v>
      </c>
      <c r="O288" s="33"/>
      <c r="P288" s="25" t="str">
        <f t="shared" ca="1" si="29"/>
        <v>?</v>
      </c>
      <c r="Q288" s="60" t="s">
        <v>61</v>
      </c>
      <c r="R288" s="40" t="s">
        <v>61</v>
      </c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</row>
    <row r="289" spans="1:139 16362:16362" x14ac:dyDescent="0.25">
      <c r="A289" s="84" t="s">
        <v>1070</v>
      </c>
      <c r="B289" s="30" t="s">
        <v>1071</v>
      </c>
      <c r="C289" s="30" t="s">
        <v>1072</v>
      </c>
      <c r="D289" s="18" t="s">
        <v>1068</v>
      </c>
      <c r="E289" s="30" t="s">
        <v>1073</v>
      </c>
      <c r="F289" s="17" t="s">
        <v>40</v>
      </c>
      <c r="G289" s="43">
        <v>44951</v>
      </c>
      <c r="H289" s="39">
        <f t="shared" si="28"/>
        <v>45316</v>
      </c>
      <c r="I289" s="24" t="str">
        <f t="shared" ca="1" si="26"/>
        <v>Vencido</v>
      </c>
      <c r="J289" s="77">
        <v>45315</v>
      </c>
      <c r="K289" s="40">
        <f t="shared" si="27"/>
        <v>45680</v>
      </c>
      <c r="L289" s="46" t="str">
        <f t="shared" ca="1" si="30"/>
        <v>Bloqueado</v>
      </c>
      <c r="M289" s="21"/>
      <c r="N289" s="22" t="str">
        <f t="shared" ca="1" si="31"/>
        <v>?</v>
      </c>
      <c r="O289" s="33"/>
      <c r="P289" s="25" t="str">
        <f t="shared" ca="1" si="29"/>
        <v>?</v>
      </c>
      <c r="Q289" s="60" t="s">
        <v>61</v>
      </c>
      <c r="R289" s="40" t="s">
        <v>61</v>
      </c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</row>
    <row r="290" spans="1:139 16362:16362" x14ac:dyDescent="0.25">
      <c r="A290" s="88" t="s">
        <v>1078</v>
      </c>
      <c r="B290" s="30" t="s">
        <v>1079</v>
      </c>
      <c r="C290" s="30" t="s">
        <v>1080</v>
      </c>
      <c r="D290" s="16" t="s">
        <v>1076</v>
      </c>
      <c r="E290" s="15" t="s">
        <v>1069</v>
      </c>
      <c r="F290" s="19" t="s">
        <v>40</v>
      </c>
      <c r="G290" s="43">
        <v>45387</v>
      </c>
      <c r="H290" s="21">
        <f t="shared" si="28"/>
        <v>45752</v>
      </c>
      <c r="I290" s="24" t="str">
        <f t="shared" ca="1" si="26"/>
        <v>Vencido</v>
      </c>
      <c r="J290" s="77">
        <v>45722</v>
      </c>
      <c r="K290" s="40">
        <f t="shared" si="27"/>
        <v>46087</v>
      </c>
      <c r="L290" s="46" t="str">
        <f t="shared" ca="1" si="30"/>
        <v>OK!</v>
      </c>
      <c r="M290" s="21"/>
      <c r="N290" s="22" t="str">
        <f t="shared" ca="1" si="31"/>
        <v>?</v>
      </c>
      <c r="O290" s="33"/>
      <c r="P290" s="25" t="str">
        <f t="shared" ca="1" si="29"/>
        <v>?</v>
      </c>
      <c r="Q290" s="60" t="s">
        <v>84</v>
      </c>
      <c r="R290" s="40" t="s">
        <v>90</v>
      </c>
    </row>
    <row r="291" spans="1:139 16362:16362" x14ac:dyDescent="0.25">
      <c r="A291" s="88" t="s">
        <v>1081</v>
      </c>
      <c r="B291" s="30" t="s">
        <v>1082</v>
      </c>
      <c r="C291" s="30" t="s">
        <v>1083</v>
      </c>
      <c r="D291" s="16" t="s">
        <v>1076</v>
      </c>
      <c r="E291" s="15" t="s">
        <v>1084</v>
      </c>
      <c r="F291" s="19" t="s">
        <v>40</v>
      </c>
      <c r="G291" s="43">
        <v>45643</v>
      </c>
      <c r="H291" s="21">
        <f t="shared" si="28"/>
        <v>46008</v>
      </c>
      <c r="I291" s="24" t="str">
        <f t="shared" ca="1" si="26"/>
        <v>OK!</v>
      </c>
      <c r="J291" s="77">
        <v>45715</v>
      </c>
      <c r="K291" s="40">
        <f t="shared" si="27"/>
        <v>46080</v>
      </c>
      <c r="L291" s="46" t="str">
        <f t="shared" ca="1" si="30"/>
        <v>OK!</v>
      </c>
      <c r="M291" s="21"/>
      <c r="N291" s="22" t="str">
        <f t="shared" ca="1" si="31"/>
        <v>?</v>
      </c>
      <c r="O291" s="33"/>
      <c r="P291" s="25" t="str">
        <f t="shared" ca="1" si="29"/>
        <v>?</v>
      </c>
      <c r="Q291" s="60" t="s">
        <v>84</v>
      </c>
      <c r="R291" s="40" t="s">
        <v>90</v>
      </c>
    </row>
    <row r="292" spans="1:139 16362:16362" x14ac:dyDescent="0.25">
      <c r="A292" s="88" t="s">
        <v>1085</v>
      </c>
      <c r="B292" s="31" t="s">
        <v>1086</v>
      </c>
      <c r="C292" s="30" t="s">
        <v>1087</v>
      </c>
      <c r="D292" s="16" t="s">
        <v>1076</v>
      </c>
      <c r="E292" s="15" t="s">
        <v>1069</v>
      </c>
      <c r="F292" s="19" t="s">
        <v>40</v>
      </c>
      <c r="G292" s="43">
        <v>45625</v>
      </c>
      <c r="H292" s="21">
        <f t="shared" si="28"/>
        <v>45990</v>
      </c>
      <c r="I292" s="24" t="str">
        <f t="shared" ca="1" si="26"/>
        <v>OK!</v>
      </c>
      <c r="J292" s="77">
        <v>45713</v>
      </c>
      <c r="K292" s="40">
        <f t="shared" si="27"/>
        <v>46078</v>
      </c>
      <c r="L292" s="46" t="str">
        <f t="shared" ca="1" si="30"/>
        <v>OK!</v>
      </c>
      <c r="M292" s="21"/>
      <c r="N292" s="22" t="str">
        <f t="shared" ca="1" si="31"/>
        <v>?</v>
      </c>
      <c r="O292" s="33"/>
      <c r="P292" s="25" t="str">
        <f t="shared" ca="1" si="29"/>
        <v>?</v>
      </c>
      <c r="Q292" s="60" t="s">
        <v>84</v>
      </c>
      <c r="R292" s="40" t="s">
        <v>90</v>
      </c>
    </row>
    <row r="293" spans="1:139 16362:16362" x14ac:dyDescent="0.25">
      <c r="A293" s="88" t="s">
        <v>1088</v>
      </c>
      <c r="B293" s="30" t="s">
        <v>1089</v>
      </c>
      <c r="C293" s="30" t="s">
        <v>1090</v>
      </c>
      <c r="D293" s="16" t="s">
        <v>1076</v>
      </c>
      <c r="E293" s="15" t="s">
        <v>1084</v>
      </c>
      <c r="F293" s="19" t="s">
        <v>40</v>
      </c>
      <c r="G293" s="43">
        <v>45625</v>
      </c>
      <c r="H293" s="21">
        <f t="shared" si="28"/>
        <v>45990</v>
      </c>
      <c r="I293" s="24" t="str">
        <f t="shared" ca="1" si="26"/>
        <v>OK!</v>
      </c>
      <c r="J293" s="77">
        <v>45734</v>
      </c>
      <c r="K293" s="40">
        <f t="shared" si="27"/>
        <v>46099</v>
      </c>
      <c r="L293" s="46" t="str">
        <f t="shared" ca="1" si="30"/>
        <v>OK!</v>
      </c>
      <c r="M293" s="21"/>
      <c r="N293" s="22" t="str">
        <f t="shared" ca="1" si="31"/>
        <v>?</v>
      </c>
      <c r="O293" s="33"/>
      <c r="P293" s="25" t="str">
        <f t="shared" ca="1" si="29"/>
        <v>?</v>
      </c>
      <c r="Q293" s="60" t="s">
        <v>84</v>
      </c>
      <c r="R293" s="40" t="s">
        <v>90</v>
      </c>
    </row>
    <row r="294" spans="1:139 16362:16362" x14ac:dyDescent="0.25">
      <c r="A294" s="88" t="s">
        <v>1091</v>
      </c>
      <c r="B294" s="30" t="s">
        <v>1092</v>
      </c>
      <c r="C294" s="30" t="s">
        <v>1093</v>
      </c>
      <c r="D294" s="16" t="s">
        <v>1076</v>
      </c>
      <c r="E294" s="15" t="s">
        <v>1094</v>
      </c>
      <c r="F294" s="19" t="s">
        <v>40</v>
      </c>
      <c r="G294" s="43">
        <v>45497</v>
      </c>
      <c r="H294" s="21">
        <f t="shared" si="28"/>
        <v>45862</v>
      </c>
      <c r="I294" s="24" t="str">
        <f t="shared" ca="1" si="26"/>
        <v>Vence - 30 dias</v>
      </c>
      <c r="J294" s="77">
        <v>45729</v>
      </c>
      <c r="K294" s="40">
        <f t="shared" si="27"/>
        <v>46094</v>
      </c>
      <c r="L294" s="46" t="str">
        <f t="shared" ca="1" si="30"/>
        <v>OK!</v>
      </c>
      <c r="M294" s="21"/>
      <c r="N294" s="22" t="str">
        <f t="shared" ca="1" si="31"/>
        <v>?</v>
      </c>
      <c r="O294" s="33"/>
      <c r="P294" s="25" t="str">
        <f t="shared" ca="1" si="29"/>
        <v>?</v>
      </c>
      <c r="Q294" s="60" t="s">
        <v>84</v>
      </c>
      <c r="R294" s="40" t="s">
        <v>90</v>
      </c>
    </row>
    <row r="295" spans="1:139 16362:16362" x14ac:dyDescent="0.25">
      <c r="A295" s="88" t="s">
        <v>1095</v>
      </c>
      <c r="B295" s="30" t="s">
        <v>1096</v>
      </c>
      <c r="C295" s="30" t="s">
        <v>1097</v>
      </c>
      <c r="D295" s="16" t="s">
        <v>1076</v>
      </c>
      <c r="E295" s="15" t="s">
        <v>1098</v>
      </c>
      <c r="F295" s="19" t="s">
        <v>40</v>
      </c>
      <c r="G295" s="43">
        <v>45372</v>
      </c>
      <c r="H295" s="21">
        <f t="shared" si="28"/>
        <v>45737</v>
      </c>
      <c r="I295" s="24" t="str">
        <f t="shared" ca="1" si="26"/>
        <v>Vencido</v>
      </c>
      <c r="J295" s="77">
        <v>45713</v>
      </c>
      <c r="K295" s="40">
        <f t="shared" si="27"/>
        <v>46078</v>
      </c>
      <c r="L295" s="46" t="str">
        <f t="shared" ca="1" si="30"/>
        <v>OK!</v>
      </c>
      <c r="M295" s="21"/>
      <c r="N295" s="22" t="str">
        <f t="shared" ca="1" si="31"/>
        <v>?</v>
      </c>
      <c r="O295" s="33"/>
      <c r="P295" s="25" t="str">
        <f t="shared" ca="1" si="29"/>
        <v>?</v>
      </c>
      <c r="Q295" s="60" t="s">
        <v>84</v>
      </c>
      <c r="R295" s="40" t="s">
        <v>90</v>
      </c>
    </row>
    <row r="296" spans="1:139 16362:16362" x14ac:dyDescent="0.25">
      <c r="A296" s="88" t="s">
        <v>1099</v>
      </c>
      <c r="B296" s="30" t="s">
        <v>1100</v>
      </c>
      <c r="C296" s="30" t="s">
        <v>1101</v>
      </c>
      <c r="D296" s="16" t="s">
        <v>1076</v>
      </c>
      <c r="E296" s="15" t="s">
        <v>1084</v>
      </c>
      <c r="F296" s="19" t="s">
        <v>40</v>
      </c>
      <c r="G296" s="43">
        <v>45625</v>
      </c>
      <c r="H296" s="21">
        <f t="shared" si="28"/>
        <v>45990</v>
      </c>
      <c r="I296" s="24" t="str">
        <f t="shared" ca="1" si="26"/>
        <v>OK!</v>
      </c>
      <c r="J296" s="77">
        <v>45713</v>
      </c>
      <c r="K296" s="40">
        <f t="shared" si="27"/>
        <v>46078</v>
      </c>
      <c r="L296" s="46" t="str">
        <f t="shared" ca="1" si="30"/>
        <v>OK!</v>
      </c>
      <c r="M296" s="21"/>
      <c r="N296" s="22" t="str">
        <f t="shared" ca="1" si="31"/>
        <v>?</v>
      </c>
      <c r="O296" s="33"/>
      <c r="P296" s="25" t="str">
        <f t="shared" ca="1" si="29"/>
        <v>?</v>
      </c>
      <c r="Q296" s="60" t="s">
        <v>84</v>
      </c>
      <c r="R296" s="40" t="s">
        <v>90</v>
      </c>
    </row>
    <row r="297" spans="1:139 16362:16362" ht="15" x14ac:dyDescent="0.25">
      <c r="A297" s="81" t="s">
        <v>123</v>
      </c>
      <c r="B297" s="31">
        <v>46609545</v>
      </c>
      <c r="C297" s="30" t="s">
        <v>124</v>
      </c>
      <c r="D297" s="16" t="s">
        <v>125</v>
      </c>
      <c r="E297" s="15" t="s">
        <v>126</v>
      </c>
      <c r="F297" s="19" t="s">
        <v>40</v>
      </c>
      <c r="G297" s="43">
        <v>45786</v>
      </c>
      <c r="H297" s="21">
        <f t="shared" si="28"/>
        <v>46151</v>
      </c>
      <c r="I297" s="24" t="str">
        <f t="shared" ref="I297:I334" ca="1" si="32">IFERROR(IF(G297="","?",IF((G297+(365))&lt;TODAY(),"Vencido",IF((G297+(365))=TODAY(),"Vence Hoje",IF((G297+(365)-15)&lt;=TODAY(),"Vence - 15 dias",IF((G297+(365)-30)&lt;=TODAY(),"Vence - 30 dias",IF((G297+(365*2)-60)&lt;=TODAY(),"Vence - 60 dias",IF((G297+(365*2)-90)&lt;=TODAY(),"Vence - 90 dias","OK!"))))))),"-")</f>
        <v>OK!</v>
      </c>
      <c r="J297" s="40"/>
      <c r="K297" s="40">
        <f t="shared" si="27"/>
        <v>365</v>
      </c>
      <c r="L297" s="46" t="str">
        <f t="shared" ca="1" si="30"/>
        <v>?</v>
      </c>
      <c r="M297" s="21"/>
      <c r="N297" s="22" t="str">
        <f t="shared" ca="1" si="31"/>
        <v>?</v>
      </c>
      <c r="O297" s="33"/>
      <c r="P297" s="25" t="str">
        <f t="shared" ca="1" si="29"/>
        <v>?</v>
      </c>
      <c r="Q297" s="60" t="s">
        <v>61</v>
      </c>
      <c r="R297" s="40" t="s">
        <v>61</v>
      </c>
      <c r="XEH297" s="1" t="s">
        <v>61</v>
      </c>
    </row>
    <row r="298" spans="1:139 16362:16362" x14ac:dyDescent="0.25">
      <c r="A298" s="84"/>
      <c r="B298" s="30"/>
      <c r="C298" s="30"/>
      <c r="D298" s="16"/>
      <c r="E298" s="15"/>
      <c r="F298" s="19" t="s">
        <v>40</v>
      </c>
      <c r="G298" s="43"/>
      <c r="H298" s="21">
        <f t="shared" si="28"/>
        <v>365</v>
      </c>
      <c r="I298" s="24" t="str">
        <f t="shared" ca="1" si="32"/>
        <v>?</v>
      </c>
      <c r="J298" s="40"/>
      <c r="K298" s="40">
        <f t="shared" si="27"/>
        <v>365</v>
      </c>
      <c r="L298" s="46" t="str">
        <f t="shared" ca="1" si="30"/>
        <v>?</v>
      </c>
      <c r="M298" s="21"/>
      <c r="N298" s="22" t="str">
        <f t="shared" ca="1" si="31"/>
        <v>?</v>
      </c>
      <c r="O298" s="33"/>
      <c r="P298" s="25" t="str">
        <f t="shared" ca="1" si="29"/>
        <v>?</v>
      </c>
      <c r="Q298" s="60"/>
      <c r="R298" s="40"/>
    </row>
    <row r="299" spans="1:139 16362:16362" x14ac:dyDescent="0.25">
      <c r="A299" s="84"/>
      <c r="B299" s="30"/>
      <c r="C299" s="30"/>
      <c r="D299" s="16"/>
      <c r="E299" s="15"/>
      <c r="F299" s="19" t="s">
        <v>40</v>
      </c>
      <c r="G299" s="43"/>
      <c r="H299" s="21">
        <f t="shared" si="28"/>
        <v>365</v>
      </c>
      <c r="I299" s="24" t="str">
        <f t="shared" ca="1" si="32"/>
        <v>?</v>
      </c>
      <c r="J299" s="40"/>
      <c r="K299" s="40">
        <f t="shared" si="27"/>
        <v>365</v>
      </c>
      <c r="L299" s="46" t="str">
        <f t="shared" ca="1" si="30"/>
        <v>?</v>
      </c>
      <c r="M299" s="21"/>
      <c r="N299" s="22" t="str">
        <f t="shared" ca="1" si="31"/>
        <v>?</v>
      </c>
      <c r="O299" s="33"/>
      <c r="P299" s="25" t="str">
        <f t="shared" ca="1" si="29"/>
        <v>?</v>
      </c>
      <c r="Q299" s="60"/>
      <c r="R299" s="40"/>
    </row>
    <row r="300" spans="1:139 16362:16362" x14ac:dyDescent="0.25">
      <c r="A300" s="84"/>
      <c r="B300" s="30"/>
      <c r="C300" s="30"/>
      <c r="D300" s="16"/>
      <c r="E300" s="15"/>
      <c r="F300" s="19" t="s">
        <v>40</v>
      </c>
      <c r="G300" s="43"/>
      <c r="H300" s="21">
        <f t="shared" si="28"/>
        <v>365</v>
      </c>
      <c r="I300" s="24" t="str">
        <f t="shared" ca="1" si="32"/>
        <v>?</v>
      </c>
      <c r="J300" s="40"/>
      <c r="K300" s="40">
        <f t="shared" si="27"/>
        <v>365</v>
      </c>
      <c r="L300" s="46" t="str">
        <f t="shared" ca="1" si="30"/>
        <v>?</v>
      </c>
      <c r="M300" s="21"/>
      <c r="N300" s="22" t="str">
        <f t="shared" ca="1" si="31"/>
        <v>?</v>
      </c>
      <c r="O300" s="33"/>
      <c r="P300" s="25" t="str">
        <f t="shared" ca="1" si="29"/>
        <v>?</v>
      </c>
      <c r="Q300" s="60"/>
      <c r="R300" s="40"/>
    </row>
    <row r="301" spans="1:139 16362:16362" x14ac:dyDescent="0.25">
      <c r="A301" s="84"/>
      <c r="B301" s="30"/>
      <c r="C301" s="30"/>
      <c r="D301" s="16"/>
      <c r="E301" s="15"/>
      <c r="F301" s="19" t="s">
        <v>40</v>
      </c>
      <c r="G301" s="43"/>
      <c r="H301" s="21">
        <f t="shared" si="28"/>
        <v>365</v>
      </c>
      <c r="I301" s="24" t="str">
        <f t="shared" ca="1" si="32"/>
        <v>?</v>
      </c>
      <c r="J301" s="40"/>
      <c r="K301" s="40">
        <f t="shared" si="27"/>
        <v>365</v>
      </c>
      <c r="L301" s="46" t="str">
        <f t="shared" ca="1" si="30"/>
        <v>?</v>
      </c>
      <c r="M301" s="21"/>
      <c r="N301" s="22" t="str">
        <f t="shared" ca="1" si="31"/>
        <v>?</v>
      </c>
      <c r="O301" s="33"/>
      <c r="P301" s="25" t="str">
        <f t="shared" ca="1" si="29"/>
        <v>?</v>
      </c>
      <c r="Q301" s="60"/>
      <c r="R301" s="40"/>
    </row>
    <row r="302" spans="1:139 16362:16362" x14ac:dyDescent="0.25">
      <c r="A302" s="84"/>
      <c r="B302" s="30"/>
      <c r="C302" s="30"/>
      <c r="D302" s="16"/>
      <c r="E302" s="15"/>
      <c r="F302" s="19" t="s">
        <v>40</v>
      </c>
      <c r="G302" s="43"/>
      <c r="H302" s="21">
        <f t="shared" si="28"/>
        <v>365</v>
      </c>
      <c r="I302" s="24" t="str">
        <f t="shared" ca="1" si="32"/>
        <v>?</v>
      </c>
      <c r="J302" s="40"/>
      <c r="K302" s="40">
        <f t="shared" si="27"/>
        <v>365</v>
      </c>
      <c r="L302" s="46" t="str">
        <f t="shared" ca="1" si="30"/>
        <v>?</v>
      </c>
      <c r="M302" s="21"/>
      <c r="N302" s="22" t="str">
        <f t="shared" ca="1" si="31"/>
        <v>?</v>
      </c>
      <c r="O302" s="33"/>
      <c r="P302" s="25" t="str">
        <f t="shared" ca="1" si="29"/>
        <v>?</v>
      </c>
      <c r="Q302" s="60"/>
      <c r="R302" s="40"/>
    </row>
    <row r="303" spans="1:139 16362:16362" x14ac:dyDescent="0.25">
      <c r="A303" s="84"/>
      <c r="B303" s="30"/>
      <c r="C303" s="30"/>
      <c r="D303" s="16"/>
      <c r="E303" s="15"/>
      <c r="F303" s="19" t="s">
        <v>40</v>
      </c>
      <c r="G303" s="43"/>
      <c r="H303" s="21">
        <f t="shared" si="28"/>
        <v>365</v>
      </c>
      <c r="I303" s="24" t="str">
        <f t="shared" ca="1" si="32"/>
        <v>?</v>
      </c>
      <c r="J303" s="40"/>
      <c r="K303" s="40">
        <f t="shared" ref="K303:K334" si="33">J303+365</f>
        <v>365</v>
      </c>
      <c r="L303" s="46" t="str">
        <f t="shared" ca="1" si="30"/>
        <v>?</v>
      </c>
      <c r="M303" s="21"/>
      <c r="N303" s="22" t="str">
        <f t="shared" ca="1" si="31"/>
        <v>?</v>
      </c>
      <c r="O303" s="33"/>
      <c r="P303" s="25" t="str">
        <f t="shared" ca="1" si="29"/>
        <v>?</v>
      </c>
      <c r="Q303" s="60"/>
      <c r="R303" s="40"/>
    </row>
    <row r="304" spans="1:139 16362:16362" x14ac:dyDescent="0.25">
      <c r="A304" s="84"/>
      <c r="B304" s="30"/>
      <c r="C304" s="30"/>
      <c r="D304" s="16"/>
      <c r="E304" s="15"/>
      <c r="F304" s="19" t="s">
        <v>40</v>
      </c>
      <c r="G304" s="43"/>
      <c r="H304" s="21">
        <f t="shared" si="28"/>
        <v>365</v>
      </c>
      <c r="I304" s="24" t="str">
        <f t="shared" ca="1" si="32"/>
        <v>?</v>
      </c>
      <c r="J304" s="40"/>
      <c r="K304" s="40">
        <f t="shared" si="33"/>
        <v>365</v>
      </c>
      <c r="L304" s="46" t="str">
        <f t="shared" ca="1" si="30"/>
        <v>?</v>
      </c>
      <c r="M304" s="21"/>
      <c r="N304" s="22" t="str">
        <f t="shared" ca="1" si="31"/>
        <v>?</v>
      </c>
      <c r="O304" s="33"/>
      <c r="P304" s="25" t="str">
        <f t="shared" ca="1" si="29"/>
        <v>?</v>
      </c>
      <c r="Q304" s="60"/>
      <c r="R304" s="40"/>
    </row>
    <row r="305" spans="1:18" x14ac:dyDescent="0.25">
      <c r="A305" s="84"/>
      <c r="B305" s="30"/>
      <c r="C305" s="30"/>
      <c r="D305" s="16"/>
      <c r="E305" s="15"/>
      <c r="F305" s="19" t="s">
        <v>40</v>
      </c>
      <c r="G305" s="43"/>
      <c r="H305" s="21">
        <f t="shared" si="28"/>
        <v>365</v>
      </c>
      <c r="I305" s="24" t="str">
        <f t="shared" ca="1" si="32"/>
        <v>?</v>
      </c>
      <c r="J305" s="40"/>
      <c r="K305" s="40">
        <f t="shared" si="33"/>
        <v>365</v>
      </c>
      <c r="L305" s="46" t="str">
        <f t="shared" ca="1" si="30"/>
        <v>?</v>
      </c>
      <c r="M305" s="21"/>
      <c r="N305" s="22" t="str">
        <f t="shared" ca="1" si="31"/>
        <v>?</v>
      </c>
      <c r="O305" s="33"/>
      <c r="P305" s="25" t="str">
        <f t="shared" ca="1" si="29"/>
        <v>?</v>
      </c>
      <c r="Q305" s="60"/>
      <c r="R305" s="40"/>
    </row>
    <row r="306" spans="1:18" x14ac:dyDescent="0.25">
      <c r="A306" s="84"/>
      <c r="B306" s="30"/>
      <c r="C306" s="30"/>
      <c r="D306" s="16"/>
      <c r="E306" s="15"/>
      <c r="F306" s="19" t="s">
        <v>40</v>
      </c>
      <c r="G306" s="43"/>
      <c r="H306" s="21">
        <f t="shared" si="28"/>
        <v>365</v>
      </c>
      <c r="I306" s="24" t="str">
        <f t="shared" ca="1" si="32"/>
        <v>?</v>
      </c>
      <c r="J306" s="40"/>
      <c r="K306" s="40">
        <f t="shared" si="33"/>
        <v>365</v>
      </c>
      <c r="L306" s="46" t="str">
        <f t="shared" ca="1" si="30"/>
        <v>?</v>
      </c>
      <c r="M306" s="21"/>
      <c r="N306" s="22" t="str">
        <f t="shared" ca="1" si="31"/>
        <v>?</v>
      </c>
      <c r="O306" s="33"/>
      <c r="P306" s="25" t="str">
        <f t="shared" ca="1" si="29"/>
        <v>?</v>
      </c>
      <c r="Q306" s="60"/>
      <c r="R306" s="40"/>
    </row>
    <row r="307" spans="1:18" x14ac:dyDescent="0.25">
      <c r="A307" s="84"/>
      <c r="B307" s="30"/>
      <c r="C307" s="30"/>
      <c r="D307" s="16"/>
      <c r="E307" s="15"/>
      <c r="F307" s="19" t="s">
        <v>40</v>
      </c>
      <c r="G307" s="43"/>
      <c r="H307" s="21">
        <f t="shared" si="28"/>
        <v>365</v>
      </c>
      <c r="I307" s="24" t="str">
        <f t="shared" ca="1" si="32"/>
        <v>?</v>
      </c>
      <c r="J307" s="40"/>
      <c r="K307" s="40">
        <f t="shared" si="33"/>
        <v>365</v>
      </c>
      <c r="L307" s="46" t="str">
        <f t="shared" ca="1" si="30"/>
        <v>?</v>
      </c>
      <c r="M307" s="21"/>
      <c r="N307" s="22" t="str">
        <f t="shared" ca="1" si="31"/>
        <v>?</v>
      </c>
      <c r="O307" s="33"/>
      <c r="P307" s="25" t="str">
        <f t="shared" ca="1" si="29"/>
        <v>?</v>
      </c>
      <c r="Q307" s="60"/>
      <c r="R307" s="40"/>
    </row>
    <row r="308" spans="1:18" x14ac:dyDescent="0.25">
      <c r="A308" s="84"/>
      <c r="B308" s="30"/>
      <c r="C308" s="30"/>
      <c r="D308" s="16"/>
      <c r="E308" s="15"/>
      <c r="F308" s="19" t="s">
        <v>40</v>
      </c>
      <c r="G308" s="43"/>
      <c r="H308" s="21">
        <f t="shared" si="28"/>
        <v>365</v>
      </c>
      <c r="I308" s="24" t="str">
        <f t="shared" ca="1" si="32"/>
        <v>?</v>
      </c>
      <c r="J308" s="40"/>
      <c r="K308" s="40">
        <f t="shared" si="33"/>
        <v>365</v>
      </c>
      <c r="L308" s="46" t="str">
        <f t="shared" ca="1" si="30"/>
        <v>?</v>
      </c>
      <c r="M308" s="21"/>
      <c r="N308" s="22" t="str">
        <f t="shared" ca="1" si="31"/>
        <v>?</v>
      </c>
      <c r="O308" s="33"/>
      <c r="P308" s="25" t="str">
        <f t="shared" ca="1" si="29"/>
        <v>?</v>
      </c>
      <c r="Q308" s="60"/>
      <c r="R308" s="40"/>
    </row>
    <row r="309" spans="1:18" x14ac:dyDescent="0.25">
      <c r="A309" s="84"/>
      <c r="B309" s="30"/>
      <c r="C309" s="30"/>
      <c r="D309" s="16"/>
      <c r="E309" s="15"/>
      <c r="F309" s="19" t="s">
        <v>40</v>
      </c>
      <c r="G309" s="43"/>
      <c r="H309" s="21">
        <f t="shared" si="28"/>
        <v>365</v>
      </c>
      <c r="I309" s="24" t="str">
        <f t="shared" ca="1" si="32"/>
        <v>?</v>
      </c>
      <c r="J309" s="40"/>
      <c r="K309" s="40">
        <f t="shared" si="33"/>
        <v>365</v>
      </c>
      <c r="L309" s="46" t="str">
        <f t="shared" ca="1" si="30"/>
        <v>?</v>
      </c>
      <c r="M309" s="21"/>
      <c r="N309" s="22" t="str">
        <f t="shared" ca="1" si="31"/>
        <v>?</v>
      </c>
      <c r="O309" s="33"/>
      <c r="P309" s="25" t="str">
        <f t="shared" ca="1" si="29"/>
        <v>?</v>
      </c>
      <c r="Q309" s="60"/>
      <c r="R309" s="40"/>
    </row>
    <row r="310" spans="1:18" x14ac:dyDescent="0.25">
      <c r="A310" s="84"/>
      <c r="B310" s="30"/>
      <c r="C310" s="30"/>
      <c r="D310" s="16"/>
      <c r="E310" s="15"/>
      <c r="F310" s="19" t="s">
        <v>40</v>
      </c>
      <c r="G310" s="43"/>
      <c r="H310" s="21">
        <f t="shared" si="28"/>
        <v>365</v>
      </c>
      <c r="I310" s="24" t="str">
        <f t="shared" ca="1" si="32"/>
        <v>?</v>
      </c>
      <c r="J310" s="40"/>
      <c r="K310" s="40">
        <f t="shared" si="33"/>
        <v>365</v>
      </c>
      <c r="L310" s="46" t="str">
        <f t="shared" ca="1" si="30"/>
        <v>?</v>
      </c>
      <c r="M310" s="21"/>
      <c r="N310" s="22" t="str">
        <f t="shared" ca="1" si="31"/>
        <v>?</v>
      </c>
      <c r="O310" s="33"/>
      <c r="P310" s="25" t="str">
        <f t="shared" ca="1" si="29"/>
        <v>?</v>
      </c>
      <c r="Q310" s="60"/>
      <c r="R310" s="40"/>
    </row>
    <row r="311" spans="1:18" x14ac:dyDescent="0.25">
      <c r="A311" s="84"/>
      <c r="B311" s="30"/>
      <c r="C311" s="30"/>
      <c r="D311" s="16"/>
      <c r="E311" s="15"/>
      <c r="F311" s="19" t="s">
        <v>40</v>
      </c>
      <c r="G311" s="43"/>
      <c r="H311" s="21">
        <f t="shared" si="28"/>
        <v>365</v>
      </c>
      <c r="I311" s="24" t="str">
        <f t="shared" ca="1" si="32"/>
        <v>?</v>
      </c>
      <c r="J311" s="40"/>
      <c r="K311" s="40">
        <f t="shared" si="33"/>
        <v>365</v>
      </c>
      <c r="L311" s="46" t="str">
        <f t="shared" ca="1" si="30"/>
        <v>?</v>
      </c>
      <c r="M311" s="21"/>
      <c r="N311" s="22" t="str">
        <f t="shared" ca="1" si="31"/>
        <v>?</v>
      </c>
      <c r="O311" s="33"/>
      <c r="P311" s="25" t="str">
        <f t="shared" ca="1" si="29"/>
        <v>?</v>
      </c>
      <c r="Q311" s="60"/>
      <c r="R311" s="40"/>
    </row>
    <row r="312" spans="1:18" x14ac:dyDescent="0.25">
      <c r="A312" s="84"/>
      <c r="B312" s="30"/>
      <c r="C312" s="30"/>
      <c r="D312" s="16"/>
      <c r="E312" s="15"/>
      <c r="F312" s="19" t="s">
        <v>40</v>
      </c>
      <c r="G312" s="43"/>
      <c r="H312" s="21">
        <f t="shared" si="28"/>
        <v>365</v>
      </c>
      <c r="I312" s="24" t="str">
        <f t="shared" ca="1" si="32"/>
        <v>?</v>
      </c>
      <c r="J312" s="40"/>
      <c r="K312" s="40">
        <f t="shared" si="33"/>
        <v>365</v>
      </c>
      <c r="L312" s="46" t="str">
        <f t="shared" ca="1" si="30"/>
        <v>?</v>
      </c>
      <c r="M312" s="21"/>
      <c r="N312" s="22" t="str">
        <f t="shared" ca="1" si="31"/>
        <v>?</v>
      </c>
      <c r="O312" s="33"/>
      <c r="P312" s="25" t="str">
        <f t="shared" ca="1" si="29"/>
        <v>?</v>
      </c>
      <c r="Q312" s="60"/>
      <c r="R312" s="40"/>
    </row>
    <row r="313" spans="1:18" x14ac:dyDescent="0.25">
      <c r="A313" s="84"/>
      <c r="B313" s="30"/>
      <c r="C313" s="30"/>
      <c r="D313" s="16"/>
      <c r="E313" s="15"/>
      <c r="F313" s="19" t="s">
        <v>40</v>
      </c>
      <c r="G313" s="43"/>
      <c r="H313" s="21">
        <f t="shared" si="28"/>
        <v>365</v>
      </c>
      <c r="I313" s="24" t="str">
        <f t="shared" ca="1" si="32"/>
        <v>?</v>
      </c>
      <c r="J313" s="40"/>
      <c r="K313" s="40">
        <f t="shared" si="33"/>
        <v>365</v>
      </c>
      <c r="L313" s="46" t="str">
        <f t="shared" ca="1" si="30"/>
        <v>?</v>
      </c>
      <c r="M313" s="21"/>
      <c r="N313" s="22" t="str">
        <f t="shared" ca="1" si="31"/>
        <v>?</v>
      </c>
      <c r="O313" s="33"/>
      <c r="P313" s="25" t="str">
        <f t="shared" ca="1" si="29"/>
        <v>?</v>
      </c>
      <c r="Q313" s="60"/>
      <c r="R313" s="40"/>
    </row>
    <row r="314" spans="1:18" x14ac:dyDescent="0.25">
      <c r="A314" s="84"/>
      <c r="B314" s="30"/>
      <c r="C314" s="30"/>
      <c r="D314" s="16"/>
      <c r="E314" s="15"/>
      <c r="F314" s="19" t="s">
        <v>40</v>
      </c>
      <c r="G314" s="43"/>
      <c r="H314" s="21">
        <f t="shared" si="28"/>
        <v>365</v>
      </c>
      <c r="I314" s="24" t="str">
        <f t="shared" ca="1" si="32"/>
        <v>?</v>
      </c>
      <c r="J314" s="40"/>
      <c r="K314" s="40">
        <f t="shared" si="33"/>
        <v>365</v>
      </c>
      <c r="L314" s="46" t="str">
        <f t="shared" ca="1" si="30"/>
        <v>?</v>
      </c>
      <c r="M314" s="21"/>
      <c r="N314" s="22" t="str">
        <f t="shared" ca="1" si="31"/>
        <v>?</v>
      </c>
      <c r="O314" s="33"/>
      <c r="P314" s="25" t="str">
        <f t="shared" ca="1" si="29"/>
        <v>?</v>
      </c>
      <c r="Q314" s="60"/>
      <c r="R314" s="40"/>
    </row>
    <row r="315" spans="1:18" x14ac:dyDescent="0.25">
      <c r="A315" s="84"/>
      <c r="B315" s="30"/>
      <c r="C315" s="30"/>
      <c r="D315" s="16"/>
      <c r="E315" s="15"/>
      <c r="F315" s="19" t="s">
        <v>40</v>
      </c>
      <c r="G315" s="43"/>
      <c r="H315" s="21">
        <f t="shared" si="28"/>
        <v>365</v>
      </c>
      <c r="I315" s="24" t="str">
        <f t="shared" ca="1" si="32"/>
        <v>?</v>
      </c>
      <c r="J315" s="40"/>
      <c r="K315" s="40">
        <f t="shared" si="33"/>
        <v>365</v>
      </c>
      <c r="L315" s="46" t="str">
        <f t="shared" ca="1" si="30"/>
        <v>?</v>
      </c>
      <c r="M315" s="21"/>
      <c r="N315" s="22" t="str">
        <f t="shared" ca="1" si="31"/>
        <v>?</v>
      </c>
      <c r="O315" s="33"/>
      <c r="P315" s="25" t="str">
        <f t="shared" ca="1" si="29"/>
        <v>?</v>
      </c>
      <c r="Q315" s="60"/>
      <c r="R315" s="40"/>
    </row>
    <row r="316" spans="1:18" x14ac:dyDescent="0.25">
      <c r="A316" s="84"/>
      <c r="B316" s="30"/>
      <c r="C316" s="30"/>
      <c r="D316" s="16"/>
      <c r="E316" s="15"/>
      <c r="F316" s="19" t="s">
        <v>40</v>
      </c>
      <c r="G316" s="43"/>
      <c r="H316" s="21">
        <f t="shared" si="28"/>
        <v>365</v>
      </c>
      <c r="I316" s="24" t="str">
        <f t="shared" ca="1" si="32"/>
        <v>?</v>
      </c>
      <c r="J316" s="40"/>
      <c r="K316" s="40">
        <f t="shared" si="33"/>
        <v>365</v>
      </c>
      <c r="L316" s="46" t="str">
        <f t="shared" ca="1" si="30"/>
        <v>?</v>
      </c>
      <c r="M316" s="21"/>
      <c r="N316" s="22" t="str">
        <f t="shared" ca="1" si="31"/>
        <v>?</v>
      </c>
      <c r="O316" s="33"/>
      <c r="P316" s="25" t="str">
        <f t="shared" ca="1" si="29"/>
        <v>?</v>
      </c>
      <c r="Q316" s="60"/>
      <c r="R316" s="40"/>
    </row>
    <row r="317" spans="1:18" x14ac:dyDescent="0.25">
      <c r="A317" s="84"/>
      <c r="B317" s="30"/>
      <c r="C317" s="30"/>
      <c r="D317" s="16"/>
      <c r="E317" s="15"/>
      <c r="F317" s="19" t="s">
        <v>40</v>
      </c>
      <c r="G317" s="43"/>
      <c r="H317" s="21">
        <f t="shared" ref="H317:H334" si="34">G317+365</f>
        <v>365</v>
      </c>
      <c r="I317" s="24" t="str">
        <f t="shared" ca="1" si="32"/>
        <v>?</v>
      </c>
      <c r="J317" s="40"/>
      <c r="K317" s="40">
        <f t="shared" si="33"/>
        <v>365</v>
      </c>
      <c r="L317" s="46" t="str">
        <f t="shared" ca="1" si="30"/>
        <v>?</v>
      </c>
      <c r="M317" s="21"/>
      <c r="N317" s="22" t="str">
        <f t="shared" ca="1" si="31"/>
        <v>?</v>
      </c>
      <c r="O317" s="33"/>
      <c r="P317" s="25" t="str">
        <f t="shared" ca="1" si="29"/>
        <v>?</v>
      </c>
      <c r="Q317" s="60"/>
      <c r="R317" s="40"/>
    </row>
    <row r="318" spans="1:18" x14ac:dyDescent="0.25">
      <c r="A318" s="84"/>
      <c r="B318" s="30"/>
      <c r="C318" s="30"/>
      <c r="D318" s="16"/>
      <c r="E318" s="15"/>
      <c r="F318" s="19" t="s">
        <v>40</v>
      </c>
      <c r="G318" s="43"/>
      <c r="H318" s="21">
        <f t="shared" si="34"/>
        <v>365</v>
      </c>
      <c r="I318" s="24" t="str">
        <f t="shared" ca="1" si="32"/>
        <v>?</v>
      </c>
      <c r="J318" s="40"/>
      <c r="K318" s="40">
        <f t="shared" si="33"/>
        <v>365</v>
      </c>
      <c r="L318" s="46" t="str">
        <f t="shared" ca="1" si="30"/>
        <v>?</v>
      </c>
      <c r="M318" s="21"/>
      <c r="N318" s="22" t="str">
        <f t="shared" ca="1" si="31"/>
        <v>?</v>
      </c>
      <c r="O318" s="33"/>
      <c r="P318" s="25" t="str">
        <f t="shared" ca="1" si="29"/>
        <v>?</v>
      </c>
      <c r="Q318" s="60"/>
      <c r="R318" s="40"/>
    </row>
    <row r="319" spans="1:18" x14ac:dyDescent="0.25">
      <c r="A319" s="84"/>
      <c r="B319" s="30"/>
      <c r="C319" s="30"/>
      <c r="D319" s="16"/>
      <c r="E319" s="15"/>
      <c r="F319" s="19" t="s">
        <v>40</v>
      </c>
      <c r="G319" s="43"/>
      <c r="H319" s="21">
        <f t="shared" si="34"/>
        <v>365</v>
      </c>
      <c r="I319" s="24" t="str">
        <f t="shared" ca="1" si="32"/>
        <v>?</v>
      </c>
      <c r="J319" s="40"/>
      <c r="K319" s="40">
        <f t="shared" si="33"/>
        <v>365</v>
      </c>
      <c r="L319" s="46" t="str">
        <f t="shared" ca="1" si="30"/>
        <v>?</v>
      </c>
      <c r="M319" s="21"/>
      <c r="N319" s="22" t="str">
        <f t="shared" ca="1" si="31"/>
        <v>?</v>
      </c>
      <c r="O319" s="33"/>
      <c r="P319" s="25" t="str">
        <f t="shared" ca="1" si="29"/>
        <v>?</v>
      </c>
      <c r="Q319" s="60"/>
      <c r="R319" s="40"/>
    </row>
    <row r="320" spans="1:18" x14ac:dyDescent="0.25">
      <c r="A320" s="84"/>
      <c r="B320" s="30"/>
      <c r="C320" s="30"/>
      <c r="D320" s="16"/>
      <c r="E320" s="15"/>
      <c r="F320" s="19" t="s">
        <v>40</v>
      </c>
      <c r="G320" s="43"/>
      <c r="H320" s="21">
        <f t="shared" si="34"/>
        <v>365</v>
      </c>
      <c r="I320" s="24" t="str">
        <f t="shared" ca="1" si="32"/>
        <v>?</v>
      </c>
      <c r="J320" s="40"/>
      <c r="K320" s="40">
        <f t="shared" si="33"/>
        <v>365</v>
      </c>
      <c r="L320" s="46" t="str">
        <f t="shared" ca="1" si="30"/>
        <v>?</v>
      </c>
      <c r="M320" s="21"/>
      <c r="N320" s="22" t="str">
        <f t="shared" ca="1" si="31"/>
        <v>?</v>
      </c>
      <c r="O320" s="33"/>
      <c r="P320" s="25" t="str">
        <f t="shared" ca="1" si="29"/>
        <v>?</v>
      </c>
      <c r="Q320" s="60"/>
      <c r="R320" s="40"/>
    </row>
    <row r="321" spans="1:18" x14ac:dyDescent="0.25">
      <c r="A321" s="84"/>
      <c r="B321" s="30"/>
      <c r="C321" s="30"/>
      <c r="D321" s="16"/>
      <c r="E321" s="15"/>
      <c r="F321" s="19" t="s">
        <v>40</v>
      </c>
      <c r="G321" s="43"/>
      <c r="H321" s="21">
        <f t="shared" si="34"/>
        <v>365</v>
      </c>
      <c r="I321" s="24" t="str">
        <f t="shared" ca="1" si="32"/>
        <v>?</v>
      </c>
      <c r="J321" s="40"/>
      <c r="K321" s="40">
        <f t="shared" si="33"/>
        <v>365</v>
      </c>
      <c r="L321" s="46" t="str">
        <f t="shared" ca="1" si="30"/>
        <v>?</v>
      </c>
      <c r="M321" s="21"/>
      <c r="N321" s="22" t="str">
        <f t="shared" ca="1" si="31"/>
        <v>?</v>
      </c>
      <c r="O321" s="33"/>
      <c r="P321" s="25" t="str">
        <f t="shared" ca="1" si="29"/>
        <v>?</v>
      </c>
      <c r="Q321" s="60"/>
      <c r="R321" s="40"/>
    </row>
    <row r="322" spans="1:18" x14ac:dyDescent="0.25">
      <c r="A322" s="84"/>
      <c r="B322" s="30"/>
      <c r="C322" s="30"/>
      <c r="D322" s="16"/>
      <c r="E322" s="15"/>
      <c r="F322" s="19" t="s">
        <v>40</v>
      </c>
      <c r="G322" s="43"/>
      <c r="H322" s="21">
        <f t="shared" si="34"/>
        <v>365</v>
      </c>
      <c r="I322" s="24" t="str">
        <f t="shared" ca="1" si="32"/>
        <v>?</v>
      </c>
      <c r="J322" s="40"/>
      <c r="K322" s="40">
        <f t="shared" si="33"/>
        <v>365</v>
      </c>
      <c r="L322" s="46" t="str">
        <f t="shared" ca="1" si="30"/>
        <v>?</v>
      </c>
      <c r="M322" s="21"/>
      <c r="N322" s="22" t="str">
        <f t="shared" ca="1" si="31"/>
        <v>?</v>
      </c>
      <c r="O322" s="33"/>
      <c r="P322" s="25" t="str">
        <f t="shared" ca="1" si="29"/>
        <v>?</v>
      </c>
      <c r="Q322" s="60"/>
      <c r="R322" s="40"/>
    </row>
    <row r="323" spans="1:18" x14ac:dyDescent="0.25">
      <c r="A323" s="84"/>
      <c r="B323" s="30"/>
      <c r="C323" s="30"/>
      <c r="D323" s="16"/>
      <c r="E323" s="15"/>
      <c r="F323" s="19" t="s">
        <v>40</v>
      </c>
      <c r="G323" s="43"/>
      <c r="H323" s="21">
        <f t="shared" si="34"/>
        <v>365</v>
      </c>
      <c r="I323" s="24" t="str">
        <f t="shared" ca="1" si="32"/>
        <v>?</v>
      </c>
      <c r="J323" s="40"/>
      <c r="K323" s="40">
        <f t="shared" si="33"/>
        <v>365</v>
      </c>
      <c r="L323" s="46" t="str">
        <f t="shared" ca="1" si="30"/>
        <v>?</v>
      </c>
      <c r="M323" s="21"/>
      <c r="N323" s="22" t="str">
        <f t="shared" ca="1" si="31"/>
        <v>?</v>
      </c>
      <c r="O323" s="33"/>
      <c r="P323" s="25" t="str">
        <f t="shared" ref="P323:P334" ca="1" si="35">IFERROR(IF(O323="","?",IF((O323+(365))&lt;TODAY(),"Vencido",IF((O323+(365))=TODAY(),"Vence Hoje",IF((O323+(365)-15)&lt;=TODAY(),"Vence - 15 dias",IF((O323+(365)-30)&lt;=TODAY(),"Vence - 30 dias",IF((O323+(365)-60)&lt;=TODAY(),"Vence - 60 dias",IF((O323+(365)-90)&lt;=TODAY(),"Vence - 90 dias","OK!"))))))),"-")</f>
        <v>?</v>
      </c>
      <c r="Q323" s="60"/>
      <c r="R323" s="40"/>
    </row>
    <row r="324" spans="1:18" x14ac:dyDescent="0.25">
      <c r="A324" s="84"/>
      <c r="B324" s="30"/>
      <c r="C324" s="30"/>
      <c r="D324" s="16"/>
      <c r="E324" s="15"/>
      <c r="F324" s="19" t="s">
        <v>40</v>
      </c>
      <c r="G324" s="43"/>
      <c r="H324" s="21">
        <f t="shared" si="34"/>
        <v>365</v>
      </c>
      <c r="I324" s="24" t="str">
        <f t="shared" ca="1" si="32"/>
        <v>?</v>
      </c>
      <c r="J324" s="40"/>
      <c r="K324" s="40">
        <f t="shared" si="33"/>
        <v>365</v>
      </c>
      <c r="L324" s="46" t="str">
        <f t="shared" ref="L324:L334" ca="1" si="36">IFERROR(IF(J324="","?",IF((J324+(365))&lt;TODAY(),"Bloqueado",IF((J324+(365*2))=TODAY(),"Vence Hoje",IF((J324+(365*2)-15)&lt;=TODAY(),"Vence - 15 dias",IF((J324+(365*2)-30)&lt;=TODAY(),"Vence - 30 dias",IF((J324+(365*2)-60)&lt;=TODAY(),"Vence - 60 dias",IF((J324+(365*2)-90)&lt;=TODAY(),"Vence - 90 dias","OK!"))))))),"-")</f>
        <v>?</v>
      </c>
      <c r="M324" s="21"/>
      <c r="N324" s="22" t="str">
        <f t="shared" ca="1" si="31"/>
        <v>?</v>
      </c>
      <c r="O324" s="33"/>
      <c r="P324" s="25" t="str">
        <f t="shared" ca="1" si="35"/>
        <v>?</v>
      </c>
      <c r="Q324" s="60"/>
      <c r="R324" s="40"/>
    </row>
    <row r="325" spans="1:18" x14ac:dyDescent="0.25">
      <c r="A325" s="84"/>
      <c r="B325" s="30"/>
      <c r="C325" s="30"/>
      <c r="D325" s="16"/>
      <c r="E325" s="15"/>
      <c r="F325" s="19" t="s">
        <v>40</v>
      </c>
      <c r="G325" s="43"/>
      <c r="H325" s="21">
        <f t="shared" si="34"/>
        <v>365</v>
      </c>
      <c r="I325" s="24" t="str">
        <f t="shared" ca="1" si="32"/>
        <v>?</v>
      </c>
      <c r="J325" s="40"/>
      <c r="K325" s="40">
        <f t="shared" si="33"/>
        <v>365</v>
      </c>
      <c r="L325" s="46" t="str">
        <f t="shared" ca="1" si="36"/>
        <v>?</v>
      </c>
      <c r="M325" s="21"/>
      <c r="N325" s="22" t="str">
        <f t="shared" ca="1" si="31"/>
        <v>?</v>
      </c>
      <c r="O325" s="33"/>
      <c r="P325" s="25" t="str">
        <f t="shared" ca="1" si="35"/>
        <v>?</v>
      </c>
      <c r="Q325" s="60"/>
      <c r="R325" s="40"/>
    </row>
    <row r="326" spans="1:18" x14ac:dyDescent="0.25">
      <c r="A326" s="84"/>
      <c r="B326" s="30"/>
      <c r="C326" s="30"/>
      <c r="D326" s="16"/>
      <c r="E326" s="15"/>
      <c r="F326" s="19" t="s">
        <v>40</v>
      </c>
      <c r="G326" s="43"/>
      <c r="H326" s="21">
        <f t="shared" si="34"/>
        <v>365</v>
      </c>
      <c r="I326" s="24" t="str">
        <f t="shared" ca="1" si="32"/>
        <v>?</v>
      </c>
      <c r="J326" s="40"/>
      <c r="K326" s="40">
        <f t="shared" si="33"/>
        <v>365</v>
      </c>
      <c r="L326" s="46" t="str">
        <f t="shared" ca="1" si="36"/>
        <v>?</v>
      </c>
      <c r="M326" s="21"/>
      <c r="N326" s="22" t="str">
        <f t="shared" ca="1" si="31"/>
        <v>?</v>
      </c>
      <c r="O326" s="33"/>
      <c r="P326" s="25" t="str">
        <f t="shared" ca="1" si="35"/>
        <v>?</v>
      </c>
      <c r="Q326" s="60"/>
      <c r="R326" s="40"/>
    </row>
    <row r="327" spans="1:18" x14ac:dyDescent="0.25">
      <c r="A327" s="84"/>
      <c r="B327" s="30"/>
      <c r="C327" s="30"/>
      <c r="D327" s="16"/>
      <c r="E327" s="15"/>
      <c r="F327" s="19" t="s">
        <v>40</v>
      </c>
      <c r="G327" s="43"/>
      <c r="H327" s="21">
        <f t="shared" si="34"/>
        <v>365</v>
      </c>
      <c r="I327" s="24" t="str">
        <f t="shared" ca="1" si="32"/>
        <v>?</v>
      </c>
      <c r="J327" s="40"/>
      <c r="K327" s="40">
        <f t="shared" si="33"/>
        <v>365</v>
      </c>
      <c r="L327" s="46" t="str">
        <f t="shared" ca="1" si="36"/>
        <v>?</v>
      </c>
      <c r="M327" s="21"/>
      <c r="N327" s="22" t="str">
        <f t="shared" ca="1" si="31"/>
        <v>?</v>
      </c>
      <c r="O327" s="33"/>
      <c r="P327" s="25" t="str">
        <f t="shared" ca="1" si="35"/>
        <v>?</v>
      </c>
      <c r="Q327" s="60"/>
      <c r="R327" s="40"/>
    </row>
    <row r="328" spans="1:18" x14ac:dyDescent="0.25">
      <c r="A328" s="84"/>
      <c r="B328" s="30"/>
      <c r="C328" s="30"/>
      <c r="D328" s="16"/>
      <c r="E328" s="15"/>
      <c r="F328" s="19" t="s">
        <v>40</v>
      </c>
      <c r="G328" s="43"/>
      <c r="H328" s="21">
        <f t="shared" si="34"/>
        <v>365</v>
      </c>
      <c r="I328" s="24" t="str">
        <f t="shared" ca="1" si="32"/>
        <v>?</v>
      </c>
      <c r="J328" s="40"/>
      <c r="K328" s="40">
        <f t="shared" si="33"/>
        <v>365</v>
      </c>
      <c r="L328" s="46" t="str">
        <f t="shared" ca="1" si="36"/>
        <v>?</v>
      </c>
      <c r="M328" s="21"/>
      <c r="N328" s="22" t="str">
        <f t="shared" ca="1" si="31"/>
        <v>?</v>
      </c>
      <c r="O328" s="33"/>
      <c r="P328" s="25" t="str">
        <f t="shared" ca="1" si="35"/>
        <v>?</v>
      </c>
      <c r="Q328" s="60"/>
      <c r="R328" s="40"/>
    </row>
    <row r="329" spans="1:18" x14ac:dyDescent="0.25">
      <c r="A329" s="84"/>
      <c r="B329" s="30"/>
      <c r="C329" s="30"/>
      <c r="D329" s="16"/>
      <c r="E329" s="15"/>
      <c r="F329" s="19" t="s">
        <v>40</v>
      </c>
      <c r="G329" s="43"/>
      <c r="H329" s="21">
        <f t="shared" si="34"/>
        <v>365</v>
      </c>
      <c r="I329" s="24" t="str">
        <f t="shared" ca="1" si="32"/>
        <v>?</v>
      </c>
      <c r="J329" s="40"/>
      <c r="K329" s="40">
        <f t="shared" si="33"/>
        <v>365</v>
      </c>
      <c r="L329" s="46" t="str">
        <f t="shared" ca="1" si="36"/>
        <v>?</v>
      </c>
      <c r="M329" s="21"/>
      <c r="N329" s="22" t="str">
        <f t="shared" ca="1" si="31"/>
        <v>?</v>
      </c>
      <c r="O329" s="33"/>
      <c r="P329" s="25" t="str">
        <f t="shared" ca="1" si="35"/>
        <v>?</v>
      </c>
      <c r="Q329" s="60"/>
      <c r="R329" s="40"/>
    </row>
    <row r="330" spans="1:18" x14ac:dyDescent="0.25">
      <c r="A330" s="84"/>
      <c r="B330" s="30"/>
      <c r="C330" s="30"/>
      <c r="D330" s="16"/>
      <c r="E330" s="15"/>
      <c r="F330" s="19" t="s">
        <v>40</v>
      </c>
      <c r="G330" s="43"/>
      <c r="H330" s="21">
        <f t="shared" si="34"/>
        <v>365</v>
      </c>
      <c r="I330" s="24" t="str">
        <f t="shared" ca="1" si="32"/>
        <v>?</v>
      </c>
      <c r="J330" s="40"/>
      <c r="K330" s="40">
        <f t="shared" si="33"/>
        <v>365</v>
      </c>
      <c r="L330" s="46" t="str">
        <f t="shared" ca="1" si="36"/>
        <v>?</v>
      </c>
      <c r="M330" s="21"/>
      <c r="N330" s="22" t="str">
        <f t="shared" ca="1" si="31"/>
        <v>?</v>
      </c>
      <c r="O330" s="33"/>
      <c r="P330" s="25" t="str">
        <f t="shared" ca="1" si="35"/>
        <v>?</v>
      </c>
      <c r="Q330" s="60"/>
      <c r="R330" s="40"/>
    </row>
    <row r="331" spans="1:18" x14ac:dyDescent="0.25">
      <c r="A331" s="84"/>
      <c r="B331" s="30"/>
      <c r="C331" s="30"/>
      <c r="D331" s="16"/>
      <c r="E331" s="15"/>
      <c r="F331" s="19" t="s">
        <v>40</v>
      </c>
      <c r="G331" s="43"/>
      <c r="H331" s="21">
        <f t="shared" si="34"/>
        <v>365</v>
      </c>
      <c r="I331" s="24" t="str">
        <f t="shared" ca="1" si="32"/>
        <v>?</v>
      </c>
      <c r="J331" s="40"/>
      <c r="K331" s="40">
        <f t="shared" si="33"/>
        <v>365</v>
      </c>
      <c r="L331" s="46" t="str">
        <f t="shared" ca="1" si="36"/>
        <v>?</v>
      </c>
      <c r="M331" s="21"/>
      <c r="N331" s="22" t="str">
        <f t="shared" ca="1" si="31"/>
        <v>?</v>
      </c>
      <c r="O331" s="33"/>
      <c r="P331" s="25" t="str">
        <f t="shared" ca="1" si="35"/>
        <v>?</v>
      </c>
      <c r="Q331" s="60"/>
      <c r="R331" s="40"/>
    </row>
    <row r="332" spans="1:18" x14ac:dyDescent="0.25">
      <c r="A332" s="84"/>
      <c r="B332" s="30"/>
      <c r="C332" s="30"/>
      <c r="D332" s="16"/>
      <c r="E332" s="15"/>
      <c r="F332" s="19" t="s">
        <v>40</v>
      </c>
      <c r="G332" s="43"/>
      <c r="H332" s="21">
        <f t="shared" si="34"/>
        <v>365</v>
      </c>
      <c r="I332" s="24" t="str">
        <f t="shared" ca="1" si="32"/>
        <v>?</v>
      </c>
      <c r="J332" s="40"/>
      <c r="K332" s="40">
        <f t="shared" si="33"/>
        <v>365</v>
      </c>
      <c r="L332" s="46" t="str">
        <f t="shared" ca="1" si="36"/>
        <v>?</v>
      </c>
      <c r="M332" s="21"/>
      <c r="N332" s="22" t="str">
        <f t="shared" ca="1" si="31"/>
        <v>?</v>
      </c>
      <c r="O332" s="33"/>
      <c r="P332" s="25" t="str">
        <f t="shared" ca="1" si="35"/>
        <v>?</v>
      </c>
      <c r="Q332" s="60"/>
      <c r="R332" s="40"/>
    </row>
    <row r="333" spans="1:18" x14ac:dyDescent="0.25">
      <c r="A333" s="84"/>
      <c r="B333" s="30"/>
      <c r="C333" s="30"/>
      <c r="D333" s="16"/>
      <c r="E333" s="15"/>
      <c r="F333" s="19" t="s">
        <v>40</v>
      </c>
      <c r="G333" s="43"/>
      <c r="H333" s="21">
        <f t="shared" si="34"/>
        <v>365</v>
      </c>
      <c r="I333" s="24" t="str">
        <f t="shared" ca="1" si="32"/>
        <v>?</v>
      </c>
      <c r="J333" s="40"/>
      <c r="K333" s="40">
        <f t="shared" si="33"/>
        <v>365</v>
      </c>
      <c r="L333" s="46" t="str">
        <f t="shared" ca="1" si="36"/>
        <v>?</v>
      </c>
      <c r="M333" s="21"/>
      <c r="N333" s="22" t="str">
        <f t="shared" ca="1" si="31"/>
        <v>?</v>
      </c>
      <c r="O333" s="33"/>
      <c r="P333" s="25" t="str">
        <f t="shared" ca="1" si="35"/>
        <v>?</v>
      </c>
      <c r="Q333" s="60"/>
      <c r="R333" s="40"/>
    </row>
    <row r="334" spans="1:18" x14ac:dyDescent="0.25">
      <c r="A334" s="84"/>
      <c r="B334" s="30"/>
      <c r="C334" s="30"/>
      <c r="D334" s="16"/>
      <c r="E334" s="15"/>
      <c r="F334" s="19" t="s">
        <v>40</v>
      </c>
      <c r="G334" s="43"/>
      <c r="H334" s="21">
        <f t="shared" si="34"/>
        <v>365</v>
      </c>
      <c r="I334" s="24" t="str">
        <f t="shared" ca="1" si="32"/>
        <v>?</v>
      </c>
      <c r="J334" s="40"/>
      <c r="K334" s="40">
        <f t="shared" si="33"/>
        <v>365</v>
      </c>
      <c r="L334" s="46" t="str">
        <f t="shared" ca="1" si="36"/>
        <v>?</v>
      </c>
      <c r="M334" s="21"/>
      <c r="N334" s="22" t="str">
        <f t="shared" ca="1" si="31"/>
        <v>?</v>
      </c>
      <c r="O334" s="33"/>
      <c r="P334" s="25" t="str">
        <f t="shared" ca="1" si="35"/>
        <v>?</v>
      </c>
      <c r="Q334" s="60"/>
      <c r="R334" s="40"/>
    </row>
    <row r="1047929" spans="13:14" x14ac:dyDescent="0.25">
      <c r="M1047929" s="57"/>
      <c r="N1047929" s="27"/>
    </row>
    <row r="1047930" spans="13:14" x14ac:dyDescent="0.25">
      <c r="M1047930" s="58"/>
      <c r="N1047930" s="28"/>
    </row>
    <row r="1047931" spans="13:14" x14ac:dyDescent="0.25">
      <c r="M1047931" s="59"/>
      <c r="N1047931" s="29"/>
    </row>
    <row r="1047932" spans="13:14" x14ac:dyDescent="0.25">
      <c r="M1047932" s="59"/>
      <c r="N1047932" s="29"/>
    </row>
    <row r="1047933" spans="13:14" x14ac:dyDescent="0.25">
      <c r="M1047933" s="59"/>
      <c r="N1047933" s="29"/>
    </row>
    <row r="1047934" spans="13:14" x14ac:dyDescent="0.25">
      <c r="M1047934" s="59"/>
      <c r="N1047934" s="29"/>
    </row>
    <row r="1047935" spans="13:14" x14ac:dyDescent="0.25">
      <c r="M1047935" s="59"/>
      <c r="N1047935" s="29"/>
    </row>
    <row r="1047936" spans="13:14" x14ac:dyDescent="0.25">
      <c r="M1047936" s="59"/>
      <c r="N1047936" s="29"/>
    </row>
    <row r="1047937" spans="13:14" x14ac:dyDescent="0.25">
      <c r="M1047937" s="59"/>
      <c r="N1047937" s="29"/>
    </row>
    <row r="1047938" spans="13:14" x14ac:dyDescent="0.25">
      <c r="M1047938" s="59"/>
      <c r="N1047938" s="29"/>
    </row>
    <row r="1047939" spans="13:14" x14ac:dyDescent="0.25">
      <c r="M1047939" s="59"/>
      <c r="N1047939" s="29"/>
    </row>
    <row r="1047940" spans="13:14" x14ac:dyDescent="0.25">
      <c r="M1047940" s="59"/>
      <c r="N1047940" s="29"/>
    </row>
    <row r="1047941" spans="13:14" x14ac:dyDescent="0.25">
      <c r="M1047941" s="59"/>
      <c r="N1047941" s="29"/>
    </row>
    <row r="1047942" spans="13:14" x14ac:dyDescent="0.25">
      <c r="M1047942" s="59"/>
      <c r="N1047942" s="29"/>
    </row>
    <row r="1047943" spans="13:14" x14ac:dyDescent="0.25">
      <c r="M1047943" s="59"/>
      <c r="N1047943" s="29"/>
    </row>
    <row r="1047944" spans="13:14" x14ac:dyDescent="0.25">
      <c r="M1047944" s="59"/>
      <c r="N1047944" s="29"/>
    </row>
    <row r="1047945" spans="13:14" x14ac:dyDescent="0.25">
      <c r="M1047945" s="59"/>
      <c r="N1047945" s="29"/>
    </row>
    <row r="1047946" spans="13:14" x14ac:dyDescent="0.25">
      <c r="M1047946" s="59"/>
      <c r="N1047946" s="29"/>
    </row>
    <row r="1047947" spans="13:14" x14ac:dyDescent="0.25">
      <c r="M1047947" s="59"/>
      <c r="N1047947" s="29"/>
    </row>
    <row r="1047948" spans="13:14" x14ac:dyDescent="0.25">
      <c r="M1047948" s="59"/>
      <c r="N1047948" s="29"/>
    </row>
    <row r="1047949" spans="13:14" x14ac:dyDescent="0.25">
      <c r="M1047949" s="59"/>
      <c r="N1047949" s="29"/>
    </row>
    <row r="1047950" spans="13:14" x14ac:dyDescent="0.25">
      <c r="M1047950" s="59"/>
      <c r="N1047950" s="29"/>
    </row>
    <row r="1047951" spans="13:14" x14ac:dyDescent="0.25">
      <c r="M1047951" s="59"/>
      <c r="N1047951" s="29"/>
    </row>
    <row r="1047952" spans="13:14" x14ac:dyDescent="0.25">
      <c r="M1047952" s="59"/>
      <c r="N1047952" s="29"/>
    </row>
    <row r="1047953" spans="13:14" x14ac:dyDescent="0.25">
      <c r="M1047953" s="59"/>
      <c r="N1047953" s="29"/>
    </row>
    <row r="1047954" spans="13:14" x14ac:dyDescent="0.25">
      <c r="M1047954" s="59"/>
      <c r="N1047954" s="29"/>
    </row>
    <row r="1047955" spans="13:14" x14ac:dyDescent="0.25">
      <c r="M1047955" s="59"/>
      <c r="N1047955" s="29"/>
    </row>
    <row r="1047956" spans="13:14" x14ac:dyDescent="0.25">
      <c r="M1047956" s="59"/>
      <c r="N1047956" s="29"/>
    </row>
    <row r="1047957" spans="13:14" x14ac:dyDescent="0.25">
      <c r="M1047957" s="59"/>
      <c r="N1047957" s="29"/>
    </row>
    <row r="1047958" spans="13:14" x14ac:dyDescent="0.25">
      <c r="M1047958" s="59"/>
      <c r="N1047958" s="29"/>
    </row>
    <row r="1047959" spans="13:14" x14ac:dyDescent="0.25">
      <c r="M1047959" s="59"/>
      <c r="N1047959" s="29"/>
    </row>
    <row r="1047960" spans="13:14" x14ac:dyDescent="0.25">
      <c r="M1047960" s="59"/>
      <c r="N1047960" s="29"/>
    </row>
    <row r="1047961" spans="13:14" x14ac:dyDescent="0.25">
      <c r="M1047961" s="59"/>
      <c r="N1047961" s="29"/>
    </row>
    <row r="1047962" spans="13:14" x14ac:dyDescent="0.25">
      <c r="M1047962" s="59"/>
      <c r="N1047962" s="29"/>
    </row>
    <row r="1047963" spans="13:14" x14ac:dyDescent="0.25">
      <c r="M1047963" s="59"/>
      <c r="N1047963" s="29"/>
    </row>
    <row r="1047964" spans="13:14" x14ac:dyDescent="0.25">
      <c r="M1047964" s="59"/>
      <c r="N1047964" s="29"/>
    </row>
    <row r="1047965" spans="13:14" x14ac:dyDescent="0.25">
      <c r="M1047965" s="59"/>
      <c r="N1047965" s="29"/>
    </row>
    <row r="1047966" spans="13:14" x14ac:dyDescent="0.25">
      <c r="M1047966" s="59"/>
      <c r="N1047966" s="29"/>
    </row>
    <row r="1047967" spans="13:14" x14ac:dyDescent="0.25">
      <c r="M1047967" s="59"/>
      <c r="N1047967" s="29"/>
    </row>
    <row r="1047968" spans="13:14" x14ac:dyDescent="0.25">
      <c r="M1047968" s="59"/>
      <c r="N1047968" s="29"/>
    </row>
    <row r="1047969" spans="13:14" x14ac:dyDescent="0.25">
      <c r="M1047969" s="59"/>
      <c r="N1047969" s="29"/>
    </row>
    <row r="1047970" spans="13:14" x14ac:dyDescent="0.25">
      <c r="M1047970" s="59"/>
      <c r="N1047970" s="29"/>
    </row>
    <row r="1047971" spans="13:14" x14ac:dyDescent="0.25">
      <c r="M1047971" s="59"/>
      <c r="N1047971" s="29"/>
    </row>
    <row r="1047972" spans="13:14" x14ac:dyDescent="0.25">
      <c r="M1047972" s="59"/>
      <c r="N1047972" s="29"/>
    </row>
    <row r="1047973" spans="13:14" x14ac:dyDescent="0.25">
      <c r="M1047973" s="59"/>
      <c r="N1047973" s="29"/>
    </row>
    <row r="1047974" spans="13:14" x14ac:dyDescent="0.25">
      <c r="M1047974" s="59"/>
      <c r="N1047974" s="29"/>
    </row>
    <row r="1047975" spans="13:14" x14ac:dyDescent="0.25">
      <c r="M1047975" s="59"/>
      <c r="N1047975" s="29"/>
    </row>
    <row r="1047976" spans="13:14" x14ac:dyDescent="0.25">
      <c r="M1047976" s="59"/>
      <c r="N1047976" s="29"/>
    </row>
  </sheetData>
  <autoFilter ref="A2:R334" xr:uid="{00000000-0001-0000-0100-000000000000}"/>
  <mergeCells count="1">
    <mergeCell ref="A1:F1"/>
  </mergeCells>
  <conditionalFormatting sqref="I3:I255 I257:I334">
    <cfRule type="containsText" dxfId="26" priority="12" operator="containsText" text="Vence">
      <formula>NOT(ISERROR(SEARCH("Vence",I3)))</formula>
    </cfRule>
    <cfRule type="containsText" dxfId="25" priority="13" operator="containsText" text="OK">
      <formula>NOT(ISERROR(SEARCH("OK",I3)))</formula>
    </cfRule>
    <cfRule type="containsText" dxfId="24" priority="14" operator="containsText" text="vencido">
      <formula>NOT(ISERROR(SEARCH("vencido",I3)))</formula>
    </cfRule>
  </conditionalFormatting>
  <conditionalFormatting sqref="I213:I235">
    <cfRule type="containsText" dxfId="23" priority="31" operator="containsText" text="Vence">
      <formula>NOT(ISERROR(SEARCH("Vence",I213)))</formula>
    </cfRule>
    <cfRule type="containsText" dxfId="22" priority="32" operator="containsText" text="Vencido">
      <formula>NOT(ISERROR(SEARCH("Vencido",I213)))</formula>
    </cfRule>
    <cfRule type="containsText" dxfId="21" priority="33" operator="containsText" text="OK">
      <formula>NOT(ISERROR(SEARCH("OK",I213)))</formula>
    </cfRule>
  </conditionalFormatting>
  <conditionalFormatting sqref="L1:L1048576">
    <cfRule type="containsText" dxfId="19" priority="1" operator="containsText" text="Bloqueado">
      <formula>NOT(ISERROR(SEARCH("Bloqueado",L1)))</formula>
    </cfRule>
  </conditionalFormatting>
  <conditionalFormatting sqref="L3:L334">
    <cfRule type="containsText" dxfId="18" priority="9" operator="containsText" text="Vence">
      <formula>NOT(ISERROR(SEARCH("Vence",L3)))</formula>
    </cfRule>
    <cfRule type="containsText" dxfId="17" priority="10" operator="containsText" text="Ok">
      <formula>NOT(ISERROR(SEARCH("Ok",L3)))</formula>
    </cfRule>
    <cfRule type="containsText" dxfId="16" priority="11" operator="containsText" text="vencido">
      <formula>NOT(ISERROR(SEARCH("vencido",L3)))</formula>
    </cfRule>
  </conditionalFormatting>
  <conditionalFormatting sqref="N3:N255 P3:P255 N257:N334 P257:P334">
    <cfRule type="containsText" dxfId="15" priority="2" operator="containsText" text="Vence">
      <formula>NOT(ISERROR(SEARCH("Vence",N3)))</formula>
    </cfRule>
    <cfRule type="containsText" dxfId="14" priority="3" operator="containsText" text="Vencido">
      <formula>NOT(ISERROR(SEARCH("Vencido",N3)))</formula>
    </cfRule>
    <cfRule type="containsText" dxfId="13" priority="4" operator="containsText" text="OK">
      <formula>NOT(ISERROR(SEARCH("OK",N3)))</formula>
    </cfRule>
    <cfRule type="containsText" dxfId="12" priority="5" operator="containsText" text="Não">
      <formula>NOT(ISERROR(SEARCH("Não",N3)))</formula>
    </cfRule>
  </conditionalFormatting>
  <conditionalFormatting sqref="N213:N235">
    <cfRule type="containsText" dxfId="11" priority="23" operator="containsText" text="não">
      <formula>NOT(ISERROR(SEARCH("não",N213)))</formula>
    </cfRule>
    <cfRule type="containsText" dxfId="10" priority="24" operator="containsText" text="vence">
      <formula>NOT(ISERROR(SEARCH("vence",N213)))</formula>
    </cfRule>
    <cfRule type="containsText" dxfId="9" priority="25" operator="containsText" text="vencido">
      <formula>NOT(ISERROR(SEARCH("vencido",N213)))</formula>
    </cfRule>
    <cfRule type="containsText" dxfId="8" priority="26" operator="containsText" text="ok">
      <formula>NOT(ISERROR(SEARCH("ok",N213)))</formula>
    </cfRule>
  </conditionalFormatting>
  <conditionalFormatting sqref="P213:P235">
    <cfRule type="containsText" dxfId="7" priority="19" operator="containsText" text="não">
      <formula>NOT(ISERROR(SEARCH("não",P213)))</formula>
    </cfRule>
    <cfRule type="containsText" dxfId="6" priority="20" operator="containsText" text="vence">
      <formula>NOT(ISERROR(SEARCH("vence",P213)))</formula>
    </cfRule>
    <cfRule type="containsText" dxfId="5" priority="21" operator="containsText" text="vencido">
      <formula>NOT(ISERROR(SEARCH("vencido",P213)))</formula>
    </cfRule>
    <cfRule type="containsText" dxfId="4" priority="22" operator="containsText" text="ok">
      <formula>NOT(ISERROR(SEARCH("ok",P213)))</formula>
    </cfRule>
  </conditionalFormatting>
  <conditionalFormatting sqref="R213:R235">
    <cfRule type="containsText" dxfId="3" priority="15" operator="containsText" text="não">
      <formula>NOT(ISERROR(SEARCH("não",R213)))</formula>
    </cfRule>
    <cfRule type="containsText" dxfId="2" priority="16" operator="containsText" text="vence">
      <formula>NOT(ISERROR(SEARCH("vence",R213)))</formula>
    </cfRule>
    <cfRule type="containsText" dxfId="1" priority="17" operator="containsText" text="vencido">
      <formula>NOT(ISERROR(SEARCH("vencido",R213)))</formula>
    </cfRule>
    <cfRule type="containsText" dxfId="0" priority="18" operator="containsText" text="ok">
      <formula>NOT(ISERROR(SEARCH("ok",R213)))</formula>
    </cfRule>
  </conditionalFormatting>
  <hyperlinks>
    <hyperlink ref="J287" r:id="rId1" display="00- Integrações\Integração Contratadas\1- Janeiro\Integração Contratdas- 15.01.25.pdf" xr:uid="{37A5269B-19D0-4FCC-A001-74CB399612A8}"/>
    <hyperlink ref="J8" r:id="rId2" display="00- Integrações\Integração Contratadas\01- Janeiro\Integração Contratadas- 06.01.2025.pdf" xr:uid="{CFBFEA52-0B6E-4CDD-ACF0-4558BFA4DC55}"/>
    <hyperlink ref="J276" r:id="rId3" display="00- Integrações\Integração Contratadas\1- Janeiro\Integração Contratadas- 28.01.25.pdf" xr:uid="{9A2FD789-EFCF-405D-B8C8-450C533A8DE3}"/>
    <hyperlink ref="J278" r:id="rId4" display="00- Integrações\Integração Contratadas\1- Janeiro\Integração Contratadas- 28.01.25.pdf" xr:uid="{539DC931-B439-4B69-859D-CDF49CD002AC}"/>
    <hyperlink ref="J281" r:id="rId5" display="00- Integrações\Integração Contratadas\1- Janeiro\Integração Contratadas- 28.01.25.pdf" xr:uid="{2DE92F2F-1761-45F5-9ED8-476A5AE83C76}"/>
    <hyperlink ref="J41:J46" r:id="rId6" display="00- Integrações\Integração Contratadas\1- Janeiro\Integração contratadas- 31.01.25.pdf" xr:uid="{C6E649AC-AE28-49B5-A553-9ED89B8B368F}"/>
    <hyperlink ref="J42" r:id="rId7" display="00- Integrações\Integração Contratadas\3- Março\Integração contratada-20.03.25.pdf" xr:uid="{ADF507F3-62A2-4B83-BAD4-B9DD64E4DF8B}"/>
    <hyperlink ref="J204" r:id="rId8" display="00- Integrações\Integração Contratadas\04- Abril\Integração Contratada- 23.04.25.pdf" xr:uid="{2E41E23E-3DA0-4D5F-806F-1892483FDFAE}"/>
    <hyperlink ref="J215" r:id="rId9" display="00- Integrações\Integração Contratadas\05- Maio\Integração contratada- 09.05.25.pdf" xr:uid="{058C5CE3-9A44-425C-B166-F6B2CC1C010C}"/>
    <hyperlink ref="J50" r:id="rId10" display="00- Integrações\Integração Contratadas\05- Maio\Integração Contratada- 02.05.25.pdf" xr:uid="{0EFE5E4D-8E30-40A5-8011-5342CF015474}"/>
    <hyperlink ref="J23" r:id="rId11" display="00- Integrações\Integração Contratadas\2024\Integração Contratadas 27.09.24.pdf" xr:uid="{95CE91C7-90DB-4A44-ABC1-058C4E6EA2DB}"/>
    <hyperlink ref="J196:J197" r:id="rId12" display="00- Integrações\Integração Contratadas\2024\10- Outubro\Integração Contratadas- 18.10.24.pdf" xr:uid="{ECAD8527-F862-4486-89C0-B1F54B6532E5}"/>
    <hyperlink ref="J203" r:id="rId13" display="00- Integrações\Integração Contratadas\2024\10- Outubro\Integração Contratadas- 17.10.24.pdf" xr:uid="{01F01207-7B89-4C0E-A7DC-58409A4DE5D9}"/>
    <hyperlink ref="J17" r:id="rId14" display="00- Integrações\Integração Contratadas\2024\11- Novembro\Integração Contratadas- 18.11.24.pdf" xr:uid="{B65EEDF6-4517-4BBD-BC1D-FA9DC1754FE3}"/>
    <hyperlink ref="J221" r:id="rId15" display="00- Integrações\Integração Contratadas\2024\11- Novembro\Integração Contratadas- 18.11.24.pdf" xr:uid="{3785071C-6BEB-4241-9BC5-03FF17431912}"/>
    <hyperlink ref="J228" r:id="rId16" display="00- Integrações\Integração Contratadas\2024\11- Novembro\Integração Contratadas- 22.11.24.pdf" xr:uid="{84357C63-AD2A-4AED-A1F8-1A91DCDB88BD}"/>
    <hyperlink ref="J220" r:id="rId17" display="00- Integrações\Integração Contratadas\2024\11- Novembro\Integração Contratadas- 22.11.24.pdf" xr:uid="{1BBAB104-2A9D-45BB-A17C-E0A0288A13E6}"/>
    <hyperlink ref="J231" r:id="rId18" display="00- Integrações\Integração Contratadas\2024\11- Novembro\Integração de Terceiros- 28.11.24.pdf" xr:uid="{CC706B93-1E62-4194-B05B-26B9A68396D9}"/>
    <hyperlink ref="J131" r:id="rId19" display="00- Integrações\Integração Contratadas\05- Maio\Integração Contratada- 02.05.25.pdf" xr:uid="{1FEBA627-2455-4B55-B656-AC5A049A753D}"/>
    <hyperlink ref="J102:J103" r:id="rId20" display="00- Integrações\Integração Contratadas\4- Abril\Integração Contratada- 28.04.25 (2).pdf" xr:uid="{C1525E98-5AD5-42FE-B569-6B50686D259B}"/>
    <hyperlink ref="J88" r:id="rId21" display="00- Integrações\Integração Contratadas\4- Abril\Integração Contratada- 28.04.25.pdf" xr:uid="{C5E5F2D5-E8B7-4991-8E4F-AD1ADA9A437C}"/>
    <hyperlink ref="J89" r:id="rId22" display="00- Integrações\Integração Contratadas\4- Abril\Integração contratada- 16.04.25.pdf" xr:uid="{54C4102A-175C-4683-B4C1-100DB63F386B}"/>
    <hyperlink ref="J133:J134" r:id="rId23" display="00- Integrações\Integração Contratadas\1- Janeiro\Integração Contratadas- 22.01.25.pdf" xr:uid="{65F0DC55-835D-4EF8-BA4B-2682677A7274}"/>
    <hyperlink ref="J136" r:id="rId24" display="00- Integrações\Integração Contratadas\1- Janeiro\Integração Contratadas- 22.01.25.pdf" xr:uid="{3A96CCBE-DD4D-43CF-838E-3D39B59D9A28}"/>
    <hyperlink ref="J110:J111" r:id="rId25" display="00- Integrações\Integração Contratadas\1- Janeiro\Integração Contratdas- 15.01.25.pdf" xr:uid="{A7A74086-CE33-4804-A01C-04AAB209C126}"/>
    <hyperlink ref="J106:J107" r:id="rId26" display="00- Integrações\Integração Contratadas\1- Janeiro\Integração Contratdas- 15.01.25.pdf" xr:uid="{47DECB84-842C-4206-9BCA-DA326571D594}"/>
    <hyperlink ref="J110" r:id="rId27" display="00- Integrações\Integração Contratadas\1- Janeiro\Integração Contratdas- 15.01.25.pdf" xr:uid="{33BB26F5-BCC5-4707-9616-063FCBA22905}"/>
    <hyperlink ref="J56" r:id="rId28" display="00- Integrações\Integração Contratadas\2024\12- Dezembro\Integração Contratadas - 04.12.24 Dez.02.pdf" xr:uid="{3CE29EDC-A50A-4165-AB97-E57C884FC2DF}"/>
    <hyperlink ref="J216" r:id="rId29" display="00- Integrações\Integração Contratadas\2024\12- Dezembro\Integração Contratadas - 09.12.24 Dez.03.pdf" xr:uid="{3EA9D993-A42E-43BF-9D04-267028C30EB6}"/>
    <hyperlink ref="J173:J176" r:id="rId30" display="00- Integrações\Integração Contratadas\2024\12- Dezembro\Integração Contratadas - 11.12.24 Dez.04.pdf" xr:uid="{400DB299-C13C-4A62-B435-55841F4866B0}"/>
    <hyperlink ref="J39" r:id="rId31" display="00- Integrações\Integração terceiros\2- Fevereiro\Integração terceiros- 04.02.25.pdf" xr:uid="{237F13A5-5E42-423A-8F15-1E6CD86977F7}"/>
    <hyperlink ref="J30" r:id="rId32" display="00- Integrações\Integração terceiros\02- Fevereiro\Integração terceiros- 06.02.25.pdf" xr:uid="{0B04A9EB-C3EF-435E-81DD-C84A4B1001C5}"/>
    <hyperlink ref="J70" r:id="rId33" display="00- Integrações\Integração Contratadas\2024\12- Dezembro\Integração Contratadas - 02.12.24 Dez.01.pdf" xr:uid="{D54A01F6-F237-4438-96D7-67BA18E65961}"/>
    <hyperlink ref="J48:J49" r:id="rId34" display="00- Integrações\Integração terceiros\2024\01- Janeiro\Integração Terceiros- 24.01.2024.pdf" xr:uid="{9AB0324A-4E3F-41AF-9109-9C7C924DE8B4}"/>
    <hyperlink ref="J282:J283" r:id="rId35" display="00- Integrações\Integração terceiros\2024\01- Janeiro\Integração Terceiros- 24.01.2024.pdf" xr:uid="{CCD200D9-E6CE-44DB-9E68-BB154D0D57A4}"/>
    <hyperlink ref="J219" r:id="rId36" display="00- Integrações\Integração terceiros\2024\01- Janeiro\Integração Terceiros- 27.01.2024.pdf" xr:uid="{6DC047AE-3B0A-46D3-92CF-C099C560A7C3}"/>
    <hyperlink ref="J232" r:id="rId37" display="00- Integrações\Integração terceiros\00- 2024\01- Janeiro\Integração Terceiros- 27.01.2024.pdf" xr:uid="{02262447-E741-4D28-BB83-5EC830BF7D20}"/>
    <hyperlink ref="J235" r:id="rId38" display="00- Integrações\Integração terceiros\00- 2024\01- Janeiro\Integração Terceiros- 27.01.2024.pdf" xr:uid="{70DE699C-935B-4899-83AE-DC7C1E200492}"/>
    <hyperlink ref="J237" r:id="rId39" display="00- Integrações\Integração terceiros\00- 2024\01- Janeiro\Integração Terceiros- 27.01.2024.pdf" xr:uid="{4348DF2E-EB9B-46B3-9CFB-53E9FB83752F}"/>
    <hyperlink ref="J227" r:id="rId40" display="00- Integrações\Integração terceiros\00- 2024\03- Março\Integração Terceiros- 21.03.2024.pdf" xr:uid="{6F6715CB-73F8-4BEA-8BE8-B40D14D0FC52}"/>
    <hyperlink ref="J239" r:id="rId41" display="00- Integrações\Integração terceiros\00- 2024\03- Março\Integração Terceiros- 21.03.2024.pdf" xr:uid="{46A4327A-9FA9-4389-AFA7-3BE8CE147684}"/>
    <hyperlink ref="J225" r:id="rId42" display="00- Integrações\Integração terceiros\00- 2024\04- Abril\Integração Terceiros- 25.04.2024.pdf" xr:uid="{E47445C0-559D-4231-98F1-B2166D9F821F}"/>
    <hyperlink ref="J149" r:id="rId43" display="00- Integrações\Integração terceiros\00- 2024\05- Maio\Integração Terceiros- 14.05.2024 (2).pdf" xr:uid="{19365FF3-04C5-435F-88A9-B36B1A356924}"/>
    <hyperlink ref="J152" r:id="rId44" display="00- Integrações\Integração terceiros\00- 2024\05- Maio\Integração Terceiros- 14.05.2024 (2).pdf" xr:uid="{194A17E2-1FDE-4C2B-A868-9091B1E2A606}"/>
    <hyperlink ref="J170" r:id="rId45" display="00- Integrações\Integração terceiros\00- 2024\05- Maio\Integração Terceiros- 14.05.2024.pdf" xr:uid="{7BEB93D5-8F37-4A31-AC8E-3ACF1ED9CD96}"/>
    <hyperlink ref="J146" r:id="rId46" display="00- Integrações\Integração terceiros\00- 2024\05- Maio\Integração Terceiros- 15.05.2024.pdf" xr:uid="{7D9159A1-3408-42BA-8259-623B4CD4C2D6}"/>
    <hyperlink ref="J157" r:id="rId47" display="00- Integrações\Integração terceiros\00- 2024\05- Maio\Integração Terceiros- 15.05.2024.pdf" xr:uid="{FEB1DFFD-801D-46F0-B0CF-567864878F81}"/>
    <hyperlink ref="J153" r:id="rId48" display="00- Integrações\Integração terceiros\00- 2024\05- Maio\Integração Terceiros- 16.05.2024.pdf" xr:uid="{F20EEF88-A78F-4166-B7F4-D7A7CC7220FF}"/>
    <hyperlink ref="J156" r:id="rId49" display="00- Integrações\Integração terceiros\00- 2024\05- Maio\Integração Terceiros- 16.05.2024.pdf" xr:uid="{CAE78E8B-5609-46C1-A894-D5061E290CDB}"/>
    <hyperlink ref="J87" r:id="rId50" display="00- Integrações\Integração terceiros\00- 2024\06- Junho\Integração Terceiros- 05.06.2024.pdf" xr:uid="{6D9E4EAC-F7AD-4935-827E-010966C8938F}"/>
    <hyperlink ref="J252:J253" r:id="rId51" display="00- Integrações\Integração terceiros\00- 2024\06- Junho\Integração Terceiros- 19.06.2024.pdf" xr:uid="{3236FCC1-9403-43F6-A09B-5EDF911D1956}"/>
    <hyperlink ref="J257:J258" r:id="rId52" display="00- Integrações\Integração terceiros\00- 2024\06- Junho\Integração Terceiros- 19.06.2024.pdf" xr:uid="{025D34B6-C1BF-4D1E-B814-A0AAD93B1278}"/>
    <hyperlink ref="J261:J262" r:id="rId53" display="00- Integrações\Integração terceiros\00- 2024\06- Junho\Integração Terceiros- 19.06.2024.pdf" xr:uid="{270B1FCC-C100-42D9-87E0-803BC7BD326D}"/>
    <hyperlink ref="J271" r:id="rId54" display="00- Integrações\Integração Contratadas\05- Maio\Integração contratada- 30.05.2025.pdf" xr:uid="{1740DAD2-B0A4-4506-A137-13FF1C3B7AE2}"/>
    <hyperlink ref="J148" r:id="rId55" display="00- Integrações\Integração terceiros\00- 2024\06- Junho\Integração Terceiros- 10.06.2024.pdf" xr:uid="{BF564329-B46F-4D2E-9E8A-D9716BE5836F}"/>
    <hyperlink ref="J79:J80" r:id="rId56" display="00- Integrações\Integração terceiros\00- 2024\06- Junho\Integração Terceiros- 12.06.2024.pdf" xr:uid="{53529A7B-1C1F-4ACF-A99F-8ABD6E2DFAF5}"/>
    <hyperlink ref="J240" r:id="rId57" display="00- Integrações\Integração terceiros\00- 2024\07- Julho\Integração Terceiros- 10.07.2024.pdf" xr:uid="{DC32ACCE-1B2E-481C-8905-9606CB8A90DB}"/>
    <hyperlink ref="J163" r:id="rId58" display="00- Integrações\Integração terceiros\00- 2024\07- Julho\Integração Terceiros- 12.07.24.pdf" xr:uid="{B4948C18-D3BC-410E-A908-81B6917D4A5C}"/>
    <hyperlink ref="J109" r:id="rId59" display="00- Integrações\Integração terceiros\00- 2024\07- Julho\Integração Terceiros- 30.07.2024.pdf" xr:uid="{357C545F-4F47-4E2B-BD3B-7A7543E06F5B}"/>
    <hyperlink ref="A108" r:id="rId60" xr:uid="{BFDAD989-FF8E-48C2-A8CC-DB6CEAE4EF65}"/>
    <hyperlink ref="A107" r:id="rId61" xr:uid="{18428D93-888C-4045-A919-0F2C4B98A16D}"/>
    <hyperlink ref="A106" r:id="rId62" xr:uid="{5019B3A0-56ED-4F6F-AC2B-D0D7DB668899}"/>
    <hyperlink ref="A109" r:id="rId63" xr:uid="{9F958AFC-0668-4D21-97AB-F6D0669A40B4}"/>
    <hyperlink ref="J246" r:id="rId64" display="00- Integrações\Integração terceiros\00- 2024\08- Agosto\Integração Terceiros- 02.08.2024 (2).pdf" xr:uid="{AB7561B7-600D-491C-88DC-BECEBD26FB7B}"/>
    <hyperlink ref="J182" r:id="rId65" display="00- Integrações\Integração terceiros\00- 2024\08- Agosto\Integração Terceiros- 07.08.2024 .pdf" xr:uid="{54EA1228-4AAD-40EB-9B0C-10C2D5874148}"/>
    <hyperlink ref="J184" r:id="rId66" display="00- Integrações\Integração terceiros\00- 2024\08- Agosto\Integração Terceiros- 07.08.2024 .pdf" xr:uid="{A3D8CEC8-24D2-4CDB-8229-FDB2445DF1BC}"/>
    <hyperlink ref="J185" r:id="rId67" display="00- Integrações\Integração terceiros\00- 2024\08- Agosto\Integração Terceiros- 07.08.2024 .pdf" xr:uid="{0E5643DA-005B-49E7-8906-8F0428986881}"/>
    <hyperlink ref="J184:J185" r:id="rId68" display="00- Integrações\Integração terceiros\00- 2024\08- Agosto\Integração Terceiros- 07.08.2024 .pdf" xr:uid="{B18C7950-1C54-4F1F-990D-3D45A44CDE01}"/>
    <hyperlink ref="J276:J277" r:id="rId69" display="00- Integrações\Integração terceiros\00- 2024\08- Agosto\Integração Terceiros- 09.08.2024 (2).pdf" xr:uid="{F89B206F-2EB4-4977-AA17-D90BD1D88EB5}"/>
    <hyperlink ref="J186" r:id="rId70" display="00- Integrações\Integração terceiros\00- 2024\08- Agosto\Integração Terceiros- 09.08.2024 (2).pdf" xr:uid="{66ABBC8E-9378-4F0D-858F-043B07B9D222}"/>
    <hyperlink ref="J206" r:id="rId71" display="00- Integrações\Integração terceiros\00- 2024\08- Agosto\Integração Terceiros- 13.08.2024.pdf" xr:uid="{84A61BB8-4609-478A-B4BF-60559A876134}"/>
    <hyperlink ref="J187" r:id="rId72" display="00- Integrações\Integração terceiros\00- 2024\08- Agosto\Integração Terceiros- 14.08.24.pdf" xr:uid="{7AA5679C-772F-4F0D-900B-F60AAFDECE84}"/>
    <hyperlink ref="J194" r:id="rId73" display="00- Integrações\Integração terceiros\00- 2024\08- Agosto\Integração Terceiros- 14.08.24.pdf" xr:uid="{DC69ABC5-5118-45D1-BA33-A07567F2141F}"/>
    <hyperlink ref="J183" r:id="rId74" display="00- Integrações\Integração terceiros\00- 2024\08- Agosto\Integração Terceiros- 14.08.24.pdf" xr:uid="{A51B33C2-D8A0-45FF-A00C-B5A38AD26364}"/>
    <hyperlink ref="J195" r:id="rId75" display="00- Integrações\Integração terceiros\00- 2024\08- Agosto\Integração Terceiros- 14.08.24.pdf" xr:uid="{F448B46E-F31F-4FBC-8896-721AC369CF59}"/>
    <hyperlink ref="J205" r:id="rId76" display="00- Integrações\Integração terceiros\00- 2024\08- Agosto\Integração Terceiros- 14.08.24.pdf" xr:uid="{1C8C5900-9A16-42BB-80F5-A908D120DCC0}"/>
    <hyperlink ref="J207" r:id="rId77" display="00- Integrações\Integração terceiros\00- 2024\08- Agosto\Integração Terceiros- 14.08.24.pdf" xr:uid="{DA1836FE-F8A6-42AF-AF40-FCFED6DF64F1}"/>
    <hyperlink ref="J210" r:id="rId78" display="00- Integrações\Integração terceiros\00- 2024\08- Agosto\Integração Terceiros- 14.08.24.pdf" xr:uid="{F45AA88B-4122-4A63-8390-265DD6B29279}"/>
    <hyperlink ref="J38" r:id="rId79" display="00- Integrações\Integração terceiros\00- 2024\08- Agosto\Integração Terceiros- 14.08.24.pdf" xr:uid="{F2ACF197-7E91-433F-B4EB-F05918F8EB85}"/>
    <hyperlink ref="J40" r:id="rId80" display="00- Integrações\Integração terceiros\00- 2024\08- Agosto\Integração Terceiros- 14.08.24.pdf" xr:uid="{097BC6B3-1883-413B-B4F4-4476D9D0E6F4}"/>
    <hyperlink ref="J222" r:id="rId81" display="00- Integrações\Integração terceiros\00- 2024\08- Agosto\Integração Terceiros- 15.08.2024.pdf" xr:uid="{C975B392-5B8C-4C3E-ABD4-51116DF95AC2}"/>
    <hyperlink ref="J32" r:id="rId82" display="00- Integrações\Integração terceiros\00- 2024\08- Agosto\Integração Terceiros- 15.08.24.pdf" xr:uid="{228B376C-DAE0-444D-A979-19AA9EFCE6EF}"/>
    <hyperlink ref="A193" r:id="rId83" xr:uid="{2A74F072-E9D9-4A86-9382-B1696AB389C2}"/>
    <hyperlink ref="J193" r:id="rId84" display="00- Integrações\Integração terceiros\00- 2024\08- Agosto\Integração Terceiros- 15.08.24.pdf" xr:uid="{7122BB8A-657B-4AA4-B630-EA46E30F0512}"/>
    <hyperlink ref="A209" r:id="rId85" xr:uid="{49AB782E-4E54-4DF8-8B3B-E826FCC84040}"/>
    <hyperlink ref="J209" r:id="rId86" display="00- Integrações\Integração terceiros\00- 2024\08- Agosto\Integração Terceiros- 16.08.2024.pdf" xr:uid="{64DBD361-9927-47A5-A997-171376068A61}"/>
    <hyperlink ref="J223" r:id="rId87" display="00- Integrações\Integração terceiros\00- 2024\08- Agosto\Integração Terceiros- 21.08.2024 (2).pdf" xr:uid="{F439907C-6BCC-4856-829D-223D10BBAF11}"/>
    <hyperlink ref="J230" r:id="rId88" display="00- Integrações\Integração terceiros\00- 2024\08- Agosto\Integração Terceiros- 21.08.2024 (2).pdf" xr:uid="{A99E4499-813B-4B21-92DE-D137C9B8C85F}"/>
    <hyperlink ref="A223" r:id="rId89" xr:uid="{7E9182F5-AFAF-4DEB-9CEF-07F0FA28EB31}"/>
    <hyperlink ref="A230" r:id="rId90" xr:uid="{8845E8E1-90FB-4AF7-9A99-8611DB5FCED7}"/>
    <hyperlink ref="J147" r:id="rId91" display="00- Integrações\Integração terceiros\00- 2024\08- Agosto\Integração Terceiros- 21.08.2024.pdf" xr:uid="{19224245-D5FA-4CD9-AEF4-DC8D65C14F46}"/>
    <hyperlink ref="A147" r:id="rId92" xr:uid="{850BC467-59FE-4898-9820-25597DD06C86}"/>
    <hyperlink ref="A167" r:id="rId93" xr:uid="{85C27914-474A-4CD0-9919-ED95C47529FD}"/>
    <hyperlink ref="J167" r:id="rId94" display="00- Integrações\Integração terceiros\00- 2024\08- Agosto\Integração Terceiros- 22.08.24.pdf" xr:uid="{AAEFA195-37C7-4C5D-8E77-68E91201C950}"/>
    <hyperlink ref="J244:J245" r:id="rId95" display="00- Integrações\Integração terceiros\00- 2024\08- Agosto\Integração Terceiros- 22.08.2024.pdf" xr:uid="{3BAEAE3B-D53C-4813-BFD3-913E76CF3B27}"/>
    <hyperlink ref="A249" r:id="rId96" xr:uid="{280BFBBC-9D91-41F1-B3A6-BA440EB9E1BF}"/>
    <hyperlink ref="A250" r:id="rId97" xr:uid="{0AD7FDFC-08B2-4831-9C44-814640C57FC2}"/>
    <hyperlink ref="A208" r:id="rId98" xr:uid="{1633B6EF-C1FE-41DA-8191-C6F32C682BF4}"/>
    <hyperlink ref="A251" r:id="rId99" xr:uid="{FDEC68CC-4D41-4081-96C7-BF4D733D29BA}"/>
    <hyperlink ref="A253" r:id="rId100" xr:uid="{E092E750-833E-4A59-BD63-F05396591729}"/>
    <hyperlink ref="J208" r:id="rId101" display="00- Integrações\Integração terceiros\00- 2024\08- Agosto\Integração Terceiros- 26.08.2024.pdf" xr:uid="{908020B4-E071-4311-8F2E-B9507DBC196E}"/>
    <hyperlink ref="J251" r:id="rId102" display="00- Integrações\Integração terceiros\00- 2024\08- Agosto\Integração Terceiros- 26.08.2024.pdf" xr:uid="{38A5493A-07C5-4FC5-9B7D-E1367519918C}"/>
    <hyperlink ref="J253" r:id="rId103" display="00- Integrações\Integração terceiros\00- 2024\08- Agosto\Integração Terceiros- 26.08.2024.pdf" xr:uid="{FC820A7F-480D-4071-932C-007C3D56A2C0}"/>
    <hyperlink ref="A214" r:id="rId104" xr:uid="{A3E7DEA2-239B-4348-8BF1-542BE9AE2379}"/>
    <hyperlink ref="A224" r:id="rId105" xr:uid="{C29F2F0C-FFBC-48F2-B9EF-0565DCBEB770}"/>
    <hyperlink ref="J214" r:id="rId106" display="00- Integrações\Integração terceiros\00- 2024\06- Junho\Integração Terceiros- 27.06.24.pdf" xr:uid="{A194359D-4099-4D07-B179-87949E00BD5B}"/>
    <hyperlink ref="J224" r:id="rId107" display="00- Integrações\Integração terceiros\00- 2024\06- Junho\Integração Terceiros- 27.06.24.pdf" xr:uid="{3B088E35-4F3C-4B1D-BC23-0E96C29D816F}"/>
    <hyperlink ref="A191" r:id="rId108" xr:uid="{21537271-638C-49E3-AFF9-DE4EFCB3FBFF}"/>
    <hyperlink ref="J191" r:id="rId109" display="00- Integrações\Integração terceiros\00- 2024\08- Agosto\Integração Terceiros- 29.08.2024.pdf" xr:uid="{8CB833F2-16FE-46E1-88EC-D5D72D01EC83}"/>
    <hyperlink ref="J200" r:id="rId110" display="00- Integrações\Integração terceiros\00- 2024\08- Agosto\Integração Terceiros- 15.08.24.pdf" xr:uid="{C0B9DEC5-6C3B-4DA6-AAEC-761567CD2EF3}"/>
    <hyperlink ref="A200" r:id="rId111" xr:uid="{1535AF15-37FA-4494-8443-E8F8704F18CB}"/>
    <hyperlink ref="A91" r:id="rId112" xr:uid="{95BDE13F-9886-43E6-9C4B-07802FA18ED2}"/>
    <hyperlink ref="A95" r:id="rId113" xr:uid="{BECE9163-EFD4-4466-93E4-6E04502BBC48}"/>
    <hyperlink ref="A99" r:id="rId114" xr:uid="{46C23F49-FC33-4919-99ED-2CEC617639AC}"/>
    <hyperlink ref="A102" r:id="rId115" xr:uid="{9DFA205A-929A-404A-9831-F565619AC159}"/>
    <hyperlink ref="A101" r:id="rId116" xr:uid="{A0480E99-56BC-4222-A8FC-BB49EB36B106}"/>
    <hyperlink ref="A96" r:id="rId117" xr:uid="{0A76B9D0-804E-49CC-AC02-808939FFE450}"/>
    <hyperlink ref="J91" r:id="rId118" display="00- Integrações\Integração terceiros\00- 2024\09- Setembro\Integração Terceiros- 03.09.2024.pdf" xr:uid="{AD9DC8C2-2509-4583-AF37-107B321BC70E}"/>
    <hyperlink ref="J101" r:id="rId119" display="00- Integrações\Integração terceiros\00- 2024\09- Setembro\Integração Terceiros- 03.09.2024.pdf" xr:uid="{B522059A-6052-4DDB-B043-41A21B433E68}"/>
    <hyperlink ref="J102" r:id="rId120" display="00- Integrações\Integração terceiros\00- 2024\09- Setembro\Integração Terceiros- 03.09.2024.pdf" xr:uid="{28EBB9FB-308D-4475-8F89-F0996EB5A568}"/>
    <hyperlink ref="J99" r:id="rId121" display="00- Integrações\Integração terceiros\00- 2024\09- Setembro\Integração Terceiros- 03.09.2024.pdf" xr:uid="{BC0C9CFE-6940-481B-809D-C0C381B6DEE2}"/>
    <hyperlink ref="J95" r:id="rId122" display="00- Integrações\Integração terceiros\00- 2024\09- Setembro\Integração Terceiros- 03.09.2024.pdf" xr:uid="{D2A7154F-4224-482F-90C4-1E1CEB61ED5F}"/>
    <hyperlink ref="J96" r:id="rId123" display="00- Integrações\Integração terceiros\00- 2024\09- Setembro\Integração Terceiros- 03.09.2024.pdf" xr:uid="{9C1B9057-5FA5-41D2-99CF-6868814D2F6E}"/>
    <hyperlink ref="A247" r:id="rId124" xr:uid="{70ABA4EE-FCE3-4F74-9230-26189566C0BF}"/>
    <hyperlink ref="J247" r:id="rId125" display="00- Integrações\Integração terceiros\00- 2024\09- Setembro\Integração Terceiros- 09.09.2024.pdf" xr:uid="{521FA3B2-AF89-4C15-B2A1-DF98E8925EE9}"/>
    <hyperlink ref="A234" r:id="rId126" xr:uid="{5EA77CED-599D-4A45-AE6B-B9997DD2493B}"/>
    <hyperlink ref="J234" r:id="rId127" display="00- Integrações\Integração terceiros\00- 2024\09- Setembro\Integração Terceiros- 11.09.2024.pdf" xr:uid="{C19A86B3-BF16-4E2D-8309-058816816946}"/>
    <hyperlink ref="J252" r:id="rId128" display="00- Integrações\Integração terceiros\00- 2024\09- Setembro\Integração Terceiros- 16.09.2024.pdf" xr:uid="{EF54B888-ABCD-4AF4-AE50-C5B890B40F9A}"/>
    <hyperlink ref="A252" r:id="rId129" xr:uid="{F14FAAD7-0675-4379-B0B0-757519E2CD6A}"/>
    <hyperlink ref="A229" r:id="rId130" xr:uid="{E144B468-BCD5-46A3-835A-38C189080240}"/>
    <hyperlink ref="J229" r:id="rId131" display="00- Integrações\Integração terceiros\00- 2024\09- Setembro\Integração Terceiros- 17.09.2024.pdf" xr:uid="{0C4EDF69-F6B5-4149-9B8C-B633501C3F09}"/>
    <hyperlink ref="J218" r:id="rId132" display="00- Integrações\Integração terceiros\00- 2024\09- Setembro\Integração Terceiros- 17.09.2024.pdf" xr:uid="{C734702C-D812-4642-8746-AB0302D46B16}"/>
    <hyperlink ref="A218" r:id="rId133" xr:uid="{08883D70-2EEE-4A2A-885F-4D38B75056F4}"/>
    <hyperlink ref="A203" r:id="rId134" xr:uid="{F50856B7-B7BB-42E0-9454-79F7755B4708}"/>
    <hyperlink ref="J37" r:id="rId135" display="00- Integrações\Integração terceiros\02- Fevereiro\Integração terceiros- 04.02.25.pdf" xr:uid="{56954454-B190-4259-8D54-8053D1AAC4DB}"/>
    <hyperlink ref="A37" r:id="rId136" xr:uid="{0CB2D1CE-645E-4320-A21C-74257BC41AA2}"/>
    <hyperlink ref="A30" r:id="rId137" xr:uid="{77E59651-CC50-487B-B91B-3110A4D581AB}"/>
    <hyperlink ref="J49" r:id="rId138" display="00- Integrações\Integração terceiros\02- Fevereiro\Integração terceiros- 11.02.25.pdf" xr:uid="{778B6873-C727-4EC1-82C7-10A9462FAA1C}"/>
    <hyperlink ref="A292" r:id="rId139" xr:uid="{DF01E90E-7779-43A0-A745-E9E332A0C400}"/>
    <hyperlink ref="A295" r:id="rId140" xr:uid="{9224EF7D-CDA1-4B86-AB27-8EA93F7382F9}"/>
    <hyperlink ref="A296" r:id="rId141" xr:uid="{A38F8E4A-D381-4A6F-A0DF-CF4860E75E8E}"/>
    <hyperlink ref="J286:J288" r:id="rId142" display="00- Integrações\Integração terceiros\02- Fevereiro\Integração terceiros- 25.02.25.pdf" xr:uid="{6880A9B8-B4CF-4F88-BD04-70567C3F5DDB}"/>
    <hyperlink ref="A272" r:id="rId143" xr:uid="{B84E1B64-E89E-44A5-A5CF-CDF2AED15B5C}"/>
    <hyperlink ref="A273" r:id="rId144" xr:uid="{599DEE05-A4E8-45DF-B452-D71654FD4912}"/>
    <hyperlink ref="J266:J267" r:id="rId145" display="00- Integrações\Integração terceiros\02- Fevereiro\Integração terceiros- 26.02.25 (tarde).pdf" xr:uid="{1A01A9D1-AFDA-4F5F-931D-B9330CF05682}"/>
    <hyperlink ref="A10" r:id="rId146" xr:uid="{71FAB3B0-07EA-493D-AE24-3E1FCA130516}"/>
    <hyperlink ref="J10" r:id="rId147" display="00- Integrações\Integração terceiros\02- Fevereiro\Integração terceiros- 26.02.25.pdf" xr:uid="{4D89A7F7-64EB-4AF1-ABE1-9F6977600AF7}"/>
    <hyperlink ref="A291" r:id="rId148" xr:uid="{1B6EC7D6-0C38-4C39-8E3B-EDF0D6AB72A7}"/>
    <hyperlink ref="J291" r:id="rId149" display="00- Integrações\Integração terceiros\02- Fevereiro\Integração terceiros- 27.02.25.pdf" xr:uid="{ED49E8E1-8F81-4CD4-9BB2-518CD20B2AB7}"/>
    <hyperlink ref="A290" r:id="rId150" xr:uid="{85C47E20-115C-4292-85AF-45CF9498D781}"/>
    <hyperlink ref="J290" r:id="rId151" display="00- Integrações\Integração terceiros\03- Março\Integração terceiros- 06.03.25.pdf" xr:uid="{66DBBDB5-6C5C-45A8-B919-62A5FB7C1E43}"/>
    <hyperlink ref="J9" r:id="rId152" display="00- Integrações\Integração terceiros\03- Março\Integração terceiros- 12.03.25.pdf" xr:uid="{91D8F2C3-318B-48FB-8D79-260AE853B23E}"/>
    <hyperlink ref="J294" r:id="rId153" display="00- Integrações\Integração terceiros\03- Março\Integração terceiros- 13.03.25.pdf" xr:uid="{48F45BB4-E186-4644-B308-B5EED93E1979}"/>
    <hyperlink ref="A294" r:id="rId154" xr:uid="{9B8FD255-15AD-4269-A7FD-079590515516}"/>
    <hyperlink ref="J52" r:id="rId155" display="00- Integrações\Integração terceiros\03- Março\Integração terceiros- 17.03.25.pdf" xr:uid="{DE3C011C-5653-4578-9409-09382C4DA0B5}"/>
    <hyperlink ref="A52" r:id="rId156" xr:uid="{021EA1C9-3C73-4584-8B19-4C6713486609}"/>
    <hyperlink ref="A51" r:id="rId157" xr:uid="{EA3488F1-0C70-4436-89F5-A9AD2AADDB53}"/>
    <hyperlink ref="J51" r:id="rId158" display="00- Integrações\Integração terceiros\03- Março\Integração terceiros- 17.03.25.pdf" xr:uid="{EC028E5F-A7E5-4A26-9CC5-E576FCA7DFA6}"/>
    <hyperlink ref="J293" r:id="rId159" display="00- Integrações\Integração terceiros\03- Março\Intergração terceiros- 18.03.25.pdf" xr:uid="{41664A52-0DA4-4D26-A524-23436DA4BEF0}"/>
    <hyperlink ref="A293" r:id="rId160" xr:uid="{187FD86A-12F0-4998-BA63-91A9F820B442}"/>
    <hyperlink ref="A61" r:id="rId161" xr:uid="{8759FD3B-F849-408D-B844-85F6CB23B0FA}"/>
    <hyperlink ref="J61" r:id="rId162" display="00- Integrações\Integração terceiros\04- Abril\Integração terceiros- 18.04.25.pdf" xr:uid="{66CD1518-1211-4DB8-9BE7-55E489C5CD40}"/>
    <hyperlink ref="A59" r:id="rId163" xr:uid="{BAFC1EBC-A073-4156-83FF-2E9035FC4193}"/>
    <hyperlink ref="J59" r:id="rId164" display="00- Integrações\Integração terceiros\04- Abril\Integração terceiros- 18.04.25.pdf" xr:uid="{61050BCA-D0D6-43D2-B4CA-CD5B3ED7EDE5}"/>
    <hyperlink ref="J41" r:id="rId165" display="00- Integrações\Integração terceiros\04- Abril\Integração terceiros- 22.04.25.pdf" xr:uid="{184C8C2C-51D6-45A4-9563-8186127D0D15}"/>
    <hyperlink ref="A41" r:id="rId166" xr:uid="{77FFD3FF-F069-449E-AEC0-07B16DC7A388}"/>
    <hyperlink ref="A79" r:id="rId167" xr:uid="{16202E2F-C49C-4121-ABA4-FE927BC0774D}"/>
    <hyperlink ref="J79" r:id="rId168" display="00- Integrações\Integração Contratadas\00- 2024\01- Janeiro\Integração Contratadas  05.01.2024.pdf" xr:uid="{B5DBF7F7-661D-4073-9147-B89EE40CC666}"/>
    <hyperlink ref="A20" r:id="rId169" xr:uid="{3EB0E047-5426-46AF-922D-003C02F4B941}"/>
    <hyperlink ref="J20" r:id="rId170" display="00- Integrações\Integração Contratadas\00- 2024\02- Fevereiro\Integração Contratadas  05.02.2024.pdf" xr:uid="{7BA7059D-C30B-4663-BCD2-B3286917C5E9}"/>
    <hyperlink ref="A18" r:id="rId171" xr:uid="{D85927FE-EB6E-48F4-B063-89F2C5860D5A}"/>
    <hyperlink ref="J18" r:id="rId172" display="02- ALPHA\LIMPEZA\Denise de Sá Teles Gonçalves- AUx. de limpeza" xr:uid="{F78EC035-0737-4233-BA5F-5D89D9914FD0}"/>
    <hyperlink ref="A19" r:id="rId173" xr:uid="{D7EF5A8A-74C8-4577-9F07-F9ED288B7B7C}"/>
    <hyperlink ref="J19" r:id="rId174" display="00- Integrações\Integração Contratadas\00- 2024\04- Abril\Integração Contratadas- 16.04.2024.pdf" xr:uid="{22A2E4DA-7D6A-4D7C-B4E0-854C87078C4A}"/>
    <hyperlink ref="A29" r:id="rId175" xr:uid="{B4CD56FB-9850-43F9-B15E-F31C25DFC51A}"/>
    <hyperlink ref="J29" r:id="rId176" display="00- Integrações\Integração Contratadas\00- 2024\04- Abril\Integração Contratadas- 23.04.2024.pdf" xr:uid="{8AF2F28C-454D-46F9-B417-8F835FCCA70F}"/>
    <hyperlink ref="A14" r:id="rId177" xr:uid="{A287337D-CB5E-4AAF-B12F-098D254AE17D}"/>
    <hyperlink ref="J14" r:id="rId178" display="00- Integrações\Integração Contratadas\00- 2024\05- Maio\Integração contratada- 28.05.2024.pdf" xr:uid="{227E5694-EE61-4DB3-948C-0054C1CFD8E5}"/>
    <hyperlink ref="A33" r:id="rId179" xr:uid="{7901E4DC-3795-49E6-A6B3-2A64EDF6A353}"/>
    <hyperlink ref="J33" r:id="rId180" display="00- Integrações\Integração Contratadas\00- 2024\08- Agosto\Integração Contratadas 19.08.2024.pdf" xr:uid="{913CE027-DB5E-492B-855C-EE0F5D944C88}"/>
    <hyperlink ref="A21" r:id="rId181" xr:uid="{0E2F7F36-84FA-460A-BB92-4CB2770A7EE7}"/>
    <hyperlink ref="J21" r:id="rId182" display="00- Integrações\Integração Contratadas\00- 2024\08- Agosto\Integração Contratadas 20.08.2024.pdf" xr:uid="{2E44EFAF-C03D-4B52-AA0C-A2C6A40E2D3C}"/>
    <hyperlink ref="A76" r:id="rId183" xr:uid="{DAA38F00-D7BA-40ED-A819-9FEDA45C6E27}"/>
    <hyperlink ref="J76" r:id="rId184" display="00- Integrações\Integração Contratadas\00- 2024\08- Agosto\Integração Contratadas 23.08.2024.pdf" xr:uid="{BD3BD9F4-E0A2-438B-9087-672A0BF7CE26}"/>
    <hyperlink ref="A23" r:id="rId185" xr:uid="{D91756BE-A99E-48DE-8A2D-E70326BD6DB6}"/>
    <hyperlink ref="A9" r:id="rId186" xr:uid="{78EB92B5-B492-46A1-80AB-F81F16738DED}"/>
    <hyperlink ref="A264" r:id="rId187" xr:uid="{04000E5E-F19C-4721-9553-7E1A33F77803}"/>
    <hyperlink ref="A128" r:id="rId188" xr:uid="{E599BB75-CDA5-4AEF-A39E-572B66D27BA4}"/>
    <hyperlink ref="A11" r:id="rId189" xr:uid="{B9AA3D99-98E4-4D8A-89DC-3350DFA52532}"/>
    <hyperlink ref="A12" r:id="rId190" xr:uid="{A6B65D3C-A272-4987-873C-AC0DDA59FF30}"/>
    <hyperlink ref="A13" r:id="rId191" xr:uid="{4CAF80CF-15ED-49AD-92B8-45B63248F0E9}"/>
    <hyperlink ref="A15" r:id="rId192" xr:uid="{52263A19-2C34-409E-A118-7A802C682C95}"/>
    <hyperlink ref="A16" r:id="rId193" xr:uid="{42194DF4-8360-4B23-A423-0B3E666B28D0}"/>
    <hyperlink ref="A17" r:id="rId194" xr:uid="{1E40DF18-4075-41D3-94ED-2EC0205571FF}"/>
    <hyperlink ref="A22" r:id="rId195" xr:uid="{7C4526FE-431C-4365-802C-E8C065F796F1}"/>
    <hyperlink ref="A24" r:id="rId196" xr:uid="{6DC77DEE-A254-4DE6-A793-02BEC49C3F8E}"/>
    <hyperlink ref="A25" r:id="rId197" xr:uid="{DF200F39-2C20-4418-A2BA-FBCEFB8ED29A}"/>
    <hyperlink ref="A26" r:id="rId198" xr:uid="{750F43A5-5D4A-46AC-BE18-318F30763B99}"/>
    <hyperlink ref="A27" r:id="rId199" xr:uid="{CFB0CE34-B626-47CC-856B-BE5D71F63A4E}"/>
    <hyperlink ref="A28" r:id="rId200" xr:uid="{5572DED7-A663-4715-ACDA-4343CA3F1C2B}"/>
    <hyperlink ref="A204" r:id="rId201" xr:uid="{0A6CFA27-C81E-4AD7-96EA-FB43D7459F74}"/>
    <hyperlink ref="A31" r:id="rId202" xr:uid="{AC11F44C-3A49-4CF7-AAC1-36315BAF5276}"/>
    <hyperlink ref="A32" r:id="rId203" xr:uid="{E6092C6E-057B-400B-821C-E32E004B6AF4}"/>
    <hyperlink ref="A34" r:id="rId204" xr:uid="{A92BD035-1357-4C94-9235-5ED9C80B2621}"/>
    <hyperlink ref="A35" r:id="rId205" xr:uid="{E79E529A-DDDB-4757-84E3-13F6AD952789}"/>
    <hyperlink ref="A36" r:id="rId206" xr:uid="{80C88A53-A69C-4875-9046-763D9493C38B}"/>
    <hyperlink ref="A38" r:id="rId207" xr:uid="{EAD46C84-B802-4193-AB42-E397C4C0F02F}"/>
    <hyperlink ref="A39" r:id="rId208" xr:uid="{B83DD3C3-C1D8-4A57-A08A-B136D6EBA1DE}"/>
    <hyperlink ref="A40" r:id="rId209" xr:uid="{C2EB3C13-99CB-46B6-A1C0-174731A66190}"/>
    <hyperlink ref="A42" r:id="rId210" xr:uid="{71A69724-0877-4C6C-AE47-CAA0360B3CEB}"/>
    <hyperlink ref="A43" r:id="rId211" xr:uid="{33D5332F-6AB3-42DB-88A0-5059375609FF}"/>
    <hyperlink ref="A44" r:id="rId212" xr:uid="{75FCEFF0-5694-4739-A7EC-8CFB51107D2D}"/>
    <hyperlink ref="A45" r:id="rId213" xr:uid="{E100116F-C222-4D0B-B715-852EDA2B5040}"/>
    <hyperlink ref="A46" r:id="rId214" xr:uid="{2DC14652-B324-4598-BE35-D9367046E5AD}"/>
    <hyperlink ref="A47" r:id="rId215" xr:uid="{D8043881-1780-4F25-B536-0CB968A29D21}"/>
    <hyperlink ref="A297" r:id="rId216" xr:uid="{A9068117-6122-4DFA-8ABB-F37448AADFD8}"/>
    <hyperlink ref="A48" r:id="rId217" xr:uid="{13C2B0FB-2AAA-4CB4-8105-0CC226C70D1A}"/>
    <hyperlink ref="A50" r:id="rId218" xr:uid="{59EC2D8E-FB4C-4691-AC51-2EB46166E3CC}"/>
    <hyperlink ref="A53" r:id="rId219" xr:uid="{D06E7B98-0FBD-49DC-BBBE-0369246A1642}"/>
    <hyperlink ref="A54" r:id="rId220" xr:uid="{E8FCE20A-941D-4017-A90D-10A65EDB7F09}"/>
    <hyperlink ref="A55" r:id="rId221" xr:uid="{31A61F39-1A60-4CF5-8710-0462C7102CFB}"/>
    <hyperlink ref="A56" r:id="rId222" xr:uid="{983B4C09-6831-457C-93D2-E088B0B7C06E}"/>
    <hyperlink ref="A57" r:id="rId223" xr:uid="{DDD46284-B82D-4369-86CD-C28AA0D775AD}"/>
    <hyperlink ref="A58" r:id="rId224" xr:uid="{591D2369-BC46-4CA2-8DD8-A7FF9ACBEE9A}"/>
    <hyperlink ref="A60" r:id="rId225" xr:uid="{F75E2C14-AB6E-461F-A6A5-57313D53F668}"/>
    <hyperlink ref="A62" r:id="rId226" xr:uid="{641CEB59-B2CA-4F3A-AA00-C6807385F9EC}"/>
    <hyperlink ref="A63" r:id="rId227" xr:uid="{A7055FD4-FFC8-401A-93DE-BA092E9292A2}"/>
    <hyperlink ref="A64" r:id="rId228" xr:uid="{30E15A53-AD66-4AB9-B4CA-491A21B20798}"/>
    <hyperlink ref="A65" r:id="rId229" xr:uid="{B4A9D54C-6316-417D-9089-B19E0ADD174B}"/>
    <hyperlink ref="A256" r:id="rId230" xr:uid="{95DA9384-2320-47AA-BCE8-B3CBC9F37C38}"/>
    <hyperlink ref="A257" r:id="rId231" xr:uid="{140542A1-0F36-4C66-B677-D1DF2A2416C8}"/>
    <hyperlink ref="A258" r:id="rId232" xr:uid="{1D2A4807-ADC4-49AB-B405-E7851E0359AE}"/>
    <hyperlink ref="A259" r:id="rId233" xr:uid="{ED041C0D-183D-4E81-A757-CEE5DB8729EA}"/>
    <hyperlink ref="A260" r:id="rId234" xr:uid="{D0C55F0D-D605-4C0D-9FC2-844A299E3708}"/>
    <hyperlink ref="A261" r:id="rId235" xr:uid="{B975AABA-0D55-42F4-B498-4B4FEAD250AC}"/>
    <hyperlink ref="A262" r:id="rId236" xr:uid="{3D903E1D-6D32-4213-A042-42922EFA37A3}"/>
    <hyperlink ref="A263" r:id="rId237" xr:uid="{EF83DE1C-A5CE-48AA-8D6D-86BCF2A72FEC}"/>
    <hyperlink ref="A265" r:id="rId238" xr:uid="{1AC162BD-8164-4128-A294-243042897756}"/>
    <hyperlink ref="A266" r:id="rId239" xr:uid="{994F2472-5A57-4D0A-A6C1-CB448DF900A2}"/>
    <hyperlink ref="A267" r:id="rId240" xr:uid="{178DD73A-43D2-478D-95EC-9AC8BED23849}"/>
    <hyperlink ref="A268" r:id="rId241" xr:uid="{BE37D258-FB9D-4905-ABA2-63B2EFEBF45E}"/>
    <hyperlink ref="A269" r:id="rId242" xr:uid="{A0D4C19B-9783-43B0-8942-91D06F958479}"/>
    <hyperlink ref="A270" r:id="rId243" xr:uid="{FC1DB766-5348-471A-9317-F8BE640613BA}"/>
    <hyperlink ref="A271" r:id="rId244" xr:uid="{75DC021C-1E79-4D08-B517-E3615319A9DD}"/>
    <hyperlink ref="J257" r:id="rId245" display="00- Integrações\Integração Contratadas\05- Maio\Integração contratada- 30.05.2025.pdf" xr:uid="{0D722DC0-EC0E-4061-9121-A50CCE04879E}"/>
    <hyperlink ref="J258" r:id="rId246" display="00- Integrações\Integração Contratadas\05- Maio\Integração contratada- 30.05.2025.pdf" xr:uid="{71074FE6-E120-4F9A-BD4A-1BF5B62C7A6F}"/>
    <hyperlink ref="J259" r:id="rId247" display="00- Integrações\Integração Contratadas\05- Maio\Integração contratada- 30.05.2025.pdf" xr:uid="{690AB031-8AF5-42FF-9023-CADF604E65D9}"/>
    <hyperlink ref="J261" r:id="rId248" display="00- Integrações\Integração Contratadas\05- Maio\Integração contratada- 30.05.2025.pdf" xr:uid="{7138BC97-7C04-4AF5-866B-CA42364431FD}"/>
    <hyperlink ref="J262" r:id="rId249" display="00- Integrações\Integração Contratadas\05- Maio\Integração contratada- 30.05.2025.pdf" xr:uid="{B97E8CE2-5ABD-487A-923E-E76A5414830B}"/>
    <hyperlink ref="J263" r:id="rId250" display="00- Integrações\Integração Contratadas\05- Maio\Integração contratada- 30.05.2025.pdf" xr:uid="{201353F4-7DC4-4A9B-B6D3-B116DC36BACB}"/>
    <hyperlink ref="J265" r:id="rId251" display="00- Integrações\Integração Contratadas\05- Maio\Integração contratada- 30.05.2025.pdf" xr:uid="{22A6F14C-FE49-402A-914E-BC276DE076E3}"/>
    <hyperlink ref="J268" r:id="rId252" display="00- Integrações\Integração Contratadas\05- Maio\Integração contratada- 30.05.2025.pdf" xr:uid="{81C11E33-D10E-409D-8CED-62E64C15759A}"/>
    <hyperlink ref="J269" r:id="rId253" display="00- Integrações\Integração Contratadas\05- Maio\Integração contratada- 30.05.2025.pdf" xr:uid="{8D531665-3371-485B-A3D3-042C35C248FD}"/>
    <hyperlink ref="A124" r:id="rId254" xr:uid="{D74510EE-418E-473E-809C-6F75D001DC26}"/>
  </hyperlinks>
  <pageMargins left="0.25" right="0.25" top="0.75" bottom="0.75" header="0.3" footer="0.3"/>
  <pageSetup paperSize="9" orientation="landscape" r:id="rId255"/>
  <legacyDrawing r:id="rId25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4" operator="containsText" id="{5E869AED-10BF-4881-B6FE-75FC38E14BCA}">
            <xm:f>NOT(ISERROR(SEARCH($I$213,I213)))</xm:f>
            <xm:f>$I$213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I213:I235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13806C0FC6343B6ED61DE981C2F34" ma:contentTypeVersion="10" ma:contentTypeDescription="Create a new document." ma:contentTypeScope="" ma:versionID="84099c8021eadcbd968bd20f5da4bd2c">
  <xsd:schema xmlns:xsd="http://www.w3.org/2001/XMLSchema" xmlns:xs="http://www.w3.org/2001/XMLSchema" xmlns:p="http://schemas.microsoft.com/office/2006/metadata/properties" xmlns:ns3="6393da93-b5d4-43d4-9fc9-7527d55b015d" targetNamespace="http://schemas.microsoft.com/office/2006/metadata/properties" ma:root="true" ma:fieldsID="7ebd56b3c045f1b71524e286b89034ee" ns3:_="">
    <xsd:import namespace="6393da93-b5d4-43d4-9fc9-7527d55b015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93da93-b5d4-43d4-9fc9-7527d55b015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93da93-b5d4-43d4-9fc9-7527d55b015d" xsi:nil="true"/>
  </documentManagement>
</p:properties>
</file>

<file path=customXml/itemProps1.xml><?xml version="1.0" encoding="utf-8"?>
<ds:datastoreItem xmlns:ds="http://schemas.openxmlformats.org/officeDocument/2006/customXml" ds:itemID="{A8B27588-8D45-4E77-91FE-8E14105FCF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DBA9E4-A546-49EE-97F8-248E30AF5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93da93-b5d4-43d4-9fc9-7527d55b01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BD5D32-4838-46AB-9B7C-9396A25C222C}">
  <ds:schemaRefs>
    <ds:schemaRef ds:uri="http://schemas.microsoft.com/office/2006/metadata/properties"/>
    <ds:schemaRef ds:uri="http://schemas.microsoft.com/office/infopath/2007/PartnerControls"/>
    <ds:schemaRef ds:uri="6393da93-b5d4-43d4-9fc9-7527d55b015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Portaria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jsimoes</dc:creator>
  <cp:keywords/>
  <dc:description/>
  <cp:lastModifiedBy>Aprendiz TI</cp:lastModifiedBy>
  <cp:revision/>
  <dcterms:created xsi:type="dcterms:W3CDTF">2016-01-05T18:17:16Z</dcterms:created>
  <dcterms:modified xsi:type="dcterms:W3CDTF">2025-07-08T14:17:17Z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0x010100ACC13806C0FC6343B6ED61DE981C2F34</vt:lpwstr>
  </property>
  <property fmtid="{D5CDD505-2E9C-101B-9397-08002B2CF9AE}" pid="3" name="MediaServiceImageTags">
    <vt:lpwstr/>
  </property>
</Properties>
</file>