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ropbox\GimnasIO\Documentos\Informe_Final\"/>
    </mc:Choice>
  </mc:AlternateContent>
  <bookViews>
    <workbookView xWindow="0" yWindow="465" windowWidth="28800" windowHeight="16455" firstSheet="2" activeTab="4" xr2:uid="{00000000-000D-0000-FFFF-FFFF00000000}"/>
  </bookViews>
  <sheets>
    <sheet name="formulica" sheetId="1" r:id="rId1"/>
    <sheet name="milestones" sheetId="6" r:id="rId2"/>
    <sheet name="burndown" sheetId="3" r:id="rId3"/>
    <sheet name="burnup" sheetId="5" r:id="rId4"/>
    <sheet name="Hoja1" sheetId="7" r:id="rId5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7" l="1"/>
  <c r="H8" i="7"/>
  <c r="H9" i="7"/>
  <c r="H6" i="7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B28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7" i="1"/>
  <c r="K6" i="1"/>
  <c r="E67" i="6"/>
  <c r="B31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C31" i="1"/>
  <c r="C28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F28" i="1"/>
  <c r="I28" i="1"/>
  <c r="F29" i="1"/>
  <c r="I29" i="1"/>
  <c r="F30" i="1"/>
  <c r="I30" i="1"/>
  <c r="F31" i="1"/>
  <c r="I31" i="1"/>
  <c r="F32" i="1"/>
  <c r="I32" i="1"/>
  <c r="F33" i="1"/>
  <c r="I33" i="1"/>
  <c r="F34" i="1"/>
  <c r="I34" i="1"/>
  <c r="F35" i="1"/>
  <c r="I35" i="1"/>
  <c r="F36" i="1"/>
  <c r="I36" i="1"/>
  <c r="F37" i="1"/>
  <c r="I37" i="1"/>
  <c r="F38" i="1"/>
  <c r="I38" i="1"/>
  <c r="F39" i="1"/>
  <c r="I39" i="1"/>
  <c r="F40" i="1"/>
  <c r="I40" i="1"/>
  <c r="F41" i="1"/>
  <c r="I41" i="1"/>
  <c r="F42" i="1"/>
  <c r="I42" i="1"/>
  <c r="F43" i="1"/>
  <c r="I43" i="1"/>
  <c r="F44" i="1"/>
  <c r="I44" i="1"/>
  <c r="F45" i="1"/>
  <c r="I45" i="1"/>
  <c r="F46" i="1"/>
  <c r="I46" i="1"/>
  <c r="F47" i="1"/>
  <c r="I47" i="1"/>
  <c r="I7" i="1"/>
  <c r="I6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F17" i="1"/>
  <c r="F18" i="1"/>
  <c r="F19" i="1"/>
  <c r="F20" i="1"/>
  <c r="F21" i="1"/>
  <c r="F22" i="1"/>
  <c r="F23" i="1"/>
  <c r="F24" i="1"/>
  <c r="F25" i="1"/>
  <c r="F26" i="1"/>
  <c r="F27" i="1"/>
  <c r="E59" i="6"/>
  <c r="E56" i="6"/>
  <c r="E53" i="6"/>
  <c r="E49" i="6"/>
  <c r="E45" i="6"/>
  <c r="E40" i="6"/>
  <c r="E36" i="6"/>
  <c r="E32" i="6"/>
  <c r="E29" i="6"/>
  <c r="E22" i="6"/>
  <c r="E19" i="6"/>
  <c r="E15" i="6"/>
  <c r="E12" i="6"/>
  <c r="E8" i="6"/>
  <c r="E63" i="6"/>
  <c r="D67" i="6"/>
  <c r="F7" i="1"/>
  <c r="F8" i="1"/>
  <c r="F9" i="1"/>
  <c r="F10" i="1"/>
  <c r="F11" i="1"/>
  <c r="F12" i="1"/>
  <c r="F13" i="1"/>
  <c r="F14" i="1"/>
  <c r="F15" i="1"/>
  <c r="F1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</calcChain>
</file>

<file path=xl/sharedStrings.xml><?xml version="1.0" encoding="utf-8"?>
<sst xmlns="http://schemas.openxmlformats.org/spreadsheetml/2006/main" count="95" uniqueCount="71">
  <si>
    <t>Fecha cierre</t>
  </si>
  <si>
    <t>PH acumulados</t>
  </si>
  <si>
    <t>Nombre</t>
  </si>
  <si>
    <t>esqueleto</t>
  </si>
  <si>
    <t>eliminar+ver rutinas 10</t>
  </si>
  <si>
    <t>ver colección ejs 13</t>
  </si>
  <si>
    <t>Imp BD local 8</t>
  </si>
  <si>
    <t>Server remoto 13</t>
  </si>
  <si>
    <t>valor</t>
  </si>
  <si>
    <t>Modificar Rutina Premium</t>
  </si>
  <si>
    <t>Api</t>
  </si>
  <si>
    <t>BD Local</t>
  </si>
  <si>
    <t>Test</t>
  </si>
  <si>
    <t>Horas</t>
  </si>
  <si>
    <t>PH</t>
  </si>
  <si>
    <t>Despliegue Auto. Android</t>
  </si>
  <si>
    <t>Investigar herramientas</t>
  </si>
  <si>
    <t>Implementar</t>
  </si>
  <si>
    <t>Registro Avanzado Cliente Web</t>
  </si>
  <si>
    <t>Interfaz</t>
  </si>
  <si>
    <t>Controlador</t>
  </si>
  <si>
    <t>Despliegue</t>
  </si>
  <si>
    <t>Retroalimentacion de descarga</t>
  </si>
  <si>
    <t>investigar segundo plano</t>
  </si>
  <si>
    <t>GUI Ejecutar rutina</t>
  </si>
  <si>
    <t>Diseño</t>
  </si>
  <si>
    <t>Pantalla ejercicio</t>
  </si>
  <si>
    <t>Pantalla inicio</t>
  </si>
  <si>
    <t>Pantalla fin</t>
  </si>
  <si>
    <t>Pantalla descanso</t>
  </si>
  <si>
    <t>Temporizador</t>
  </si>
  <si>
    <t>Logica y diseño</t>
  </si>
  <si>
    <t>Incrustar GUI</t>
  </si>
  <si>
    <t>Modularizacion del codigo</t>
  </si>
  <si>
    <t>separar api</t>
  </si>
  <si>
    <t>cambiar test</t>
  </si>
  <si>
    <t>hacer test</t>
  </si>
  <si>
    <t>Eliminar rutina premium</t>
  </si>
  <si>
    <t>api</t>
  </si>
  <si>
    <t>Completar actualizar ejercicios</t>
  </si>
  <si>
    <t>Investigar error</t>
  </si>
  <si>
    <t>Corregir error</t>
  </si>
  <si>
    <t>Hacer test</t>
  </si>
  <si>
    <t>Descarga manual</t>
  </si>
  <si>
    <t>Modificar Crear y Editar Rutina</t>
  </si>
  <si>
    <t>Cambiar BD</t>
  </si>
  <si>
    <t>Cambiar Test</t>
  </si>
  <si>
    <t>Cambiar GUI</t>
  </si>
  <si>
    <t>Ver Rutinas premium</t>
  </si>
  <si>
    <t>Logica GUI</t>
  </si>
  <si>
    <t>Acceso Premium</t>
  </si>
  <si>
    <t>Hacer peticion</t>
  </si>
  <si>
    <t>Ver Rutina premium</t>
  </si>
  <si>
    <t>logica gui</t>
  </si>
  <si>
    <t>Crear rutina premium</t>
  </si>
  <si>
    <t>GUI</t>
  </si>
  <si>
    <t>API</t>
  </si>
  <si>
    <t>Test api</t>
  </si>
  <si>
    <t>Busquedas</t>
  </si>
  <si>
    <t>Adaptar GUI</t>
  </si>
  <si>
    <t>Logica</t>
  </si>
  <si>
    <t>Eliminar, Modificar, Crear, Ver, Ver, Acceso, Retroalim.</t>
  </si>
  <si>
    <t>Registro avanzado</t>
  </si>
  <si>
    <t>Modif [crear] y [modificar rutina] Despl. Auto android busquedas modularizacion codigo completar [act ej]</t>
  </si>
  <si>
    <t>Sprint 1</t>
  </si>
  <si>
    <t>Sprint 2</t>
  </si>
  <si>
    <t>Total</t>
  </si>
  <si>
    <t>Darío</t>
  </si>
  <si>
    <t>Asier</t>
  </si>
  <si>
    <t>Alberto</t>
  </si>
  <si>
    <t>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</si>
</sst>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3" fillId="2" borderId="0" xfId="0" applyFont="1" applyFill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formulica!$E$6:$E$47</c:f>
              <c:numCache>
                <c:formatCode>m/d/yyyy</c:formatCode>
                <c:ptCount val="42"/>
                <c:pt idx="0">
                  <c:v>43067</c:v>
                </c:pt>
                <c:pt idx="1">
                  <c:v>43068</c:v>
                </c:pt>
                <c:pt idx="2">
                  <c:v>43069</c:v>
                </c:pt>
                <c:pt idx="3">
                  <c:v>43070</c:v>
                </c:pt>
                <c:pt idx="4">
                  <c:v>43071</c:v>
                </c:pt>
                <c:pt idx="5">
                  <c:v>43072</c:v>
                </c:pt>
                <c:pt idx="6">
                  <c:v>43073</c:v>
                </c:pt>
                <c:pt idx="7">
                  <c:v>43074</c:v>
                </c:pt>
                <c:pt idx="8">
                  <c:v>43075</c:v>
                </c:pt>
                <c:pt idx="9">
                  <c:v>43076</c:v>
                </c:pt>
                <c:pt idx="10">
                  <c:v>43077</c:v>
                </c:pt>
                <c:pt idx="11">
                  <c:v>43078</c:v>
                </c:pt>
                <c:pt idx="12">
                  <c:v>43079</c:v>
                </c:pt>
                <c:pt idx="13">
                  <c:v>43080</c:v>
                </c:pt>
                <c:pt idx="14">
                  <c:v>43081</c:v>
                </c:pt>
                <c:pt idx="15">
                  <c:v>43082</c:v>
                </c:pt>
                <c:pt idx="16">
                  <c:v>43083</c:v>
                </c:pt>
                <c:pt idx="17">
                  <c:v>43084</c:v>
                </c:pt>
                <c:pt idx="18">
                  <c:v>43085</c:v>
                </c:pt>
                <c:pt idx="19">
                  <c:v>43086</c:v>
                </c:pt>
                <c:pt idx="20">
                  <c:v>43087</c:v>
                </c:pt>
                <c:pt idx="21">
                  <c:v>43088</c:v>
                </c:pt>
                <c:pt idx="22">
                  <c:v>43089</c:v>
                </c:pt>
                <c:pt idx="23">
                  <c:v>43090</c:v>
                </c:pt>
                <c:pt idx="24">
                  <c:v>43091</c:v>
                </c:pt>
                <c:pt idx="25">
                  <c:v>43092</c:v>
                </c:pt>
                <c:pt idx="26">
                  <c:v>43093</c:v>
                </c:pt>
                <c:pt idx="27">
                  <c:v>43094</c:v>
                </c:pt>
                <c:pt idx="28">
                  <c:v>43095</c:v>
                </c:pt>
                <c:pt idx="29">
                  <c:v>43096</c:v>
                </c:pt>
                <c:pt idx="30">
                  <c:v>43097</c:v>
                </c:pt>
                <c:pt idx="31">
                  <c:v>43098</c:v>
                </c:pt>
                <c:pt idx="32">
                  <c:v>43099</c:v>
                </c:pt>
                <c:pt idx="33">
                  <c:v>43100</c:v>
                </c:pt>
                <c:pt idx="34">
                  <c:v>43101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43106</c:v>
                </c:pt>
                <c:pt idx="40">
                  <c:v>43107</c:v>
                </c:pt>
                <c:pt idx="41">
                  <c:v>43108</c:v>
                </c:pt>
              </c:numCache>
            </c:numRef>
          </c:cat>
          <c:val>
            <c:numRef>
              <c:f>formulica!$F$6:$F$47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119</c:v>
                </c:pt>
                <c:pt idx="4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C-4DD3-BE0E-20DBD66B5F1C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formulica!$E$6:$E$47</c:f>
              <c:numCache>
                <c:formatCode>m/d/yyyy</c:formatCode>
                <c:ptCount val="42"/>
                <c:pt idx="0">
                  <c:v>43067</c:v>
                </c:pt>
                <c:pt idx="1">
                  <c:v>43068</c:v>
                </c:pt>
                <c:pt idx="2">
                  <c:v>43069</c:v>
                </c:pt>
                <c:pt idx="3">
                  <c:v>43070</c:v>
                </c:pt>
                <c:pt idx="4">
                  <c:v>43071</c:v>
                </c:pt>
                <c:pt idx="5">
                  <c:v>43072</c:v>
                </c:pt>
                <c:pt idx="6">
                  <c:v>43073</c:v>
                </c:pt>
                <c:pt idx="7">
                  <c:v>43074</c:v>
                </c:pt>
                <c:pt idx="8">
                  <c:v>43075</c:v>
                </c:pt>
                <c:pt idx="9">
                  <c:v>43076</c:v>
                </c:pt>
                <c:pt idx="10">
                  <c:v>43077</c:v>
                </c:pt>
                <c:pt idx="11">
                  <c:v>43078</c:v>
                </c:pt>
                <c:pt idx="12">
                  <c:v>43079</c:v>
                </c:pt>
                <c:pt idx="13">
                  <c:v>43080</c:v>
                </c:pt>
                <c:pt idx="14">
                  <c:v>43081</c:v>
                </c:pt>
                <c:pt idx="15">
                  <c:v>43082</c:v>
                </c:pt>
                <c:pt idx="16">
                  <c:v>43083</c:v>
                </c:pt>
                <c:pt idx="17">
                  <c:v>43084</c:v>
                </c:pt>
                <c:pt idx="18">
                  <c:v>43085</c:v>
                </c:pt>
                <c:pt idx="19">
                  <c:v>43086</c:v>
                </c:pt>
                <c:pt idx="20">
                  <c:v>43087</c:v>
                </c:pt>
                <c:pt idx="21">
                  <c:v>43088</c:v>
                </c:pt>
                <c:pt idx="22">
                  <c:v>43089</c:v>
                </c:pt>
                <c:pt idx="23">
                  <c:v>43090</c:v>
                </c:pt>
                <c:pt idx="24">
                  <c:v>43091</c:v>
                </c:pt>
                <c:pt idx="25">
                  <c:v>43092</c:v>
                </c:pt>
                <c:pt idx="26">
                  <c:v>43093</c:v>
                </c:pt>
                <c:pt idx="27">
                  <c:v>43094</c:v>
                </c:pt>
                <c:pt idx="28">
                  <c:v>43095</c:v>
                </c:pt>
                <c:pt idx="29">
                  <c:v>43096</c:v>
                </c:pt>
                <c:pt idx="30">
                  <c:v>43097</c:v>
                </c:pt>
                <c:pt idx="31">
                  <c:v>43098</c:v>
                </c:pt>
                <c:pt idx="32">
                  <c:v>43099</c:v>
                </c:pt>
                <c:pt idx="33">
                  <c:v>43100</c:v>
                </c:pt>
                <c:pt idx="34">
                  <c:v>43101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43106</c:v>
                </c:pt>
                <c:pt idx="40">
                  <c:v>43107</c:v>
                </c:pt>
                <c:pt idx="41">
                  <c:v>43108</c:v>
                </c:pt>
              </c:numCache>
            </c:numRef>
          </c:cat>
          <c:val>
            <c:numRef>
              <c:f>formulica!$G$6:$G$47</c:f>
              <c:numCache>
                <c:formatCode>General</c:formatCode>
                <c:ptCount val="42"/>
                <c:pt idx="0">
                  <c:v>2.8333333333333335</c:v>
                </c:pt>
                <c:pt idx="1">
                  <c:v>5.666666666666667</c:v>
                </c:pt>
                <c:pt idx="2">
                  <c:v>8.5</c:v>
                </c:pt>
                <c:pt idx="3">
                  <c:v>11.333333333333334</c:v>
                </c:pt>
                <c:pt idx="4">
                  <c:v>14.166666666666668</c:v>
                </c:pt>
                <c:pt idx="5">
                  <c:v>17</c:v>
                </c:pt>
                <c:pt idx="6">
                  <c:v>19.833333333333332</c:v>
                </c:pt>
                <c:pt idx="7">
                  <c:v>22.666666666666664</c:v>
                </c:pt>
                <c:pt idx="8">
                  <c:v>25.499999999999996</c:v>
                </c:pt>
                <c:pt idx="9">
                  <c:v>28.333333333333329</c:v>
                </c:pt>
                <c:pt idx="10">
                  <c:v>31.166666666666661</c:v>
                </c:pt>
                <c:pt idx="11">
                  <c:v>33.999999999999993</c:v>
                </c:pt>
                <c:pt idx="12">
                  <c:v>36.833333333333329</c:v>
                </c:pt>
                <c:pt idx="13">
                  <c:v>39.666666666666664</c:v>
                </c:pt>
                <c:pt idx="14">
                  <c:v>42.5</c:v>
                </c:pt>
                <c:pt idx="15">
                  <c:v>45.333333333333336</c:v>
                </c:pt>
                <c:pt idx="16">
                  <c:v>48.166666666666671</c:v>
                </c:pt>
                <c:pt idx="17">
                  <c:v>51.000000000000007</c:v>
                </c:pt>
                <c:pt idx="18">
                  <c:v>53.833333333333343</c:v>
                </c:pt>
                <c:pt idx="19">
                  <c:v>56.666666666666679</c:v>
                </c:pt>
                <c:pt idx="20">
                  <c:v>59.500000000000014</c:v>
                </c:pt>
                <c:pt idx="21">
                  <c:v>62.33333333333335</c:v>
                </c:pt>
                <c:pt idx="22">
                  <c:v>65.166666666666686</c:v>
                </c:pt>
                <c:pt idx="23">
                  <c:v>68.000000000000014</c:v>
                </c:pt>
                <c:pt idx="24">
                  <c:v>70.833333333333343</c:v>
                </c:pt>
                <c:pt idx="25">
                  <c:v>73.666666666666671</c:v>
                </c:pt>
                <c:pt idx="26">
                  <c:v>76.5</c:v>
                </c:pt>
                <c:pt idx="27">
                  <c:v>79.333333333333329</c:v>
                </c:pt>
                <c:pt idx="28">
                  <c:v>82.166666666666657</c:v>
                </c:pt>
                <c:pt idx="29">
                  <c:v>84.999999999999986</c:v>
                </c:pt>
                <c:pt idx="30">
                  <c:v>87.833333333333314</c:v>
                </c:pt>
                <c:pt idx="31">
                  <c:v>90.666666666666643</c:v>
                </c:pt>
                <c:pt idx="32">
                  <c:v>93.499999999999972</c:v>
                </c:pt>
                <c:pt idx="33">
                  <c:v>96.3333333333333</c:v>
                </c:pt>
                <c:pt idx="34">
                  <c:v>99.166666666666629</c:v>
                </c:pt>
                <c:pt idx="35">
                  <c:v>101.99999999999996</c:v>
                </c:pt>
                <c:pt idx="36">
                  <c:v>104.83333333333329</c:v>
                </c:pt>
                <c:pt idx="37">
                  <c:v>107.66666666666661</c:v>
                </c:pt>
                <c:pt idx="38">
                  <c:v>110.49999999999994</c:v>
                </c:pt>
                <c:pt idx="39">
                  <c:v>113.33333333333327</c:v>
                </c:pt>
                <c:pt idx="40">
                  <c:v>116.1666666666666</c:v>
                </c:pt>
                <c:pt idx="41">
                  <c:v>118.99999999999993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C-4DD3-BE0E-20DBD66B5F1C}"/>
            </c:ext>
          </c:extLst>
        </c:ser>
        <c:ser>
          <c:idx val="2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formulica!$E$6:$E$47</c:f>
              <c:numCache>
                <c:formatCode>m/d/yyyy</c:formatCode>
                <c:ptCount val="42"/>
                <c:pt idx="0">
                  <c:v>43067</c:v>
                </c:pt>
                <c:pt idx="1">
                  <c:v>43068</c:v>
                </c:pt>
                <c:pt idx="2">
                  <c:v>43069</c:v>
                </c:pt>
                <c:pt idx="3">
                  <c:v>43070</c:v>
                </c:pt>
                <c:pt idx="4">
                  <c:v>43071</c:v>
                </c:pt>
                <c:pt idx="5">
                  <c:v>43072</c:v>
                </c:pt>
                <c:pt idx="6">
                  <c:v>43073</c:v>
                </c:pt>
                <c:pt idx="7">
                  <c:v>43074</c:v>
                </c:pt>
                <c:pt idx="8">
                  <c:v>43075</c:v>
                </c:pt>
                <c:pt idx="9">
                  <c:v>43076</c:v>
                </c:pt>
                <c:pt idx="10">
                  <c:v>43077</c:v>
                </c:pt>
                <c:pt idx="11">
                  <c:v>43078</c:v>
                </c:pt>
                <c:pt idx="12">
                  <c:v>43079</c:v>
                </c:pt>
                <c:pt idx="13">
                  <c:v>43080</c:v>
                </c:pt>
                <c:pt idx="14">
                  <c:v>43081</c:v>
                </c:pt>
                <c:pt idx="15">
                  <c:v>43082</c:v>
                </c:pt>
                <c:pt idx="16">
                  <c:v>43083</c:v>
                </c:pt>
                <c:pt idx="17">
                  <c:v>43084</c:v>
                </c:pt>
                <c:pt idx="18">
                  <c:v>43085</c:v>
                </c:pt>
                <c:pt idx="19">
                  <c:v>43086</c:v>
                </c:pt>
                <c:pt idx="20">
                  <c:v>43087</c:v>
                </c:pt>
                <c:pt idx="21">
                  <c:v>43088</c:v>
                </c:pt>
                <c:pt idx="22">
                  <c:v>43089</c:v>
                </c:pt>
                <c:pt idx="23">
                  <c:v>43090</c:v>
                </c:pt>
                <c:pt idx="24">
                  <c:v>43091</c:v>
                </c:pt>
                <c:pt idx="25">
                  <c:v>43092</c:v>
                </c:pt>
                <c:pt idx="26">
                  <c:v>43093</c:v>
                </c:pt>
                <c:pt idx="27">
                  <c:v>43094</c:v>
                </c:pt>
                <c:pt idx="28">
                  <c:v>43095</c:v>
                </c:pt>
                <c:pt idx="29">
                  <c:v>43096</c:v>
                </c:pt>
                <c:pt idx="30">
                  <c:v>43097</c:v>
                </c:pt>
                <c:pt idx="31">
                  <c:v>43098</c:v>
                </c:pt>
                <c:pt idx="32">
                  <c:v>43099</c:v>
                </c:pt>
                <c:pt idx="33">
                  <c:v>43100</c:v>
                </c:pt>
                <c:pt idx="34">
                  <c:v>43101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43106</c:v>
                </c:pt>
                <c:pt idx="40">
                  <c:v>43107</c:v>
                </c:pt>
                <c:pt idx="41">
                  <c:v>43108</c:v>
                </c:pt>
              </c:numCache>
            </c:numRef>
          </c:cat>
          <c:val>
            <c:numRef>
              <c:f>formulica!$H$6:$H$47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119</c:v>
                </c:pt>
                <c:pt idx="4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C-4DD3-BE0E-20DBD66B5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878576"/>
        <c:axId val="1325952000"/>
      </c:lineChart>
      <c:dateAx>
        <c:axId val="1190878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5952000"/>
        <c:crosses val="autoZero"/>
        <c:auto val="0"/>
        <c:lblOffset val="100"/>
        <c:baseTimeUnit val="days"/>
      </c:dateAx>
      <c:valAx>
        <c:axId val="13259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087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 de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c:spPr>
            <c:trendlineType val="linear"/>
            <c:forward val="14"/>
            <c:dispRSqr val="0"/>
            <c:dispEq val="0"/>
          </c:trendline>
          <c:cat>
            <c:numRef>
              <c:f>burndown!$C$2:$C$44</c:f>
              <c:numCache>
                <c:formatCode>m/d/yyyy</c:formatCode>
                <c:ptCount val="43"/>
                <c:pt idx="0">
                  <c:v>43067</c:v>
                </c:pt>
                <c:pt idx="1">
                  <c:v>43068</c:v>
                </c:pt>
                <c:pt idx="2">
                  <c:v>43069</c:v>
                </c:pt>
                <c:pt idx="3">
                  <c:v>43070</c:v>
                </c:pt>
                <c:pt idx="4">
                  <c:v>43071</c:v>
                </c:pt>
                <c:pt idx="5">
                  <c:v>43072</c:v>
                </c:pt>
                <c:pt idx="6">
                  <c:v>43073</c:v>
                </c:pt>
                <c:pt idx="7">
                  <c:v>43074</c:v>
                </c:pt>
                <c:pt idx="8">
                  <c:v>43075</c:v>
                </c:pt>
                <c:pt idx="9">
                  <c:v>43076</c:v>
                </c:pt>
                <c:pt idx="10">
                  <c:v>43077</c:v>
                </c:pt>
                <c:pt idx="11">
                  <c:v>43078</c:v>
                </c:pt>
                <c:pt idx="12">
                  <c:v>43079</c:v>
                </c:pt>
                <c:pt idx="13">
                  <c:v>43080</c:v>
                </c:pt>
                <c:pt idx="14">
                  <c:v>43081</c:v>
                </c:pt>
                <c:pt idx="15">
                  <c:v>43082</c:v>
                </c:pt>
                <c:pt idx="16">
                  <c:v>43083</c:v>
                </c:pt>
                <c:pt idx="17">
                  <c:v>43084</c:v>
                </c:pt>
                <c:pt idx="18">
                  <c:v>43085</c:v>
                </c:pt>
                <c:pt idx="19">
                  <c:v>43086</c:v>
                </c:pt>
                <c:pt idx="20">
                  <c:v>43087</c:v>
                </c:pt>
                <c:pt idx="21">
                  <c:v>43088</c:v>
                </c:pt>
                <c:pt idx="22">
                  <c:v>43089</c:v>
                </c:pt>
                <c:pt idx="23">
                  <c:v>43090</c:v>
                </c:pt>
                <c:pt idx="24">
                  <c:v>43091</c:v>
                </c:pt>
                <c:pt idx="25">
                  <c:v>43092</c:v>
                </c:pt>
                <c:pt idx="26">
                  <c:v>43093</c:v>
                </c:pt>
                <c:pt idx="27">
                  <c:v>43094</c:v>
                </c:pt>
                <c:pt idx="28">
                  <c:v>43095</c:v>
                </c:pt>
                <c:pt idx="29">
                  <c:v>43096</c:v>
                </c:pt>
                <c:pt idx="30">
                  <c:v>43097</c:v>
                </c:pt>
                <c:pt idx="31">
                  <c:v>43098</c:v>
                </c:pt>
                <c:pt idx="32">
                  <c:v>43099</c:v>
                </c:pt>
                <c:pt idx="33">
                  <c:v>43100</c:v>
                </c:pt>
                <c:pt idx="34">
                  <c:v>43101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43106</c:v>
                </c:pt>
                <c:pt idx="40">
                  <c:v>43107</c:v>
                </c:pt>
                <c:pt idx="41">
                  <c:v>43108</c:v>
                </c:pt>
                <c:pt idx="42">
                  <c:v>43109</c:v>
                </c:pt>
              </c:numCache>
            </c:numRef>
          </c:cat>
          <c:val>
            <c:numRef>
              <c:f>burndown!$D$3:$D$31</c:f>
              <c:numCache>
                <c:formatCode>General</c:formatCode>
                <c:ptCount val="29"/>
                <c:pt idx="0">
                  <c:v>134.99999999999991</c:v>
                </c:pt>
                <c:pt idx="1">
                  <c:v>131.78571428571419</c:v>
                </c:pt>
                <c:pt idx="2">
                  <c:v>128.57142857142847</c:v>
                </c:pt>
                <c:pt idx="3">
                  <c:v>125.35714285714275</c:v>
                </c:pt>
                <c:pt idx="4">
                  <c:v>122.14285714285704</c:v>
                </c:pt>
                <c:pt idx="5">
                  <c:v>118.92857142857133</c:v>
                </c:pt>
                <c:pt idx="6">
                  <c:v>115.71428571428562</c:v>
                </c:pt>
                <c:pt idx="7">
                  <c:v>112.49999999999991</c:v>
                </c:pt>
                <c:pt idx="8">
                  <c:v>109.28571428571421</c:v>
                </c:pt>
                <c:pt idx="9">
                  <c:v>106.0714285714285</c:v>
                </c:pt>
                <c:pt idx="10">
                  <c:v>102.85714285714279</c:v>
                </c:pt>
                <c:pt idx="11">
                  <c:v>99.642857142857082</c:v>
                </c:pt>
                <c:pt idx="12">
                  <c:v>96.428571428571374</c:v>
                </c:pt>
                <c:pt idx="13">
                  <c:v>93.214285714285666</c:v>
                </c:pt>
                <c:pt idx="14">
                  <c:v>89.999999999999957</c:v>
                </c:pt>
                <c:pt idx="15">
                  <c:v>86.785714285714249</c:v>
                </c:pt>
                <c:pt idx="16">
                  <c:v>83.571428571428541</c:v>
                </c:pt>
                <c:pt idx="17">
                  <c:v>80.357142857142833</c:v>
                </c:pt>
                <c:pt idx="18">
                  <c:v>77.142857142857125</c:v>
                </c:pt>
                <c:pt idx="19">
                  <c:v>73.928571428571416</c:v>
                </c:pt>
                <c:pt idx="20">
                  <c:v>70.714285714285708</c:v>
                </c:pt>
                <c:pt idx="21">
                  <c:v>67.5</c:v>
                </c:pt>
                <c:pt idx="22">
                  <c:v>64.285714285714292</c:v>
                </c:pt>
                <c:pt idx="23">
                  <c:v>61.071428571428584</c:v>
                </c:pt>
                <c:pt idx="24">
                  <c:v>57.857142857142868</c:v>
                </c:pt>
                <c:pt idx="25">
                  <c:v>54.642857142857153</c:v>
                </c:pt>
                <c:pt idx="26">
                  <c:v>51.428571428571438</c:v>
                </c:pt>
                <c:pt idx="27">
                  <c:v>48.214285714285722</c:v>
                </c:pt>
                <c:pt idx="28">
                  <c:v>45.000000000000007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9-4C42-AC07-9C1DD9B14FB2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burndown!$C$2:$C$44</c:f>
              <c:numCache>
                <c:formatCode>m/d/yyyy</c:formatCode>
                <c:ptCount val="43"/>
                <c:pt idx="0">
                  <c:v>43067</c:v>
                </c:pt>
                <c:pt idx="1">
                  <c:v>43068</c:v>
                </c:pt>
                <c:pt idx="2">
                  <c:v>43069</c:v>
                </c:pt>
                <c:pt idx="3">
                  <c:v>43070</c:v>
                </c:pt>
                <c:pt idx="4">
                  <c:v>43071</c:v>
                </c:pt>
                <c:pt idx="5">
                  <c:v>43072</c:v>
                </c:pt>
                <c:pt idx="6">
                  <c:v>43073</c:v>
                </c:pt>
                <c:pt idx="7">
                  <c:v>43074</c:v>
                </c:pt>
                <c:pt idx="8">
                  <c:v>43075</c:v>
                </c:pt>
                <c:pt idx="9">
                  <c:v>43076</c:v>
                </c:pt>
                <c:pt idx="10">
                  <c:v>43077</c:v>
                </c:pt>
                <c:pt idx="11">
                  <c:v>43078</c:v>
                </c:pt>
                <c:pt idx="12">
                  <c:v>43079</c:v>
                </c:pt>
                <c:pt idx="13">
                  <c:v>43080</c:v>
                </c:pt>
                <c:pt idx="14">
                  <c:v>43081</c:v>
                </c:pt>
                <c:pt idx="15">
                  <c:v>43082</c:v>
                </c:pt>
                <c:pt idx="16">
                  <c:v>43083</c:v>
                </c:pt>
                <c:pt idx="17">
                  <c:v>43084</c:v>
                </c:pt>
                <c:pt idx="18">
                  <c:v>43085</c:v>
                </c:pt>
                <c:pt idx="19">
                  <c:v>43086</c:v>
                </c:pt>
                <c:pt idx="20">
                  <c:v>43087</c:v>
                </c:pt>
                <c:pt idx="21">
                  <c:v>43088</c:v>
                </c:pt>
                <c:pt idx="22">
                  <c:v>43089</c:v>
                </c:pt>
                <c:pt idx="23">
                  <c:v>43090</c:v>
                </c:pt>
                <c:pt idx="24">
                  <c:v>43091</c:v>
                </c:pt>
                <c:pt idx="25">
                  <c:v>43092</c:v>
                </c:pt>
                <c:pt idx="26">
                  <c:v>43093</c:v>
                </c:pt>
                <c:pt idx="27">
                  <c:v>43094</c:v>
                </c:pt>
                <c:pt idx="28">
                  <c:v>43095</c:v>
                </c:pt>
                <c:pt idx="29">
                  <c:v>43096</c:v>
                </c:pt>
                <c:pt idx="30">
                  <c:v>43097</c:v>
                </c:pt>
                <c:pt idx="31">
                  <c:v>43098</c:v>
                </c:pt>
                <c:pt idx="32">
                  <c:v>43099</c:v>
                </c:pt>
                <c:pt idx="33">
                  <c:v>43100</c:v>
                </c:pt>
                <c:pt idx="34">
                  <c:v>43101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43106</c:v>
                </c:pt>
                <c:pt idx="40">
                  <c:v>43107</c:v>
                </c:pt>
                <c:pt idx="41">
                  <c:v>43108</c:v>
                </c:pt>
                <c:pt idx="42">
                  <c:v>43109</c:v>
                </c:pt>
              </c:numCache>
            </c:numRef>
          </c:cat>
          <c:val>
            <c:numRef>
              <c:f>burndown!$E$2:$E$44</c:f>
              <c:numCache>
                <c:formatCode>General</c:formatCode>
                <c:ptCount val="43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9-4C42-AC07-9C1DD9B14FB2}"/>
            </c:ext>
          </c:extLst>
        </c:ser>
        <c:ser>
          <c:idx val="2"/>
          <c:order val="2"/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burndown!$C$2:$C$44</c:f>
              <c:numCache>
                <c:formatCode>m/d/yyyy</c:formatCode>
                <c:ptCount val="43"/>
                <c:pt idx="0">
                  <c:v>43067</c:v>
                </c:pt>
                <c:pt idx="1">
                  <c:v>43068</c:v>
                </c:pt>
                <c:pt idx="2">
                  <c:v>43069</c:v>
                </c:pt>
                <c:pt idx="3">
                  <c:v>43070</c:v>
                </c:pt>
                <c:pt idx="4">
                  <c:v>43071</c:v>
                </c:pt>
                <c:pt idx="5">
                  <c:v>43072</c:v>
                </c:pt>
                <c:pt idx="6">
                  <c:v>43073</c:v>
                </c:pt>
                <c:pt idx="7">
                  <c:v>43074</c:v>
                </c:pt>
                <c:pt idx="8">
                  <c:v>43075</c:v>
                </c:pt>
                <c:pt idx="9">
                  <c:v>43076</c:v>
                </c:pt>
                <c:pt idx="10">
                  <c:v>43077</c:v>
                </c:pt>
                <c:pt idx="11">
                  <c:v>43078</c:v>
                </c:pt>
                <c:pt idx="12">
                  <c:v>43079</c:v>
                </c:pt>
                <c:pt idx="13">
                  <c:v>43080</c:v>
                </c:pt>
                <c:pt idx="14">
                  <c:v>43081</c:v>
                </c:pt>
                <c:pt idx="15">
                  <c:v>43082</c:v>
                </c:pt>
                <c:pt idx="16">
                  <c:v>43083</c:v>
                </c:pt>
                <c:pt idx="17">
                  <c:v>43084</c:v>
                </c:pt>
                <c:pt idx="18">
                  <c:v>43085</c:v>
                </c:pt>
                <c:pt idx="19">
                  <c:v>43086</c:v>
                </c:pt>
                <c:pt idx="20">
                  <c:v>43087</c:v>
                </c:pt>
                <c:pt idx="21">
                  <c:v>43088</c:v>
                </c:pt>
                <c:pt idx="22">
                  <c:v>43089</c:v>
                </c:pt>
                <c:pt idx="23">
                  <c:v>43090</c:v>
                </c:pt>
                <c:pt idx="24">
                  <c:v>43091</c:v>
                </c:pt>
                <c:pt idx="25">
                  <c:v>43092</c:v>
                </c:pt>
                <c:pt idx="26">
                  <c:v>43093</c:v>
                </c:pt>
                <c:pt idx="27">
                  <c:v>43094</c:v>
                </c:pt>
                <c:pt idx="28">
                  <c:v>43095</c:v>
                </c:pt>
                <c:pt idx="29">
                  <c:v>43096</c:v>
                </c:pt>
                <c:pt idx="30">
                  <c:v>43097</c:v>
                </c:pt>
                <c:pt idx="31">
                  <c:v>43098</c:v>
                </c:pt>
                <c:pt idx="32">
                  <c:v>43099</c:v>
                </c:pt>
                <c:pt idx="33">
                  <c:v>43100</c:v>
                </c:pt>
                <c:pt idx="34">
                  <c:v>43101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43106</c:v>
                </c:pt>
                <c:pt idx="40">
                  <c:v>43107</c:v>
                </c:pt>
                <c:pt idx="41">
                  <c:v>43108</c:v>
                </c:pt>
                <c:pt idx="42">
                  <c:v>43109</c:v>
                </c:pt>
              </c:numCache>
            </c:numRef>
          </c:cat>
          <c:val>
            <c:numRef>
              <c:f>burndown!$F$2:$F$44</c:f>
              <c:numCache>
                <c:formatCode>General</c:formatCode>
                <c:ptCount val="43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9-4C42-AC07-9C1DD9B14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086160"/>
        <c:axId val="1325928688"/>
      </c:lineChart>
      <c:dateAx>
        <c:axId val="1328086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5928688"/>
        <c:crosses val="autoZero"/>
        <c:auto val="0"/>
        <c:lblOffset val="100"/>
        <c:baseTimeUnit val="days"/>
      </c:dateAx>
      <c:valAx>
        <c:axId val="13259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08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</a:t>
            </a:r>
            <a:r>
              <a:rPr lang="es-ES" baseline="0"/>
              <a:t> de burnup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c:spPr>
            <c:trendlineType val="linear"/>
            <c:dispRSqr val="0"/>
            <c:dispEq val="0"/>
          </c:trendline>
          <c:cat>
            <c:numRef>
              <c:f>burnup!$C$2:$C$43</c:f>
              <c:numCache>
                <c:formatCode>m/d/yyyy</c:formatCode>
                <c:ptCount val="42"/>
                <c:pt idx="0">
                  <c:v>43067</c:v>
                </c:pt>
                <c:pt idx="1">
                  <c:v>43068</c:v>
                </c:pt>
                <c:pt idx="2">
                  <c:v>43069</c:v>
                </c:pt>
                <c:pt idx="3">
                  <c:v>43070</c:v>
                </c:pt>
                <c:pt idx="4">
                  <c:v>43071</c:v>
                </c:pt>
                <c:pt idx="5">
                  <c:v>43072</c:v>
                </c:pt>
                <c:pt idx="6">
                  <c:v>43073</c:v>
                </c:pt>
                <c:pt idx="7">
                  <c:v>43074</c:v>
                </c:pt>
                <c:pt idx="8">
                  <c:v>43075</c:v>
                </c:pt>
                <c:pt idx="9">
                  <c:v>43076</c:v>
                </c:pt>
                <c:pt idx="10">
                  <c:v>43077</c:v>
                </c:pt>
                <c:pt idx="11">
                  <c:v>43078</c:v>
                </c:pt>
                <c:pt idx="12">
                  <c:v>43079</c:v>
                </c:pt>
                <c:pt idx="13">
                  <c:v>43080</c:v>
                </c:pt>
                <c:pt idx="14">
                  <c:v>43081</c:v>
                </c:pt>
                <c:pt idx="15">
                  <c:v>43082</c:v>
                </c:pt>
                <c:pt idx="16">
                  <c:v>43083</c:v>
                </c:pt>
                <c:pt idx="17">
                  <c:v>43084</c:v>
                </c:pt>
                <c:pt idx="18">
                  <c:v>43085</c:v>
                </c:pt>
                <c:pt idx="19">
                  <c:v>43086</c:v>
                </c:pt>
                <c:pt idx="20">
                  <c:v>43087</c:v>
                </c:pt>
                <c:pt idx="21">
                  <c:v>43088</c:v>
                </c:pt>
                <c:pt idx="22">
                  <c:v>43089</c:v>
                </c:pt>
                <c:pt idx="23">
                  <c:v>43090</c:v>
                </c:pt>
                <c:pt idx="24">
                  <c:v>43091</c:v>
                </c:pt>
                <c:pt idx="25">
                  <c:v>43092</c:v>
                </c:pt>
                <c:pt idx="26">
                  <c:v>43093</c:v>
                </c:pt>
                <c:pt idx="27">
                  <c:v>43094</c:v>
                </c:pt>
                <c:pt idx="28">
                  <c:v>43095</c:v>
                </c:pt>
                <c:pt idx="29">
                  <c:v>43096</c:v>
                </c:pt>
                <c:pt idx="30">
                  <c:v>43097</c:v>
                </c:pt>
                <c:pt idx="31">
                  <c:v>43098</c:v>
                </c:pt>
                <c:pt idx="32">
                  <c:v>43099</c:v>
                </c:pt>
                <c:pt idx="33">
                  <c:v>43100</c:v>
                </c:pt>
                <c:pt idx="34">
                  <c:v>43101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43106</c:v>
                </c:pt>
                <c:pt idx="40">
                  <c:v>43107</c:v>
                </c:pt>
                <c:pt idx="41">
                  <c:v>43108</c:v>
                </c:pt>
              </c:numCache>
            </c:numRef>
          </c:cat>
          <c:val>
            <c:numRef>
              <c:f>burnup!$D$2:$D$43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119</c:v>
                </c:pt>
                <c:pt idx="4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C-4A04-A383-2061948F78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burnup!$C$2:$C$43</c:f>
              <c:numCache>
                <c:formatCode>m/d/yyyy</c:formatCode>
                <c:ptCount val="42"/>
                <c:pt idx="0">
                  <c:v>43067</c:v>
                </c:pt>
                <c:pt idx="1">
                  <c:v>43068</c:v>
                </c:pt>
                <c:pt idx="2">
                  <c:v>43069</c:v>
                </c:pt>
                <c:pt idx="3">
                  <c:v>43070</c:v>
                </c:pt>
                <c:pt idx="4">
                  <c:v>43071</c:v>
                </c:pt>
                <c:pt idx="5">
                  <c:v>43072</c:v>
                </c:pt>
                <c:pt idx="6">
                  <c:v>43073</c:v>
                </c:pt>
                <c:pt idx="7">
                  <c:v>43074</c:v>
                </c:pt>
                <c:pt idx="8">
                  <c:v>43075</c:v>
                </c:pt>
                <c:pt idx="9">
                  <c:v>43076</c:v>
                </c:pt>
                <c:pt idx="10">
                  <c:v>43077</c:v>
                </c:pt>
                <c:pt idx="11">
                  <c:v>43078</c:v>
                </c:pt>
                <c:pt idx="12">
                  <c:v>43079</c:v>
                </c:pt>
                <c:pt idx="13">
                  <c:v>43080</c:v>
                </c:pt>
                <c:pt idx="14">
                  <c:v>43081</c:v>
                </c:pt>
                <c:pt idx="15">
                  <c:v>43082</c:v>
                </c:pt>
                <c:pt idx="16">
                  <c:v>43083</c:v>
                </c:pt>
                <c:pt idx="17">
                  <c:v>43084</c:v>
                </c:pt>
                <c:pt idx="18">
                  <c:v>43085</c:v>
                </c:pt>
                <c:pt idx="19">
                  <c:v>43086</c:v>
                </c:pt>
                <c:pt idx="20">
                  <c:v>43087</c:v>
                </c:pt>
                <c:pt idx="21">
                  <c:v>43088</c:v>
                </c:pt>
                <c:pt idx="22">
                  <c:v>43089</c:v>
                </c:pt>
                <c:pt idx="23">
                  <c:v>43090</c:v>
                </c:pt>
                <c:pt idx="24">
                  <c:v>43091</c:v>
                </c:pt>
                <c:pt idx="25">
                  <c:v>43092</c:v>
                </c:pt>
                <c:pt idx="26">
                  <c:v>43093</c:v>
                </c:pt>
                <c:pt idx="27">
                  <c:v>43094</c:v>
                </c:pt>
                <c:pt idx="28">
                  <c:v>43095</c:v>
                </c:pt>
                <c:pt idx="29">
                  <c:v>43096</c:v>
                </c:pt>
                <c:pt idx="30">
                  <c:v>43097</c:v>
                </c:pt>
                <c:pt idx="31">
                  <c:v>43098</c:v>
                </c:pt>
                <c:pt idx="32">
                  <c:v>43099</c:v>
                </c:pt>
                <c:pt idx="33">
                  <c:v>43100</c:v>
                </c:pt>
                <c:pt idx="34">
                  <c:v>43101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43106</c:v>
                </c:pt>
                <c:pt idx="40">
                  <c:v>43107</c:v>
                </c:pt>
                <c:pt idx="41">
                  <c:v>43108</c:v>
                </c:pt>
              </c:numCache>
            </c:numRef>
          </c:cat>
          <c:val>
            <c:numRef>
              <c:f>burnup!$E$2:$E$43</c:f>
              <c:numCache>
                <c:formatCode>General</c:formatCode>
                <c:ptCount val="42"/>
                <c:pt idx="0">
                  <c:v>119</c:v>
                </c:pt>
                <c:pt idx="1">
                  <c:v>119</c:v>
                </c:pt>
                <c:pt idx="2">
                  <c:v>119</c:v>
                </c:pt>
                <c:pt idx="3">
                  <c:v>119</c:v>
                </c:pt>
                <c:pt idx="4">
                  <c:v>119</c:v>
                </c:pt>
                <c:pt idx="5">
                  <c:v>119</c:v>
                </c:pt>
                <c:pt idx="6">
                  <c:v>119</c:v>
                </c:pt>
                <c:pt idx="7">
                  <c:v>119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  <c:pt idx="12">
                  <c:v>119</c:v>
                </c:pt>
                <c:pt idx="13">
                  <c:v>119</c:v>
                </c:pt>
                <c:pt idx="14">
                  <c:v>119</c:v>
                </c:pt>
                <c:pt idx="15">
                  <c:v>119</c:v>
                </c:pt>
                <c:pt idx="16">
                  <c:v>119</c:v>
                </c:pt>
                <c:pt idx="17">
                  <c:v>119</c:v>
                </c:pt>
                <c:pt idx="18">
                  <c:v>119</c:v>
                </c:pt>
                <c:pt idx="19">
                  <c:v>119</c:v>
                </c:pt>
                <c:pt idx="20">
                  <c:v>119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119</c:v>
                </c:pt>
                <c:pt idx="25">
                  <c:v>119</c:v>
                </c:pt>
                <c:pt idx="26">
                  <c:v>119</c:v>
                </c:pt>
                <c:pt idx="27">
                  <c:v>119</c:v>
                </c:pt>
                <c:pt idx="28">
                  <c:v>119</c:v>
                </c:pt>
                <c:pt idx="29">
                  <c:v>119</c:v>
                </c:pt>
                <c:pt idx="30">
                  <c:v>119</c:v>
                </c:pt>
                <c:pt idx="31">
                  <c:v>119</c:v>
                </c:pt>
                <c:pt idx="32">
                  <c:v>119</c:v>
                </c:pt>
                <c:pt idx="33">
                  <c:v>119</c:v>
                </c:pt>
                <c:pt idx="34">
                  <c:v>119</c:v>
                </c:pt>
                <c:pt idx="35">
                  <c:v>119</c:v>
                </c:pt>
                <c:pt idx="36">
                  <c:v>119</c:v>
                </c:pt>
                <c:pt idx="37">
                  <c:v>119</c:v>
                </c:pt>
                <c:pt idx="38">
                  <c:v>119</c:v>
                </c:pt>
                <c:pt idx="39">
                  <c:v>119</c:v>
                </c:pt>
                <c:pt idx="40">
                  <c:v>119</c:v>
                </c:pt>
                <c:pt idx="4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C-4A04-A383-2061948F78D1}"/>
            </c:ext>
          </c:extLst>
        </c:ser>
        <c:ser>
          <c:idx val="2"/>
          <c:order val="2"/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burnup!$C$2:$C$43</c:f>
              <c:numCache>
                <c:formatCode>m/d/yyyy</c:formatCode>
                <c:ptCount val="42"/>
                <c:pt idx="0">
                  <c:v>43067</c:v>
                </c:pt>
                <c:pt idx="1">
                  <c:v>43068</c:v>
                </c:pt>
                <c:pt idx="2">
                  <c:v>43069</c:v>
                </c:pt>
                <c:pt idx="3">
                  <c:v>43070</c:v>
                </c:pt>
                <c:pt idx="4">
                  <c:v>43071</c:v>
                </c:pt>
                <c:pt idx="5">
                  <c:v>43072</c:v>
                </c:pt>
                <c:pt idx="6">
                  <c:v>43073</c:v>
                </c:pt>
                <c:pt idx="7">
                  <c:v>43074</c:v>
                </c:pt>
                <c:pt idx="8">
                  <c:v>43075</c:v>
                </c:pt>
                <c:pt idx="9">
                  <c:v>43076</c:v>
                </c:pt>
                <c:pt idx="10">
                  <c:v>43077</c:v>
                </c:pt>
                <c:pt idx="11">
                  <c:v>43078</c:v>
                </c:pt>
                <c:pt idx="12">
                  <c:v>43079</c:v>
                </c:pt>
                <c:pt idx="13">
                  <c:v>43080</c:v>
                </c:pt>
                <c:pt idx="14">
                  <c:v>43081</c:v>
                </c:pt>
                <c:pt idx="15">
                  <c:v>43082</c:v>
                </c:pt>
                <c:pt idx="16">
                  <c:v>43083</c:v>
                </c:pt>
                <c:pt idx="17">
                  <c:v>43084</c:v>
                </c:pt>
                <c:pt idx="18">
                  <c:v>43085</c:v>
                </c:pt>
                <c:pt idx="19">
                  <c:v>43086</c:v>
                </c:pt>
                <c:pt idx="20">
                  <c:v>43087</c:v>
                </c:pt>
                <c:pt idx="21">
                  <c:v>43088</c:v>
                </c:pt>
                <c:pt idx="22">
                  <c:v>43089</c:v>
                </c:pt>
                <c:pt idx="23">
                  <c:v>43090</c:v>
                </c:pt>
                <c:pt idx="24">
                  <c:v>43091</c:v>
                </c:pt>
                <c:pt idx="25">
                  <c:v>43092</c:v>
                </c:pt>
                <c:pt idx="26">
                  <c:v>43093</c:v>
                </c:pt>
                <c:pt idx="27">
                  <c:v>43094</c:v>
                </c:pt>
                <c:pt idx="28">
                  <c:v>43095</c:v>
                </c:pt>
                <c:pt idx="29">
                  <c:v>43096</c:v>
                </c:pt>
                <c:pt idx="30">
                  <c:v>43097</c:v>
                </c:pt>
                <c:pt idx="31">
                  <c:v>43098</c:v>
                </c:pt>
                <c:pt idx="32">
                  <c:v>43099</c:v>
                </c:pt>
                <c:pt idx="33">
                  <c:v>43100</c:v>
                </c:pt>
                <c:pt idx="34">
                  <c:v>43101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43106</c:v>
                </c:pt>
                <c:pt idx="40">
                  <c:v>43107</c:v>
                </c:pt>
                <c:pt idx="41">
                  <c:v>43108</c:v>
                </c:pt>
              </c:numCache>
            </c:numRef>
          </c:cat>
          <c:val>
            <c:numRef>
              <c:f>burnup!$F$2:$F$43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119</c:v>
                </c:pt>
                <c:pt idx="4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C-4A04-A383-2061948F7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995856"/>
        <c:axId val="1325998688"/>
      </c:lineChart>
      <c:dateAx>
        <c:axId val="1325995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5998688"/>
        <c:crosses val="autoZero"/>
        <c:auto val="1"/>
        <c:lblOffset val="100"/>
        <c:baseTimeUnit val="days"/>
      </c:dateAx>
      <c:valAx>
        <c:axId val="13259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599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Esfuerzos por persona 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Hoja1!$F$5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Hoja1!$E$6:$E$9</c:f>
              <c:strCache>
                <c:ptCount val="4"/>
                <c:pt idx="0">
                  <c:v>Darío</c:v>
                </c:pt>
                <c:pt idx="1">
                  <c:v>Asier</c:v>
                </c:pt>
                <c:pt idx="2">
                  <c:v>Alberto</c:v>
                </c:pt>
                <c:pt idx="3">
                  <c:v>Alejandro</c:v>
                </c:pt>
              </c:strCache>
            </c:strRef>
          </c:cat>
          <c:val>
            <c:numRef>
              <c:f>Hoja1!$F$6:$F$9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65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A-4A69-899F-11A8F1FC7B75}"/>
            </c:ext>
          </c:extLst>
        </c:ser>
        <c:ser>
          <c:idx val="1"/>
          <c:order val="1"/>
          <c:tx>
            <c:strRef>
              <c:f>Hoja1!$G$5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Hoja1!$E$6:$E$9</c:f>
              <c:strCache>
                <c:ptCount val="4"/>
                <c:pt idx="0">
                  <c:v>Darío</c:v>
                </c:pt>
                <c:pt idx="1">
                  <c:v>Asier</c:v>
                </c:pt>
                <c:pt idx="2">
                  <c:v>Alberto</c:v>
                </c:pt>
                <c:pt idx="3">
                  <c:v>Alejandro</c:v>
                </c:pt>
              </c:strCache>
            </c:strRef>
          </c:cat>
          <c:val>
            <c:numRef>
              <c:f>Hoja1!$G$6:$G$9</c:f>
              <c:numCache>
                <c:formatCode>General</c:formatCode>
                <c:ptCount val="4"/>
                <c:pt idx="0">
                  <c:v>48</c:v>
                </c:pt>
                <c:pt idx="1">
                  <c:v>34</c:v>
                </c:pt>
                <c:pt idx="2">
                  <c:v>46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A-4A69-899F-11A8F1FC7B75}"/>
            </c:ext>
          </c:extLst>
        </c:ser>
        <c:ser>
          <c:idx val="2"/>
          <c:order val="2"/>
          <c:tx>
            <c:strRef>
              <c:f>Hoja1!$H$5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Hoja1!$E$6:$E$9</c:f>
              <c:strCache>
                <c:ptCount val="4"/>
                <c:pt idx="0">
                  <c:v>Darío</c:v>
                </c:pt>
                <c:pt idx="1">
                  <c:v>Asier</c:v>
                </c:pt>
                <c:pt idx="2">
                  <c:v>Alberto</c:v>
                </c:pt>
                <c:pt idx="3">
                  <c:v>Alejandro</c:v>
                </c:pt>
              </c:strCache>
            </c:strRef>
          </c:cat>
          <c:val>
            <c:numRef>
              <c:f>Hoja1!$H$6:$H$9</c:f>
              <c:numCache>
                <c:formatCode>General</c:formatCode>
                <c:ptCount val="4"/>
                <c:pt idx="0">
                  <c:v>98</c:v>
                </c:pt>
                <c:pt idx="1">
                  <c:v>94</c:v>
                </c:pt>
                <c:pt idx="2">
                  <c:v>111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A-4A69-899F-11A8F1FC7B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668318264"/>
        <c:axId val="668318592"/>
      </c:barChart>
      <c:catAx>
        <c:axId val="66831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8318592"/>
        <c:crosses val="autoZero"/>
        <c:auto val="1"/>
        <c:lblAlgn val="ctr"/>
        <c:lblOffset val="100"/>
        <c:noMultiLvlLbl val="0"/>
      </c:catAx>
      <c:valAx>
        <c:axId val="6683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831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8</xdr:row>
      <xdr:rowOff>190499</xdr:rowOff>
    </xdr:from>
    <xdr:to>
      <xdr:col>19</xdr:col>
      <xdr:colOff>666749</xdr:colOff>
      <xdr:row>29</xdr:row>
      <xdr:rowOff>142874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B46412C-7725-4F5A-A8A2-4ADBE7D49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471485</xdr:colOff>
      <xdr:row>5</xdr:row>
      <xdr:rowOff>76200</xdr:rowOff>
    </xdr:from>
    <xdr:to>
      <xdr:col>21</xdr:col>
      <xdr:colOff>542924</xdr:colOff>
      <xdr:row>36</xdr:row>
      <xdr:rowOff>9526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9733D0-9A51-4D17-83ED-F478C0B01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328612</xdr:colOff>
      <xdr:row>3</xdr:row>
      <xdr:rowOff>57150</xdr:rowOff>
    </xdr:from>
    <xdr:to>
      <xdr:col>21</xdr:col>
      <xdr:colOff>238125</xdr:colOff>
      <xdr:row>34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F05825-AFBE-4C59-BCC0-61AE46C8C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523874</xdr:colOff>
      <xdr:row>10</xdr:row>
      <xdr:rowOff>171449</xdr:rowOff>
    </xdr:from>
    <xdr:to>
      <xdr:col>17</xdr:col>
      <xdr:colOff>9525</xdr:colOff>
      <xdr:row>40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E953BB-2566-4A20-9CC6-766E4D734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L47"/>
  <sheetViews>
    <sheetView topLeftCell="B13" workbookViewId="0">
      <selection activeCell="J6" sqref="J6:J47"/>
    </sheetView>
  </sheetViews>
  <sheetFormatPr baseColWidth="10" defaultRowHeight="15" x14ac:dyDescent="0.25"/>
  <cols>
    <col min="1" max="1" width="9.5703125" hidden="1" customWidth="1"/>
    <col min="2" max="2" width="11.5703125" customWidth="1"/>
    <col min="3" max="3" width="4.85546875" customWidth="1"/>
    <col min="4" max="4" width="67.7109375" customWidth="1"/>
    <col min="6" max="6" width="14.85546875" customWidth="1"/>
    <col min="11" max="11" width="11.85546875" bestFit="1" customWidth="1"/>
  </cols>
  <sheetData>
    <row r="5" spans="3:12" x14ac:dyDescent="0.25">
      <c r="C5" t="s">
        <v>8</v>
      </c>
      <c r="D5" t="s">
        <v>2</v>
      </c>
      <c r="E5" t="s">
        <v>0</v>
      </c>
      <c r="F5" t="s">
        <v>1</v>
      </c>
    </row>
    <row r="6" spans="3:12" x14ac:dyDescent="0.25">
      <c r="E6" s="1">
        <v>43067</v>
      </c>
      <c r="F6">
        <v>0</v>
      </c>
      <c r="G6">
        <f>G5+(119/ROWS(G5:G46))</f>
        <v>2.8333333333333335</v>
      </c>
      <c r="H6">
        <v>0</v>
      </c>
      <c r="I6">
        <f>119-F6</f>
        <v>119</v>
      </c>
      <c r="J6">
        <v>0</v>
      </c>
      <c r="K6">
        <f>135-J6</f>
        <v>135</v>
      </c>
      <c r="L6">
        <f>L5+(135/ROWS(L5:L46))</f>
        <v>3.2142857142857144</v>
      </c>
    </row>
    <row r="7" spans="3:12" x14ac:dyDescent="0.25">
      <c r="E7" s="1">
        <v>43068</v>
      </c>
      <c r="F7">
        <f>SUM(F6+C7)</f>
        <v>0</v>
      </c>
      <c r="G7">
        <f t="shared" ref="G7:G46" si="0">G6+(119/ROWS(G6:G47))</f>
        <v>5.666666666666667</v>
      </c>
      <c r="H7">
        <f>SUM(H6+C7)</f>
        <v>0</v>
      </c>
      <c r="I7">
        <f>119-F7</f>
        <v>119</v>
      </c>
      <c r="J7">
        <f>SUM(J6+B7)</f>
        <v>0</v>
      </c>
      <c r="K7">
        <f t="shared" ref="K7:K47" si="1">135-J7</f>
        <v>135</v>
      </c>
      <c r="L7">
        <f t="shared" ref="L7:L47" si="2">L6+(135/ROWS(L6:L47))</f>
        <v>6.4285714285714288</v>
      </c>
    </row>
    <row r="8" spans="3:12" x14ac:dyDescent="0.25">
      <c r="E8" s="1">
        <v>43069</v>
      </c>
      <c r="F8">
        <f t="shared" ref="F8:F31" si="3">SUM(F7+C8)</f>
        <v>0</v>
      </c>
      <c r="G8">
        <f t="shared" si="0"/>
        <v>8.5</v>
      </c>
      <c r="H8">
        <f t="shared" ref="H8:H47" si="4">SUM(H7+C8)</f>
        <v>0</v>
      </c>
      <c r="I8">
        <f t="shared" ref="I8:I47" si="5">119-F8</f>
        <v>119</v>
      </c>
      <c r="J8">
        <f t="shared" ref="J8:J47" si="6">SUM(J7+B8)</f>
        <v>0</v>
      </c>
      <c r="K8">
        <f t="shared" si="1"/>
        <v>135</v>
      </c>
      <c r="L8">
        <f t="shared" si="2"/>
        <v>9.6428571428571423</v>
      </c>
    </row>
    <row r="9" spans="3:12" x14ac:dyDescent="0.25">
      <c r="E9" s="1">
        <v>43070</v>
      </c>
      <c r="F9">
        <f t="shared" si="3"/>
        <v>0</v>
      </c>
      <c r="G9">
        <f t="shared" si="0"/>
        <v>11.333333333333334</v>
      </c>
      <c r="H9">
        <f t="shared" si="4"/>
        <v>0</v>
      </c>
      <c r="I9">
        <f t="shared" si="5"/>
        <v>119</v>
      </c>
      <c r="J9">
        <f t="shared" si="6"/>
        <v>0</v>
      </c>
      <c r="K9">
        <f t="shared" si="1"/>
        <v>135</v>
      </c>
      <c r="L9">
        <f t="shared" si="2"/>
        <v>12.857142857142858</v>
      </c>
    </row>
    <row r="10" spans="3:12" x14ac:dyDescent="0.25">
      <c r="E10" s="1">
        <v>43071</v>
      </c>
      <c r="F10">
        <f t="shared" si="3"/>
        <v>0</v>
      </c>
      <c r="G10">
        <f t="shared" si="0"/>
        <v>14.166666666666668</v>
      </c>
      <c r="H10">
        <f t="shared" si="4"/>
        <v>0</v>
      </c>
      <c r="I10">
        <f t="shared" si="5"/>
        <v>119</v>
      </c>
      <c r="J10">
        <f t="shared" si="6"/>
        <v>0</v>
      </c>
      <c r="K10">
        <f t="shared" si="1"/>
        <v>135</v>
      </c>
      <c r="L10">
        <f t="shared" si="2"/>
        <v>16.071428571428573</v>
      </c>
    </row>
    <row r="11" spans="3:12" x14ac:dyDescent="0.25">
      <c r="E11" s="1">
        <v>43072</v>
      </c>
      <c r="F11">
        <f t="shared" si="3"/>
        <v>0</v>
      </c>
      <c r="G11">
        <f t="shared" si="0"/>
        <v>17</v>
      </c>
      <c r="H11">
        <f t="shared" si="4"/>
        <v>0</v>
      </c>
      <c r="I11">
        <f t="shared" si="5"/>
        <v>119</v>
      </c>
      <c r="J11">
        <f t="shared" si="6"/>
        <v>0</v>
      </c>
      <c r="K11">
        <f t="shared" si="1"/>
        <v>135</v>
      </c>
      <c r="L11">
        <f t="shared" si="2"/>
        <v>19.285714285714288</v>
      </c>
    </row>
    <row r="12" spans="3:12" x14ac:dyDescent="0.25">
      <c r="E12" s="1">
        <v>43073</v>
      </c>
      <c r="F12">
        <f t="shared" si="3"/>
        <v>0</v>
      </c>
      <c r="G12">
        <f t="shared" si="0"/>
        <v>19.833333333333332</v>
      </c>
      <c r="H12">
        <f t="shared" si="4"/>
        <v>0</v>
      </c>
      <c r="I12">
        <f t="shared" si="5"/>
        <v>119</v>
      </c>
      <c r="J12">
        <f t="shared" si="6"/>
        <v>0</v>
      </c>
      <c r="K12">
        <f t="shared" si="1"/>
        <v>135</v>
      </c>
      <c r="L12">
        <f t="shared" si="2"/>
        <v>22.500000000000004</v>
      </c>
    </row>
    <row r="13" spans="3:12" x14ac:dyDescent="0.25">
      <c r="E13" s="1">
        <v>43074</v>
      </c>
      <c r="F13">
        <f t="shared" si="3"/>
        <v>0</v>
      </c>
      <c r="G13">
        <f t="shared" si="0"/>
        <v>22.666666666666664</v>
      </c>
      <c r="H13">
        <f t="shared" si="4"/>
        <v>0</v>
      </c>
      <c r="I13">
        <f t="shared" si="5"/>
        <v>119</v>
      </c>
      <c r="J13">
        <f t="shared" si="6"/>
        <v>0</v>
      </c>
      <c r="K13">
        <f t="shared" si="1"/>
        <v>135</v>
      </c>
      <c r="L13">
        <f t="shared" si="2"/>
        <v>25.714285714285719</v>
      </c>
    </row>
    <row r="14" spans="3:12" x14ac:dyDescent="0.25">
      <c r="E14" s="1">
        <v>43075</v>
      </c>
      <c r="F14">
        <f t="shared" si="3"/>
        <v>0</v>
      </c>
      <c r="G14">
        <f t="shared" si="0"/>
        <v>25.499999999999996</v>
      </c>
      <c r="H14">
        <f t="shared" si="4"/>
        <v>0</v>
      </c>
      <c r="I14">
        <f t="shared" si="5"/>
        <v>119</v>
      </c>
      <c r="J14">
        <f t="shared" si="6"/>
        <v>0</v>
      </c>
      <c r="K14">
        <f t="shared" si="1"/>
        <v>135</v>
      </c>
      <c r="L14">
        <f t="shared" si="2"/>
        <v>28.928571428571434</v>
      </c>
    </row>
    <row r="15" spans="3:12" x14ac:dyDescent="0.25">
      <c r="E15" s="1">
        <v>43076</v>
      </c>
      <c r="F15">
        <f t="shared" si="3"/>
        <v>0</v>
      </c>
      <c r="G15">
        <f t="shared" si="0"/>
        <v>28.333333333333329</v>
      </c>
      <c r="H15">
        <f t="shared" si="4"/>
        <v>0</v>
      </c>
      <c r="I15">
        <f t="shared" si="5"/>
        <v>119</v>
      </c>
      <c r="J15">
        <f t="shared" si="6"/>
        <v>0</v>
      </c>
      <c r="K15">
        <f t="shared" si="1"/>
        <v>135</v>
      </c>
      <c r="L15">
        <f t="shared" si="2"/>
        <v>32.142857142857146</v>
      </c>
    </row>
    <row r="16" spans="3:12" x14ac:dyDescent="0.25">
      <c r="E16" s="1">
        <v>43077</v>
      </c>
      <c r="F16">
        <f t="shared" si="3"/>
        <v>0</v>
      </c>
      <c r="G16">
        <f t="shared" si="0"/>
        <v>31.166666666666661</v>
      </c>
      <c r="H16">
        <f t="shared" si="4"/>
        <v>0</v>
      </c>
      <c r="I16">
        <f t="shared" si="5"/>
        <v>119</v>
      </c>
      <c r="J16">
        <f t="shared" si="6"/>
        <v>0</v>
      </c>
      <c r="K16">
        <f t="shared" si="1"/>
        <v>135</v>
      </c>
      <c r="L16">
        <f t="shared" si="2"/>
        <v>35.357142857142861</v>
      </c>
    </row>
    <row r="17" spans="2:12" x14ac:dyDescent="0.25">
      <c r="E17" s="1">
        <v>43078</v>
      </c>
      <c r="F17">
        <f t="shared" si="3"/>
        <v>0</v>
      </c>
      <c r="G17">
        <f t="shared" si="0"/>
        <v>33.999999999999993</v>
      </c>
      <c r="H17">
        <f t="shared" si="4"/>
        <v>0</v>
      </c>
      <c r="I17">
        <f t="shared" si="5"/>
        <v>119</v>
      </c>
      <c r="J17">
        <f t="shared" si="6"/>
        <v>0</v>
      </c>
      <c r="K17">
        <f t="shared" si="1"/>
        <v>135</v>
      </c>
      <c r="L17">
        <f t="shared" si="2"/>
        <v>38.571428571428577</v>
      </c>
    </row>
    <row r="18" spans="2:12" x14ac:dyDescent="0.25">
      <c r="E18" s="1">
        <v>43079</v>
      </c>
      <c r="F18">
        <f t="shared" si="3"/>
        <v>0</v>
      </c>
      <c r="G18">
        <f t="shared" si="0"/>
        <v>36.833333333333329</v>
      </c>
      <c r="H18">
        <f t="shared" si="4"/>
        <v>0</v>
      </c>
      <c r="I18">
        <f t="shared" si="5"/>
        <v>119</v>
      </c>
      <c r="J18">
        <f t="shared" si="6"/>
        <v>0</v>
      </c>
      <c r="K18">
        <f t="shared" si="1"/>
        <v>135</v>
      </c>
      <c r="L18">
        <f t="shared" si="2"/>
        <v>41.785714285714292</v>
      </c>
    </row>
    <row r="19" spans="2:12" x14ac:dyDescent="0.25">
      <c r="E19" s="1">
        <v>43080</v>
      </c>
      <c r="F19">
        <f>SUM(F18+C19)</f>
        <v>0</v>
      </c>
      <c r="G19">
        <f t="shared" si="0"/>
        <v>39.666666666666664</v>
      </c>
      <c r="H19">
        <f t="shared" si="4"/>
        <v>0</v>
      </c>
      <c r="I19">
        <f t="shared" si="5"/>
        <v>119</v>
      </c>
      <c r="J19">
        <f t="shared" si="6"/>
        <v>0</v>
      </c>
      <c r="K19">
        <f t="shared" si="1"/>
        <v>135</v>
      </c>
      <c r="L19">
        <f t="shared" si="2"/>
        <v>45.000000000000007</v>
      </c>
    </row>
    <row r="20" spans="2:12" x14ac:dyDescent="0.25">
      <c r="E20" s="1">
        <v>43081</v>
      </c>
      <c r="F20">
        <f t="shared" si="3"/>
        <v>0</v>
      </c>
      <c r="G20">
        <f t="shared" si="0"/>
        <v>42.5</v>
      </c>
      <c r="H20">
        <f t="shared" si="4"/>
        <v>0</v>
      </c>
      <c r="I20">
        <f t="shared" si="5"/>
        <v>119</v>
      </c>
      <c r="J20">
        <f t="shared" si="6"/>
        <v>0</v>
      </c>
      <c r="K20">
        <f t="shared" si="1"/>
        <v>135</v>
      </c>
      <c r="L20">
        <f t="shared" si="2"/>
        <v>48.214285714285722</v>
      </c>
    </row>
    <row r="21" spans="2:12" x14ac:dyDescent="0.25">
      <c r="E21" s="1">
        <v>43082</v>
      </c>
      <c r="F21">
        <f t="shared" si="3"/>
        <v>0</v>
      </c>
      <c r="G21">
        <f t="shared" si="0"/>
        <v>45.333333333333336</v>
      </c>
      <c r="H21">
        <f t="shared" si="4"/>
        <v>0</v>
      </c>
      <c r="I21">
        <f t="shared" si="5"/>
        <v>119</v>
      </c>
      <c r="J21">
        <f t="shared" si="6"/>
        <v>0</v>
      </c>
      <c r="K21">
        <f t="shared" si="1"/>
        <v>135</v>
      </c>
      <c r="L21">
        <f t="shared" si="2"/>
        <v>51.428571428571438</v>
      </c>
    </row>
    <row r="22" spans="2:12" x14ac:dyDescent="0.25">
      <c r="E22" s="1">
        <v>43083</v>
      </c>
      <c r="F22">
        <f t="shared" si="3"/>
        <v>0</v>
      </c>
      <c r="G22">
        <f t="shared" si="0"/>
        <v>48.166666666666671</v>
      </c>
      <c r="H22">
        <f t="shared" si="4"/>
        <v>0</v>
      </c>
      <c r="I22">
        <f t="shared" si="5"/>
        <v>119</v>
      </c>
      <c r="J22">
        <f t="shared" si="6"/>
        <v>0</v>
      </c>
      <c r="K22">
        <f t="shared" si="1"/>
        <v>135</v>
      </c>
      <c r="L22">
        <f t="shared" si="2"/>
        <v>54.642857142857153</v>
      </c>
    </row>
    <row r="23" spans="2:12" x14ac:dyDescent="0.25">
      <c r="E23" s="1">
        <v>43084</v>
      </c>
      <c r="F23">
        <f t="shared" si="3"/>
        <v>0</v>
      </c>
      <c r="G23">
        <f t="shared" si="0"/>
        <v>51.000000000000007</v>
      </c>
      <c r="H23">
        <f t="shared" si="4"/>
        <v>0</v>
      </c>
      <c r="I23">
        <f t="shared" si="5"/>
        <v>119</v>
      </c>
      <c r="J23">
        <f t="shared" si="6"/>
        <v>0</v>
      </c>
      <c r="K23">
        <f t="shared" si="1"/>
        <v>135</v>
      </c>
      <c r="L23">
        <f t="shared" si="2"/>
        <v>57.857142857142868</v>
      </c>
    </row>
    <row r="24" spans="2:12" x14ac:dyDescent="0.25">
      <c r="E24" s="1">
        <v>43085</v>
      </c>
      <c r="F24">
        <f t="shared" si="3"/>
        <v>0</v>
      </c>
      <c r="G24">
        <f t="shared" si="0"/>
        <v>53.833333333333343</v>
      </c>
      <c r="H24">
        <f t="shared" si="4"/>
        <v>0</v>
      </c>
      <c r="I24">
        <f t="shared" si="5"/>
        <v>119</v>
      </c>
      <c r="J24">
        <f t="shared" si="6"/>
        <v>0</v>
      </c>
      <c r="K24">
        <f t="shared" si="1"/>
        <v>135</v>
      </c>
      <c r="L24">
        <f t="shared" si="2"/>
        <v>61.071428571428584</v>
      </c>
    </row>
    <row r="25" spans="2:12" x14ac:dyDescent="0.25">
      <c r="E25" s="1">
        <v>43086</v>
      </c>
      <c r="F25">
        <f t="shared" si="3"/>
        <v>0</v>
      </c>
      <c r="G25">
        <f t="shared" si="0"/>
        <v>56.666666666666679</v>
      </c>
      <c r="H25">
        <f t="shared" si="4"/>
        <v>0</v>
      </c>
      <c r="I25">
        <f t="shared" si="5"/>
        <v>119</v>
      </c>
      <c r="J25">
        <f t="shared" si="6"/>
        <v>0</v>
      </c>
      <c r="K25">
        <f t="shared" si="1"/>
        <v>135</v>
      </c>
      <c r="L25">
        <f t="shared" si="2"/>
        <v>64.285714285714292</v>
      </c>
    </row>
    <row r="26" spans="2:12" x14ac:dyDescent="0.25">
      <c r="E26" s="1">
        <v>43087</v>
      </c>
      <c r="F26">
        <f t="shared" si="3"/>
        <v>0</v>
      </c>
      <c r="G26">
        <f t="shared" si="0"/>
        <v>59.500000000000014</v>
      </c>
      <c r="H26">
        <f t="shared" si="4"/>
        <v>0</v>
      </c>
      <c r="I26">
        <f t="shared" si="5"/>
        <v>119</v>
      </c>
      <c r="J26">
        <f t="shared" si="6"/>
        <v>0</v>
      </c>
      <c r="K26">
        <f t="shared" si="1"/>
        <v>135</v>
      </c>
      <c r="L26">
        <f t="shared" si="2"/>
        <v>67.5</v>
      </c>
    </row>
    <row r="27" spans="2:12" x14ac:dyDescent="0.25">
      <c r="E27" s="1">
        <v>43088</v>
      </c>
      <c r="F27">
        <f t="shared" si="3"/>
        <v>0</v>
      </c>
      <c r="G27">
        <f t="shared" si="0"/>
        <v>62.33333333333335</v>
      </c>
      <c r="H27">
        <f t="shared" si="4"/>
        <v>0</v>
      </c>
      <c r="I27">
        <f t="shared" si="5"/>
        <v>119</v>
      </c>
      <c r="J27">
        <f t="shared" si="6"/>
        <v>0</v>
      </c>
      <c r="K27">
        <f t="shared" si="1"/>
        <v>135</v>
      </c>
      <c r="L27">
        <f t="shared" si="2"/>
        <v>70.714285714285708</v>
      </c>
    </row>
    <row r="28" spans="2:12" ht="15" customHeight="1" x14ac:dyDescent="0.25">
      <c r="B28">
        <f>(13+4+9+10+19+1)</f>
        <v>56</v>
      </c>
      <c r="C28">
        <f>(8+8+8+3+13)</f>
        <v>40</v>
      </c>
      <c r="D28" t="s">
        <v>63</v>
      </c>
      <c r="E28" s="1">
        <v>43089</v>
      </c>
      <c r="F28">
        <f t="shared" si="3"/>
        <v>40</v>
      </c>
      <c r="G28">
        <f t="shared" si="0"/>
        <v>65.166666666666686</v>
      </c>
      <c r="H28">
        <f t="shared" si="4"/>
        <v>40</v>
      </c>
      <c r="I28">
        <f t="shared" si="5"/>
        <v>79</v>
      </c>
      <c r="J28">
        <f t="shared" si="6"/>
        <v>56</v>
      </c>
      <c r="K28">
        <f t="shared" si="1"/>
        <v>79</v>
      </c>
      <c r="L28">
        <f t="shared" si="2"/>
        <v>73.928571428571416</v>
      </c>
    </row>
    <row r="29" spans="2:12" x14ac:dyDescent="0.25">
      <c r="E29" s="1">
        <v>43090</v>
      </c>
      <c r="F29">
        <f t="shared" si="3"/>
        <v>40</v>
      </c>
      <c r="G29">
        <f t="shared" si="0"/>
        <v>68.000000000000014</v>
      </c>
      <c r="H29">
        <f t="shared" si="4"/>
        <v>40</v>
      </c>
      <c r="I29">
        <f t="shared" si="5"/>
        <v>79</v>
      </c>
      <c r="J29">
        <f t="shared" si="6"/>
        <v>56</v>
      </c>
      <c r="K29">
        <f t="shared" si="1"/>
        <v>79</v>
      </c>
      <c r="L29">
        <f t="shared" si="2"/>
        <v>77.142857142857125</v>
      </c>
    </row>
    <row r="30" spans="2:12" x14ac:dyDescent="0.25">
      <c r="E30" s="1">
        <v>43091</v>
      </c>
      <c r="F30">
        <f t="shared" si="3"/>
        <v>40</v>
      </c>
      <c r="G30">
        <f t="shared" si="0"/>
        <v>70.833333333333343</v>
      </c>
      <c r="H30">
        <f t="shared" si="4"/>
        <v>40</v>
      </c>
      <c r="I30">
        <f t="shared" si="5"/>
        <v>79</v>
      </c>
      <c r="J30">
        <f t="shared" si="6"/>
        <v>56</v>
      </c>
      <c r="K30">
        <f t="shared" si="1"/>
        <v>79</v>
      </c>
      <c r="L30">
        <f t="shared" si="2"/>
        <v>80.357142857142833</v>
      </c>
    </row>
    <row r="31" spans="2:12" x14ac:dyDescent="0.25">
      <c r="B31">
        <f>(11+3+5+3+6+6+4)</f>
        <v>38</v>
      </c>
      <c r="C31">
        <f>(13+3+5+3+8+8+3)</f>
        <v>43</v>
      </c>
      <c r="D31" t="s">
        <v>61</v>
      </c>
      <c r="E31" s="1">
        <v>43092</v>
      </c>
      <c r="F31">
        <f t="shared" si="3"/>
        <v>83</v>
      </c>
      <c r="G31">
        <f t="shared" si="0"/>
        <v>73.666666666666671</v>
      </c>
      <c r="H31">
        <f t="shared" si="4"/>
        <v>83</v>
      </c>
      <c r="I31">
        <f t="shared" si="5"/>
        <v>36</v>
      </c>
      <c r="J31">
        <f t="shared" si="6"/>
        <v>94</v>
      </c>
      <c r="K31">
        <f t="shared" si="1"/>
        <v>41</v>
      </c>
      <c r="L31">
        <f t="shared" si="2"/>
        <v>83.571428571428541</v>
      </c>
    </row>
    <row r="32" spans="2:12" x14ac:dyDescent="0.25">
      <c r="E32" s="1">
        <v>43093</v>
      </c>
      <c r="F32">
        <f t="shared" ref="F32:F47" si="7">SUM(F31+C32)</f>
        <v>83</v>
      </c>
      <c r="G32">
        <f t="shared" si="0"/>
        <v>76.5</v>
      </c>
      <c r="H32">
        <f t="shared" si="4"/>
        <v>83</v>
      </c>
      <c r="I32">
        <f t="shared" si="5"/>
        <v>36</v>
      </c>
      <c r="J32">
        <f t="shared" si="6"/>
        <v>94</v>
      </c>
      <c r="K32">
        <f t="shared" si="1"/>
        <v>41</v>
      </c>
      <c r="L32">
        <f t="shared" si="2"/>
        <v>86.785714285714249</v>
      </c>
    </row>
    <row r="33" spans="2:12" x14ac:dyDescent="0.25">
      <c r="E33" s="1">
        <v>43094</v>
      </c>
      <c r="F33">
        <f t="shared" si="7"/>
        <v>83</v>
      </c>
      <c r="G33">
        <f t="shared" si="0"/>
        <v>79.333333333333329</v>
      </c>
      <c r="H33">
        <f t="shared" si="4"/>
        <v>83</v>
      </c>
      <c r="I33">
        <f t="shared" si="5"/>
        <v>36</v>
      </c>
      <c r="J33">
        <f t="shared" si="6"/>
        <v>94</v>
      </c>
      <c r="K33">
        <f t="shared" si="1"/>
        <v>41</v>
      </c>
      <c r="L33">
        <f t="shared" si="2"/>
        <v>89.999999999999957</v>
      </c>
    </row>
    <row r="34" spans="2:12" x14ac:dyDescent="0.25">
      <c r="E34" s="1">
        <v>43095</v>
      </c>
      <c r="F34">
        <f t="shared" si="7"/>
        <v>83</v>
      </c>
      <c r="G34">
        <f t="shared" si="0"/>
        <v>82.166666666666657</v>
      </c>
      <c r="H34">
        <f t="shared" si="4"/>
        <v>83</v>
      </c>
      <c r="I34">
        <f t="shared" si="5"/>
        <v>36</v>
      </c>
      <c r="J34">
        <f t="shared" si="6"/>
        <v>94</v>
      </c>
      <c r="K34">
        <f t="shared" si="1"/>
        <v>41</v>
      </c>
      <c r="L34">
        <f t="shared" si="2"/>
        <v>93.214285714285666</v>
      </c>
    </row>
    <row r="35" spans="2:12" x14ac:dyDescent="0.25">
      <c r="B35">
        <v>9</v>
      </c>
      <c r="C35">
        <v>8</v>
      </c>
      <c r="D35" t="s">
        <v>30</v>
      </c>
      <c r="E35" s="1">
        <v>43096</v>
      </c>
      <c r="F35">
        <f t="shared" si="7"/>
        <v>91</v>
      </c>
      <c r="G35">
        <f t="shared" si="0"/>
        <v>84.999999999999986</v>
      </c>
      <c r="H35">
        <f t="shared" si="4"/>
        <v>91</v>
      </c>
      <c r="I35">
        <f t="shared" si="5"/>
        <v>28</v>
      </c>
      <c r="J35">
        <f t="shared" si="6"/>
        <v>103</v>
      </c>
      <c r="K35">
        <f t="shared" si="1"/>
        <v>32</v>
      </c>
      <c r="L35">
        <f t="shared" si="2"/>
        <v>96.428571428571374</v>
      </c>
    </row>
    <row r="36" spans="2:12" x14ac:dyDescent="0.25">
      <c r="E36" s="1">
        <v>43097</v>
      </c>
      <c r="F36">
        <f t="shared" si="7"/>
        <v>91</v>
      </c>
      <c r="G36">
        <f t="shared" si="0"/>
        <v>87.833333333333314</v>
      </c>
      <c r="H36">
        <f t="shared" si="4"/>
        <v>91</v>
      </c>
      <c r="I36">
        <f t="shared" si="5"/>
        <v>28</v>
      </c>
      <c r="J36">
        <f t="shared" si="6"/>
        <v>103</v>
      </c>
      <c r="K36">
        <f t="shared" si="1"/>
        <v>32</v>
      </c>
      <c r="L36">
        <f t="shared" si="2"/>
        <v>99.642857142857082</v>
      </c>
    </row>
    <row r="37" spans="2:12" x14ac:dyDescent="0.25">
      <c r="E37" s="1">
        <v>43098</v>
      </c>
      <c r="F37">
        <f t="shared" si="7"/>
        <v>91</v>
      </c>
      <c r="G37">
        <f t="shared" si="0"/>
        <v>90.666666666666643</v>
      </c>
      <c r="H37">
        <f t="shared" si="4"/>
        <v>91</v>
      </c>
      <c r="I37">
        <f t="shared" si="5"/>
        <v>28</v>
      </c>
      <c r="J37">
        <f t="shared" si="6"/>
        <v>103</v>
      </c>
      <c r="K37">
        <f t="shared" si="1"/>
        <v>32</v>
      </c>
      <c r="L37">
        <f t="shared" si="2"/>
        <v>102.85714285714279</v>
      </c>
    </row>
    <row r="38" spans="2:12" x14ac:dyDescent="0.25">
      <c r="E38" s="1">
        <v>43099</v>
      </c>
      <c r="F38">
        <f t="shared" si="7"/>
        <v>91</v>
      </c>
      <c r="G38">
        <f t="shared" si="0"/>
        <v>93.499999999999972</v>
      </c>
      <c r="H38">
        <f t="shared" si="4"/>
        <v>91</v>
      </c>
      <c r="I38">
        <f t="shared" si="5"/>
        <v>28</v>
      </c>
      <c r="J38">
        <f t="shared" si="6"/>
        <v>103</v>
      </c>
      <c r="K38">
        <f t="shared" si="1"/>
        <v>32</v>
      </c>
      <c r="L38">
        <f t="shared" si="2"/>
        <v>106.0714285714285</v>
      </c>
    </row>
    <row r="39" spans="2:12" x14ac:dyDescent="0.25">
      <c r="B39">
        <v>13</v>
      </c>
      <c r="C39">
        <v>8</v>
      </c>
      <c r="D39" t="s">
        <v>62</v>
      </c>
      <c r="E39" s="1">
        <v>43100</v>
      </c>
      <c r="F39">
        <f t="shared" si="7"/>
        <v>99</v>
      </c>
      <c r="G39">
        <f t="shared" si="0"/>
        <v>96.3333333333333</v>
      </c>
      <c r="H39">
        <f t="shared" si="4"/>
        <v>99</v>
      </c>
      <c r="I39">
        <f t="shared" si="5"/>
        <v>20</v>
      </c>
      <c r="J39">
        <f t="shared" si="6"/>
        <v>116</v>
      </c>
      <c r="K39">
        <f t="shared" si="1"/>
        <v>19</v>
      </c>
      <c r="L39">
        <f t="shared" si="2"/>
        <v>109.28571428571421</v>
      </c>
    </row>
    <row r="40" spans="2:12" x14ac:dyDescent="0.25">
      <c r="E40" s="1">
        <v>43101</v>
      </c>
      <c r="F40">
        <f t="shared" si="7"/>
        <v>99</v>
      </c>
      <c r="G40">
        <f t="shared" si="0"/>
        <v>99.166666666666629</v>
      </c>
      <c r="H40">
        <f t="shared" si="4"/>
        <v>99</v>
      </c>
      <c r="I40">
        <f t="shared" si="5"/>
        <v>20</v>
      </c>
      <c r="J40">
        <f t="shared" si="6"/>
        <v>116</v>
      </c>
      <c r="K40">
        <f t="shared" si="1"/>
        <v>19</v>
      </c>
      <c r="L40">
        <f t="shared" si="2"/>
        <v>112.49999999999991</v>
      </c>
    </row>
    <row r="41" spans="2:12" x14ac:dyDescent="0.25">
      <c r="E41" s="1">
        <v>43102</v>
      </c>
      <c r="F41">
        <f t="shared" si="7"/>
        <v>99</v>
      </c>
      <c r="G41">
        <f t="shared" si="0"/>
        <v>101.99999999999996</v>
      </c>
      <c r="H41">
        <f t="shared" si="4"/>
        <v>99</v>
      </c>
      <c r="I41">
        <f t="shared" si="5"/>
        <v>20</v>
      </c>
      <c r="J41">
        <f t="shared" si="6"/>
        <v>116</v>
      </c>
      <c r="K41">
        <f t="shared" si="1"/>
        <v>19</v>
      </c>
      <c r="L41">
        <f t="shared" si="2"/>
        <v>115.71428571428562</v>
      </c>
    </row>
    <row r="42" spans="2:12" x14ac:dyDescent="0.25">
      <c r="E42" s="1">
        <v>43103</v>
      </c>
      <c r="F42">
        <f t="shared" si="7"/>
        <v>99</v>
      </c>
      <c r="G42">
        <f t="shared" si="0"/>
        <v>104.83333333333329</v>
      </c>
      <c r="H42">
        <f t="shared" si="4"/>
        <v>99</v>
      </c>
      <c r="I42">
        <f t="shared" si="5"/>
        <v>20</v>
      </c>
      <c r="J42">
        <f t="shared" si="6"/>
        <v>116</v>
      </c>
      <c r="K42">
        <f t="shared" si="1"/>
        <v>19</v>
      </c>
      <c r="L42">
        <f t="shared" si="2"/>
        <v>118.92857142857133</v>
      </c>
    </row>
    <row r="43" spans="2:12" x14ac:dyDescent="0.25">
      <c r="E43" s="1">
        <v>43104</v>
      </c>
      <c r="F43">
        <f t="shared" si="7"/>
        <v>99</v>
      </c>
      <c r="G43">
        <f t="shared" si="0"/>
        <v>107.66666666666661</v>
      </c>
      <c r="H43">
        <f t="shared" si="4"/>
        <v>99</v>
      </c>
      <c r="I43">
        <f t="shared" si="5"/>
        <v>20</v>
      </c>
      <c r="J43">
        <f t="shared" si="6"/>
        <v>116</v>
      </c>
      <c r="K43">
        <f t="shared" si="1"/>
        <v>19</v>
      </c>
      <c r="L43">
        <f t="shared" si="2"/>
        <v>122.14285714285704</v>
      </c>
    </row>
    <row r="44" spans="2:12" x14ac:dyDescent="0.25">
      <c r="E44" s="1">
        <v>43105</v>
      </c>
      <c r="F44">
        <f t="shared" si="7"/>
        <v>99</v>
      </c>
      <c r="G44">
        <f t="shared" si="0"/>
        <v>110.49999999999994</v>
      </c>
      <c r="H44">
        <f t="shared" si="4"/>
        <v>99</v>
      </c>
      <c r="I44">
        <f t="shared" si="5"/>
        <v>20</v>
      </c>
      <c r="J44">
        <f t="shared" si="6"/>
        <v>116</v>
      </c>
      <c r="K44">
        <f t="shared" si="1"/>
        <v>19</v>
      </c>
      <c r="L44">
        <f t="shared" si="2"/>
        <v>125.35714285714275</v>
      </c>
    </row>
    <row r="45" spans="2:12" x14ac:dyDescent="0.25">
      <c r="E45" s="1">
        <v>43106</v>
      </c>
      <c r="F45">
        <f t="shared" si="7"/>
        <v>99</v>
      </c>
      <c r="G45">
        <f t="shared" si="0"/>
        <v>113.33333333333327</v>
      </c>
      <c r="H45">
        <f t="shared" si="4"/>
        <v>99</v>
      </c>
      <c r="I45">
        <f t="shared" si="5"/>
        <v>20</v>
      </c>
      <c r="J45">
        <f t="shared" si="6"/>
        <v>116</v>
      </c>
      <c r="K45">
        <f t="shared" si="1"/>
        <v>19</v>
      </c>
      <c r="L45">
        <f t="shared" si="2"/>
        <v>128.57142857142847</v>
      </c>
    </row>
    <row r="46" spans="2:12" x14ac:dyDescent="0.25">
      <c r="B46">
        <v>19</v>
      </c>
      <c r="C46">
        <v>20</v>
      </c>
      <c r="D46" t="s">
        <v>24</v>
      </c>
      <c r="E46" s="1">
        <v>43107</v>
      </c>
      <c r="F46">
        <f t="shared" si="7"/>
        <v>119</v>
      </c>
      <c r="G46">
        <f t="shared" si="0"/>
        <v>116.1666666666666</v>
      </c>
      <c r="H46">
        <f t="shared" si="4"/>
        <v>119</v>
      </c>
      <c r="I46">
        <f t="shared" si="5"/>
        <v>0</v>
      </c>
      <c r="J46">
        <f t="shared" si="6"/>
        <v>135</v>
      </c>
      <c r="K46">
        <f t="shared" si="1"/>
        <v>0</v>
      </c>
      <c r="L46">
        <f t="shared" si="2"/>
        <v>131.78571428571419</v>
      </c>
    </row>
    <row r="47" spans="2:12" x14ac:dyDescent="0.25">
      <c r="E47" s="1">
        <v>43108</v>
      </c>
      <c r="F47">
        <f t="shared" si="7"/>
        <v>119</v>
      </c>
      <c r="G47">
        <f>G46+(119/ROWS(G46:G87))</f>
        <v>118.99999999999993</v>
      </c>
      <c r="H47">
        <f t="shared" si="4"/>
        <v>119</v>
      </c>
      <c r="I47">
        <f t="shared" si="5"/>
        <v>0</v>
      </c>
      <c r="J47">
        <f t="shared" si="6"/>
        <v>135</v>
      </c>
      <c r="K47">
        <f t="shared" si="1"/>
        <v>0</v>
      </c>
      <c r="L47">
        <f t="shared" si="2"/>
        <v>134.99999999999991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69662-98B7-45F2-9D03-7146C6F5CAC8}">
  <dimension ref="C7:E67"/>
  <sheetViews>
    <sheetView topLeftCell="A7" workbookViewId="0">
      <selection activeCell="E67" sqref="E67"/>
    </sheetView>
  </sheetViews>
  <sheetFormatPr baseColWidth="10" defaultRowHeight="15" x14ac:dyDescent="0.25"/>
  <cols>
    <col min="3" max="3" width="31.5703125" customWidth="1"/>
    <col min="5" max="5" width="11.85546875" bestFit="1" customWidth="1"/>
  </cols>
  <sheetData>
    <row r="7" spans="3:5" x14ac:dyDescent="0.25">
      <c r="D7" t="s">
        <v>14</v>
      </c>
      <c r="E7" t="s">
        <v>13</v>
      </c>
    </row>
    <row r="8" spans="3:5" x14ac:dyDescent="0.25">
      <c r="C8" s="2" t="s">
        <v>9</v>
      </c>
      <c r="D8" s="2">
        <v>8</v>
      </c>
      <c r="E8" s="2">
        <f>SUM(E9:E11)</f>
        <v>6</v>
      </c>
    </row>
    <row r="9" spans="3:5" x14ac:dyDescent="0.25">
      <c r="C9" s="3" t="s">
        <v>10</v>
      </c>
      <c r="E9">
        <v>3</v>
      </c>
    </row>
    <row r="10" spans="3:5" x14ac:dyDescent="0.25">
      <c r="C10" s="3" t="s">
        <v>11</v>
      </c>
      <c r="E10">
        <v>1</v>
      </c>
    </row>
    <row r="11" spans="3:5" x14ac:dyDescent="0.25">
      <c r="C11" s="3" t="s">
        <v>12</v>
      </c>
      <c r="E11">
        <v>2</v>
      </c>
    </row>
    <row r="12" spans="3:5" x14ac:dyDescent="0.25">
      <c r="C12" s="4" t="s">
        <v>15</v>
      </c>
      <c r="D12" s="2">
        <v>8</v>
      </c>
      <c r="E12" s="2">
        <f>SUM(E13:E14)</f>
        <v>10</v>
      </c>
    </row>
    <row r="13" spans="3:5" x14ac:dyDescent="0.25">
      <c r="C13" s="3" t="s">
        <v>16</v>
      </c>
      <c r="E13">
        <v>6</v>
      </c>
    </row>
    <row r="14" spans="3:5" x14ac:dyDescent="0.25">
      <c r="C14" s="3" t="s">
        <v>17</v>
      </c>
      <c r="E14">
        <v>4</v>
      </c>
    </row>
    <row r="15" spans="3:5" x14ac:dyDescent="0.25">
      <c r="C15" s="2" t="s">
        <v>18</v>
      </c>
      <c r="D15" s="2">
        <v>8</v>
      </c>
      <c r="E15" s="2">
        <f>SUM(E16:E18)</f>
        <v>13</v>
      </c>
    </row>
    <row r="16" spans="3:5" x14ac:dyDescent="0.25">
      <c r="C16" s="3" t="s">
        <v>19</v>
      </c>
      <c r="E16">
        <v>8</v>
      </c>
    </row>
    <row r="17" spans="3:5" x14ac:dyDescent="0.25">
      <c r="C17" s="3" t="s">
        <v>20</v>
      </c>
      <c r="E17">
        <v>2</v>
      </c>
    </row>
    <row r="18" spans="3:5" x14ac:dyDescent="0.25">
      <c r="C18" s="3" t="s">
        <v>21</v>
      </c>
      <c r="E18">
        <v>3</v>
      </c>
    </row>
    <row r="19" spans="3:5" x14ac:dyDescent="0.25">
      <c r="C19" s="2" t="s">
        <v>22</v>
      </c>
      <c r="D19" s="2">
        <v>13</v>
      </c>
      <c r="E19" s="2">
        <f>SUM(E20:E21)</f>
        <v>11</v>
      </c>
    </row>
    <row r="20" spans="3:5" x14ac:dyDescent="0.25">
      <c r="C20" s="3" t="s">
        <v>23</v>
      </c>
      <c r="E20">
        <v>3</v>
      </c>
    </row>
    <row r="21" spans="3:5" x14ac:dyDescent="0.25">
      <c r="C21" s="3" t="s">
        <v>17</v>
      </c>
      <c r="E21">
        <v>8</v>
      </c>
    </row>
    <row r="22" spans="3:5" x14ac:dyDescent="0.25">
      <c r="C22" s="2" t="s">
        <v>24</v>
      </c>
      <c r="D22" s="2">
        <v>20</v>
      </c>
      <c r="E22" s="2">
        <f>SUM(E23:E28)</f>
        <v>19</v>
      </c>
    </row>
    <row r="23" spans="3:5" x14ac:dyDescent="0.25">
      <c r="C23" s="3" t="s">
        <v>25</v>
      </c>
      <c r="E23">
        <v>3</v>
      </c>
    </row>
    <row r="24" spans="3:5" x14ac:dyDescent="0.25">
      <c r="C24" s="3" t="s">
        <v>26</v>
      </c>
      <c r="E24">
        <v>4</v>
      </c>
    </row>
    <row r="25" spans="3:5" x14ac:dyDescent="0.25">
      <c r="C25" s="3" t="s">
        <v>27</v>
      </c>
      <c r="E25">
        <v>2</v>
      </c>
    </row>
    <row r="26" spans="3:5" x14ac:dyDescent="0.25">
      <c r="C26" s="3" t="s">
        <v>28</v>
      </c>
      <c r="E26">
        <v>2</v>
      </c>
    </row>
    <row r="27" spans="3:5" x14ac:dyDescent="0.25">
      <c r="C27" s="3" t="s">
        <v>29</v>
      </c>
      <c r="E27">
        <v>2</v>
      </c>
    </row>
    <row r="28" spans="3:5" x14ac:dyDescent="0.25">
      <c r="C28" s="3" t="s">
        <v>12</v>
      </c>
      <c r="E28">
        <v>6</v>
      </c>
    </row>
    <row r="29" spans="3:5" x14ac:dyDescent="0.25">
      <c r="C29" s="2" t="s">
        <v>30</v>
      </c>
      <c r="D29" s="2">
        <v>8</v>
      </c>
      <c r="E29" s="2">
        <f>SUM(E30:E31)</f>
        <v>9</v>
      </c>
    </row>
    <row r="30" spans="3:5" x14ac:dyDescent="0.25">
      <c r="C30" s="3" t="s">
        <v>31</v>
      </c>
      <c r="E30">
        <v>4</v>
      </c>
    </row>
    <row r="31" spans="3:5" x14ac:dyDescent="0.25">
      <c r="C31" s="3" t="s">
        <v>32</v>
      </c>
      <c r="E31">
        <v>5</v>
      </c>
    </row>
    <row r="32" spans="3:5" x14ac:dyDescent="0.25">
      <c r="C32" s="2" t="s">
        <v>33</v>
      </c>
      <c r="D32" s="2">
        <v>3</v>
      </c>
      <c r="E32" s="2">
        <f>SUM(E33:E35)</f>
        <v>4</v>
      </c>
    </row>
    <row r="33" spans="3:5" x14ac:dyDescent="0.25">
      <c r="C33" s="3" t="s">
        <v>34</v>
      </c>
      <c r="E33">
        <v>2</v>
      </c>
    </row>
    <row r="34" spans="3:5" x14ac:dyDescent="0.25">
      <c r="C34" s="3" t="s">
        <v>35</v>
      </c>
      <c r="E34">
        <v>1</v>
      </c>
    </row>
    <row r="35" spans="3:5" x14ac:dyDescent="0.25">
      <c r="C35" s="3" t="s">
        <v>36</v>
      </c>
      <c r="E35">
        <v>1</v>
      </c>
    </row>
    <row r="36" spans="3:5" x14ac:dyDescent="0.25">
      <c r="C36" s="2" t="s">
        <v>37</v>
      </c>
      <c r="D36" s="2">
        <v>3</v>
      </c>
      <c r="E36" s="2">
        <f>SUM(E37:E39)</f>
        <v>4</v>
      </c>
    </row>
    <row r="37" spans="3:5" x14ac:dyDescent="0.25">
      <c r="C37" s="3" t="s">
        <v>38</v>
      </c>
      <c r="E37">
        <v>1</v>
      </c>
    </row>
    <row r="38" spans="3:5" x14ac:dyDescent="0.25">
      <c r="C38" s="3" t="s">
        <v>11</v>
      </c>
      <c r="E38">
        <v>1</v>
      </c>
    </row>
    <row r="39" spans="3:5" x14ac:dyDescent="0.25">
      <c r="C39" s="3" t="s">
        <v>12</v>
      </c>
      <c r="E39">
        <v>2</v>
      </c>
    </row>
    <row r="40" spans="3:5" x14ac:dyDescent="0.25">
      <c r="C40" s="2" t="s">
        <v>39</v>
      </c>
      <c r="D40" s="2">
        <v>13</v>
      </c>
      <c r="E40" s="2">
        <f>SUM(E41:E44)</f>
        <v>13</v>
      </c>
    </row>
    <row r="41" spans="3:5" x14ac:dyDescent="0.25">
      <c r="C41" s="3" t="s">
        <v>40</v>
      </c>
      <c r="E41">
        <v>7</v>
      </c>
    </row>
    <row r="42" spans="3:5" x14ac:dyDescent="0.25">
      <c r="C42" s="3" t="s">
        <v>41</v>
      </c>
      <c r="E42">
        <v>2</v>
      </c>
    </row>
    <row r="43" spans="3:5" x14ac:dyDescent="0.25">
      <c r="C43" s="3" t="s">
        <v>42</v>
      </c>
      <c r="E43">
        <v>2</v>
      </c>
    </row>
    <row r="44" spans="3:5" x14ac:dyDescent="0.25">
      <c r="C44" s="3" t="s">
        <v>43</v>
      </c>
      <c r="E44">
        <v>2</v>
      </c>
    </row>
    <row r="45" spans="3:5" x14ac:dyDescent="0.25">
      <c r="C45" s="2" t="s">
        <v>44</v>
      </c>
      <c r="D45" s="2">
        <v>8</v>
      </c>
      <c r="E45" s="2">
        <f>SUM(E46:E48)</f>
        <v>19</v>
      </c>
    </row>
    <row r="46" spans="3:5" x14ac:dyDescent="0.25">
      <c r="C46" s="3" t="s">
        <v>45</v>
      </c>
      <c r="E46">
        <v>1</v>
      </c>
    </row>
    <row r="47" spans="3:5" x14ac:dyDescent="0.25">
      <c r="C47" s="3" t="s">
        <v>46</v>
      </c>
      <c r="E47">
        <v>2</v>
      </c>
    </row>
    <row r="48" spans="3:5" x14ac:dyDescent="0.25">
      <c r="C48" s="3" t="s">
        <v>47</v>
      </c>
      <c r="E48">
        <v>16</v>
      </c>
    </row>
    <row r="49" spans="3:5" x14ac:dyDescent="0.25">
      <c r="C49" s="2" t="s">
        <v>48</v>
      </c>
      <c r="D49" s="2">
        <v>5</v>
      </c>
      <c r="E49" s="2">
        <f>SUM(E50:E52)</f>
        <v>5</v>
      </c>
    </row>
    <row r="50" spans="3:5" x14ac:dyDescent="0.25">
      <c r="C50" s="3" t="s">
        <v>11</v>
      </c>
      <c r="E50">
        <v>1</v>
      </c>
    </row>
    <row r="51" spans="3:5" x14ac:dyDescent="0.25">
      <c r="C51" s="3" t="s">
        <v>49</v>
      </c>
      <c r="E51">
        <v>2</v>
      </c>
    </row>
    <row r="52" spans="3:5" x14ac:dyDescent="0.25">
      <c r="C52" s="3" t="s">
        <v>36</v>
      </c>
      <c r="E52">
        <v>2</v>
      </c>
    </row>
    <row r="53" spans="3:5" x14ac:dyDescent="0.25">
      <c r="C53" s="2" t="s">
        <v>50</v>
      </c>
      <c r="D53" s="2">
        <v>3</v>
      </c>
      <c r="E53" s="2">
        <f>SUM(E54:E55)</f>
        <v>3</v>
      </c>
    </row>
    <row r="54" spans="3:5" x14ac:dyDescent="0.25">
      <c r="C54" s="3" t="s">
        <v>51</v>
      </c>
      <c r="E54">
        <v>2</v>
      </c>
    </row>
    <row r="55" spans="3:5" x14ac:dyDescent="0.25">
      <c r="C55" s="3" t="s">
        <v>42</v>
      </c>
      <c r="E55">
        <v>1</v>
      </c>
    </row>
    <row r="56" spans="3:5" x14ac:dyDescent="0.25">
      <c r="C56" s="2" t="s">
        <v>52</v>
      </c>
      <c r="D56" s="2">
        <v>3</v>
      </c>
      <c r="E56" s="2">
        <f>SUM(E57:E58)</f>
        <v>3</v>
      </c>
    </row>
    <row r="57" spans="3:5" x14ac:dyDescent="0.25">
      <c r="C57" s="3" t="s">
        <v>53</v>
      </c>
      <c r="E57">
        <v>1</v>
      </c>
    </row>
    <row r="58" spans="3:5" x14ac:dyDescent="0.25">
      <c r="C58" s="3" t="s">
        <v>36</v>
      </c>
      <c r="E58">
        <v>2</v>
      </c>
    </row>
    <row r="59" spans="3:5" x14ac:dyDescent="0.25">
      <c r="C59" s="2" t="s">
        <v>54</v>
      </c>
      <c r="D59" s="2">
        <v>8</v>
      </c>
      <c r="E59" s="2">
        <f>SUM(E60:E62)</f>
        <v>6</v>
      </c>
    </row>
    <row r="60" spans="3:5" x14ac:dyDescent="0.25">
      <c r="C60" s="3" t="s">
        <v>55</v>
      </c>
      <c r="E60">
        <v>1</v>
      </c>
    </row>
    <row r="61" spans="3:5" x14ac:dyDescent="0.25">
      <c r="C61" s="3" t="s">
        <v>56</v>
      </c>
      <c r="E61">
        <v>3</v>
      </c>
    </row>
    <row r="62" spans="3:5" x14ac:dyDescent="0.25">
      <c r="C62" s="3" t="s">
        <v>57</v>
      </c>
      <c r="E62">
        <v>2</v>
      </c>
    </row>
    <row r="63" spans="3:5" x14ac:dyDescent="0.25">
      <c r="C63" s="2" t="s">
        <v>58</v>
      </c>
      <c r="D63" s="2">
        <v>8</v>
      </c>
      <c r="E63" s="2">
        <f>SUM(E64:E66)</f>
        <v>9</v>
      </c>
    </row>
    <row r="64" spans="3:5" x14ac:dyDescent="0.25">
      <c r="C64" s="3" t="s">
        <v>59</v>
      </c>
      <c r="E64">
        <v>2</v>
      </c>
    </row>
    <row r="65" spans="3:5" x14ac:dyDescent="0.25">
      <c r="C65" s="3" t="s">
        <v>60</v>
      </c>
      <c r="E65">
        <v>4</v>
      </c>
    </row>
    <row r="66" spans="3:5" x14ac:dyDescent="0.25">
      <c r="C66" s="3" t="s">
        <v>12</v>
      </c>
      <c r="E66">
        <v>3</v>
      </c>
    </row>
    <row r="67" spans="3:5" x14ac:dyDescent="0.25">
      <c r="D67">
        <f>SUM(D8:D66)</f>
        <v>119</v>
      </c>
      <c r="E67">
        <f>SUM(E8,E12,E15,E19,E22,E29,E32,E36,E40,E46,E45,E49,E53,E56,E59,E63)</f>
        <v>135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4"/>
  <sheetViews>
    <sheetView topLeftCell="C4" workbookViewId="0">
      <selection activeCell="S4" sqref="S4"/>
    </sheetView>
  </sheetViews>
  <sheetFormatPr baseColWidth="10" defaultRowHeight="15" x14ac:dyDescent="0.25"/>
  <sheetData>
    <row r="1" spans="1:7" x14ac:dyDescent="0.25">
      <c r="A1" t="s">
        <v>8</v>
      </c>
      <c r="B1" t="s">
        <v>2</v>
      </c>
      <c r="C1" t="s">
        <v>0</v>
      </c>
      <c r="D1" t="s">
        <v>1</v>
      </c>
    </row>
    <row r="2" spans="1:7" x14ac:dyDescent="0.25">
      <c r="C2" s="1">
        <v>43067</v>
      </c>
      <c r="D2">
        <v>135</v>
      </c>
      <c r="E2">
        <v>135</v>
      </c>
      <c r="F2">
        <v>135</v>
      </c>
      <c r="G2">
        <v>0</v>
      </c>
    </row>
    <row r="3" spans="1:7" x14ac:dyDescent="0.25">
      <c r="C3" s="1">
        <v>43068</v>
      </c>
      <c r="D3">
        <v>134.99999999999991</v>
      </c>
      <c r="E3">
        <v>135</v>
      </c>
      <c r="F3">
        <v>135</v>
      </c>
      <c r="G3">
        <v>0</v>
      </c>
    </row>
    <row r="4" spans="1:7" x14ac:dyDescent="0.25">
      <c r="C4" s="1">
        <v>43069</v>
      </c>
      <c r="D4">
        <v>131.78571428571419</v>
      </c>
      <c r="E4">
        <v>135</v>
      </c>
      <c r="F4">
        <v>135</v>
      </c>
      <c r="G4">
        <v>0</v>
      </c>
    </row>
    <row r="5" spans="1:7" x14ac:dyDescent="0.25">
      <c r="C5" s="1">
        <v>43070</v>
      </c>
      <c r="D5">
        <v>128.57142857142847</v>
      </c>
      <c r="E5">
        <v>135</v>
      </c>
      <c r="F5">
        <v>135</v>
      </c>
      <c r="G5">
        <v>0</v>
      </c>
    </row>
    <row r="6" spans="1:7" x14ac:dyDescent="0.25">
      <c r="C6" s="1">
        <v>43071</v>
      </c>
      <c r="D6">
        <v>125.35714285714275</v>
      </c>
      <c r="E6">
        <v>135</v>
      </c>
      <c r="F6">
        <v>135</v>
      </c>
      <c r="G6">
        <v>0</v>
      </c>
    </row>
    <row r="7" spans="1:7" x14ac:dyDescent="0.25">
      <c r="C7" s="1">
        <v>43072</v>
      </c>
      <c r="D7">
        <v>122.14285714285704</v>
      </c>
      <c r="E7">
        <v>135</v>
      </c>
      <c r="F7">
        <v>135</v>
      </c>
      <c r="G7">
        <v>0</v>
      </c>
    </row>
    <row r="8" spans="1:7" x14ac:dyDescent="0.25">
      <c r="C8" s="1">
        <v>43073</v>
      </c>
      <c r="D8">
        <v>118.92857142857133</v>
      </c>
      <c r="E8">
        <v>135</v>
      </c>
      <c r="F8">
        <v>135</v>
      </c>
      <c r="G8">
        <v>0</v>
      </c>
    </row>
    <row r="9" spans="1:7" x14ac:dyDescent="0.25">
      <c r="C9" s="1">
        <v>43074</v>
      </c>
      <c r="D9">
        <v>115.71428571428562</v>
      </c>
      <c r="E9">
        <v>135</v>
      </c>
      <c r="F9">
        <v>135</v>
      </c>
      <c r="G9">
        <v>0</v>
      </c>
    </row>
    <row r="10" spans="1:7" x14ac:dyDescent="0.25">
      <c r="C10" s="1">
        <v>43075</v>
      </c>
      <c r="D10">
        <v>112.49999999999991</v>
      </c>
      <c r="E10">
        <v>135</v>
      </c>
      <c r="F10">
        <v>135</v>
      </c>
      <c r="G10">
        <v>0</v>
      </c>
    </row>
    <row r="11" spans="1:7" x14ac:dyDescent="0.25">
      <c r="C11" s="1">
        <v>43076</v>
      </c>
      <c r="D11">
        <v>109.28571428571421</v>
      </c>
      <c r="E11">
        <v>135</v>
      </c>
      <c r="F11">
        <v>135</v>
      </c>
      <c r="G11">
        <v>0</v>
      </c>
    </row>
    <row r="12" spans="1:7" x14ac:dyDescent="0.25">
      <c r="C12" s="1">
        <v>43077</v>
      </c>
      <c r="D12">
        <v>106.0714285714285</v>
      </c>
      <c r="E12">
        <v>135</v>
      </c>
      <c r="F12">
        <v>135</v>
      </c>
      <c r="G12">
        <v>0</v>
      </c>
    </row>
    <row r="13" spans="1:7" x14ac:dyDescent="0.25">
      <c r="C13" s="1">
        <v>43078</v>
      </c>
      <c r="D13">
        <v>102.85714285714279</v>
      </c>
      <c r="E13">
        <v>135</v>
      </c>
      <c r="F13">
        <v>135</v>
      </c>
      <c r="G13">
        <v>0</v>
      </c>
    </row>
    <row r="14" spans="1:7" x14ac:dyDescent="0.25">
      <c r="A14">
        <v>8</v>
      </c>
      <c r="B14" t="s">
        <v>3</v>
      </c>
      <c r="C14" s="1">
        <v>43079</v>
      </c>
      <c r="D14">
        <v>99.642857142857082</v>
      </c>
      <c r="E14">
        <v>135</v>
      </c>
      <c r="F14">
        <v>135</v>
      </c>
      <c r="G14">
        <v>0</v>
      </c>
    </row>
    <row r="15" spans="1:7" x14ac:dyDescent="0.25">
      <c r="C15" s="1">
        <v>43080</v>
      </c>
      <c r="D15">
        <v>96.428571428571374</v>
      </c>
      <c r="E15">
        <v>135</v>
      </c>
      <c r="F15">
        <v>135</v>
      </c>
      <c r="G15">
        <v>0</v>
      </c>
    </row>
    <row r="16" spans="1:7" x14ac:dyDescent="0.25">
      <c r="C16" s="1">
        <v>43081</v>
      </c>
      <c r="D16">
        <v>93.214285714285666</v>
      </c>
      <c r="E16">
        <v>135</v>
      </c>
      <c r="F16">
        <v>135</v>
      </c>
      <c r="G16">
        <v>0</v>
      </c>
    </row>
    <row r="17" spans="1:7" x14ac:dyDescent="0.25">
      <c r="C17" s="1">
        <v>43082</v>
      </c>
      <c r="D17">
        <v>89.999999999999957</v>
      </c>
      <c r="E17">
        <v>135</v>
      </c>
      <c r="F17">
        <v>135</v>
      </c>
      <c r="G17">
        <v>0</v>
      </c>
    </row>
    <row r="18" spans="1:7" x14ac:dyDescent="0.25">
      <c r="C18" s="1">
        <v>43083</v>
      </c>
      <c r="D18">
        <v>86.785714285714249</v>
      </c>
      <c r="E18">
        <v>135</v>
      </c>
      <c r="F18">
        <v>135</v>
      </c>
      <c r="G18">
        <v>0</v>
      </c>
    </row>
    <row r="19" spans="1:7" x14ac:dyDescent="0.25">
      <c r="C19" s="1">
        <v>43084</v>
      </c>
      <c r="D19">
        <v>83.571428571428541</v>
      </c>
      <c r="E19">
        <v>135</v>
      </c>
      <c r="F19">
        <v>135</v>
      </c>
      <c r="G19">
        <v>0</v>
      </c>
    </row>
    <row r="20" spans="1:7" x14ac:dyDescent="0.25">
      <c r="C20" s="1">
        <v>43085</v>
      </c>
      <c r="D20">
        <v>80.357142857142833</v>
      </c>
      <c r="E20">
        <v>135</v>
      </c>
      <c r="F20">
        <v>135</v>
      </c>
      <c r="G20">
        <v>0</v>
      </c>
    </row>
    <row r="21" spans="1:7" x14ac:dyDescent="0.25">
      <c r="A21">
        <v>10</v>
      </c>
      <c r="B21" t="s">
        <v>4</v>
      </c>
      <c r="C21" s="1">
        <v>43086</v>
      </c>
      <c r="D21">
        <v>77.142857142857125</v>
      </c>
      <c r="E21">
        <v>135</v>
      </c>
      <c r="F21">
        <v>135</v>
      </c>
      <c r="G21">
        <v>0</v>
      </c>
    </row>
    <row r="22" spans="1:7" x14ac:dyDescent="0.25">
      <c r="A22">
        <v>13</v>
      </c>
      <c r="B22" t="s">
        <v>5</v>
      </c>
      <c r="C22" s="1">
        <v>43087</v>
      </c>
      <c r="D22">
        <v>73.928571428571416</v>
      </c>
      <c r="E22">
        <v>135</v>
      </c>
      <c r="F22">
        <v>135</v>
      </c>
      <c r="G22">
        <v>0</v>
      </c>
    </row>
    <row r="23" spans="1:7" x14ac:dyDescent="0.25">
      <c r="C23" s="1">
        <v>43088</v>
      </c>
      <c r="D23">
        <v>70.714285714285708</v>
      </c>
      <c r="E23">
        <v>135</v>
      </c>
      <c r="F23">
        <v>135</v>
      </c>
      <c r="G23">
        <v>0</v>
      </c>
    </row>
    <row r="24" spans="1:7" x14ac:dyDescent="0.25">
      <c r="C24" s="1">
        <v>43089</v>
      </c>
      <c r="D24">
        <v>67.5</v>
      </c>
      <c r="E24">
        <v>79</v>
      </c>
      <c r="F24">
        <v>79</v>
      </c>
      <c r="G24">
        <v>56</v>
      </c>
    </row>
    <row r="25" spans="1:7" x14ac:dyDescent="0.25">
      <c r="C25" s="1">
        <v>43090</v>
      </c>
      <c r="D25">
        <v>64.285714285714292</v>
      </c>
      <c r="E25">
        <v>79</v>
      </c>
      <c r="F25">
        <v>79</v>
      </c>
      <c r="G25">
        <v>56</v>
      </c>
    </row>
    <row r="26" spans="1:7" x14ac:dyDescent="0.25">
      <c r="A26">
        <v>8</v>
      </c>
      <c r="B26" t="s">
        <v>6</v>
      </c>
      <c r="C26" s="1">
        <v>43091</v>
      </c>
      <c r="D26">
        <v>61.071428571428584</v>
      </c>
      <c r="E26">
        <v>79</v>
      </c>
      <c r="F26">
        <v>79</v>
      </c>
      <c r="G26">
        <v>56</v>
      </c>
    </row>
    <row r="27" spans="1:7" x14ac:dyDescent="0.25">
      <c r="A27">
        <v>13</v>
      </c>
      <c r="B27" t="s">
        <v>7</v>
      </c>
      <c r="C27" s="1">
        <v>43092</v>
      </c>
      <c r="D27">
        <v>57.857142857142868</v>
      </c>
      <c r="E27">
        <v>41</v>
      </c>
      <c r="F27">
        <v>41</v>
      </c>
      <c r="G27">
        <v>94</v>
      </c>
    </row>
    <row r="28" spans="1:7" x14ac:dyDescent="0.25">
      <c r="C28" s="1">
        <v>43093</v>
      </c>
      <c r="D28">
        <v>54.642857142857153</v>
      </c>
      <c r="E28">
        <v>41</v>
      </c>
      <c r="F28">
        <v>41</v>
      </c>
      <c r="G28">
        <v>94</v>
      </c>
    </row>
    <row r="29" spans="1:7" x14ac:dyDescent="0.25">
      <c r="C29" s="1">
        <v>43094</v>
      </c>
      <c r="D29">
        <v>51.428571428571438</v>
      </c>
      <c r="E29">
        <v>41</v>
      </c>
      <c r="F29">
        <v>41</v>
      </c>
      <c r="G29">
        <v>94</v>
      </c>
    </row>
    <row r="30" spans="1:7" x14ac:dyDescent="0.25">
      <c r="C30" s="1">
        <v>43095</v>
      </c>
      <c r="D30">
        <v>48.214285714285722</v>
      </c>
      <c r="E30">
        <v>41</v>
      </c>
      <c r="F30">
        <v>41</v>
      </c>
      <c r="G30">
        <v>94</v>
      </c>
    </row>
    <row r="31" spans="1:7" x14ac:dyDescent="0.25">
      <c r="C31" s="1">
        <v>43096</v>
      </c>
      <c r="D31">
        <v>45.000000000000007</v>
      </c>
      <c r="E31">
        <v>32</v>
      </c>
      <c r="F31">
        <v>32</v>
      </c>
      <c r="G31">
        <v>103</v>
      </c>
    </row>
    <row r="32" spans="1:7" x14ac:dyDescent="0.25">
      <c r="C32" s="1">
        <v>43097</v>
      </c>
      <c r="D32">
        <v>41.785714285714292</v>
      </c>
      <c r="E32">
        <v>32</v>
      </c>
      <c r="F32">
        <v>32</v>
      </c>
      <c r="G32">
        <v>103</v>
      </c>
    </row>
    <row r="33" spans="3:7" x14ac:dyDescent="0.25">
      <c r="C33" s="1">
        <v>43098</v>
      </c>
      <c r="D33">
        <v>38.571428571428577</v>
      </c>
      <c r="E33">
        <v>32</v>
      </c>
      <c r="F33">
        <v>32</v>
      </c>
      <c r="G33">
        <v>103</v>
      </c>
    </row>
    <row r="34" spans="3:7" x14ac:dyDescent="0.25">
      <c r="C34" s="1">
        <v>43099</v>
      </c>
      <c r="D34">
        <v>35.357142857142861</v>
      </c>
      <c r="E34">
        <v>32</v>
      </c>
      <c r="F34">
        <v>32</v>
      </c>
      <c r="G34">
        <v>103</v>
      </c>
    </row>
    <row r="35" spans="3:7" x14ac:dyDescent="0.25">
      <c r="C35" s="1">
        <v>43100</v>
      </c>
      <c r="D35">
        <v>32.142857142857146</v>
      </c>
      <c r="E35">
        <v>19</v>
      </c>
      <c r="F35">
        <v>19</v>
      </c>
      <c r="G35">
        <v>116</v>
      </c>
    </row>
    <row r="36" spans="3:7" x14ac:dyDescent="0.25">
      <c r="C36" s="1">
        <v>43101</v>
      </c>
      <c r="D36">
        <v>28.928571428571434</v>
      </c>
      <c r="E36">
        <v>19</v>
      </c>
      <c r="F36">
        <v>19</v>
      </c>
      <c r="G36">
        <v>116</v>
      </c>
    </row>
    <row r="37" spans="3:7" x14ac:dyDescent="0.25">
      <c r="C37" s="1">
        <v>43102</v>
      </c>
      <c r="D37">
        <v>25.714285714285719</v>
      </c>
      <c r="E37">
        <v>19</v>
      </c>
      <c r="F37">
        <v>19</v>
      </c>
      <c r="G37">
        <v>116</v>
      </c>
    </row>
    <row r="38" spans="3:7" x14ac:dyDescent="0.25">
      <c r="C38" s="1">
        <v>43103</v>
      </c>
      <c r="D38">
        <v>22.500000000000004</v>
      </c>
      <c r="E38">
        <v>19</v>
      </c>
      <c r="F38">
        <v>19</v>
      </c>
      <c r="G38">
        <v>116</v>
      </c>
    </row>
    <row r="39" spans="3:7" x14ac:dyDescent="0.25">
      <c r="C39" s="1">
        <v>43104</v>
      </c>
      <c r="D39">
        <v>19.285714285714288</v>
      </c>
      <c r="E39">
        <v>19</v>
      </c>
      <c r="F39">
        <v>19</v>
      </c>
      <c r="G39">
        <v>116</v>
      </c>
    </row>
    <row r="40" spans="3:7" x14ac:dyDescent="0.25">
      <c r="C40" s="1">
        <v>43105</v>
      </c>
      <c r="D40">
        <v>16.071428571428573</v>
      </c>
      <c r="E40">
        <v>19</v>
      </c>
      <c r="F40">
        <v>19</v>
      </c>
      <c r="G40">
        <v>116</v>
      </c>
    </row>
    <row r="41" spans="3:7" x14ac:dyDescent="0.25">
      <c r="C41" s="1">
        <v>43106</v>
      </c>
      <c r="D41">
        <v>12.857142857142858</v>
      </c>
      <c r="E41">
        <v>19</v>
      </c>
      <c r="F41">
        <v>19</v>
      </c>
      <c r="G41">
        <v>116</v>
      </c>
    </row>
    <row r="42" spans="3:7" x14ac:dyDescent="0.25">
      <c r="C42" s="1">
        <v>43107</v>
      </c>
      <c r="D42">
        <v>9.6428571428571423</v>
      </c>
      <c r="E42">
        <v>0</v>
      </c>
      <c r="F42">
        <v>0</v>
      </c>
      <c r="G42">
        <v>135</v>
      </c>
    </row>
    <row r="43" spans="3:7" x14ac:dyDescent="0.25">
      <c r="C43" s="1">
        <v>43108</v>
      </c>
      <c r="D43">
        <v>6.4285714285714288</v>
      </c>
      <c r="E43">
        <v>0</v>
      </c>
      <c r="F43">
        <v>0</v>
      </c>
      <c r="G43">
        <v>135</v>
      </c>
    </row>
    <row r="44" spans="3:7" x14ac:dyDescent="0.25">
      <c r="C44" s="1">
        <v>43109</v>
      </c>
      <c r="D44">
        <v>3.2142857142857144</v>
      </c>
      <c r="E44">
        <v>0</v>
      </c>
      <c r="F44">
        <v>0</v>
      </c>
      <c r="G44">
        <v>134.87224157955799</v>
      </c>
    </row>
  </sheetData>
  <sortState ref="D2:D44">
    <sortCondition descending="1" ref="D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3"/>
  <sheetViews>
    <sheetView topLeftCell="E2" workbookViewId="0">
      <selection activeCell="V24" sqref="V24"/>
    </sheetView>
  </sheetViews>
  <sheetFormatPr baseColWidth="10" defaultRowHeight="15" x14ac:dyDescent="0.25"/>
  <sheetData>
    <row r="1" spans="1:7" x14ac:dyDescent="0.25">
      <c r="A1" t="s">
        <v>8</v>
      </c>
      <c r="B1" t="s">
        <v>2</v>
      </c>
      <c r="C1" t="s">
        <v>0</v>
      </c>
      <c r="D1" t="s">
        <v>1</v>
      </c>
    </row>
    <row r="2" spans="1:7" x14ac:dyDescent="0.25">
      <c r="C2" s="1">
        <v>43067</v>
      </c>
      <c r="D2">
        <v>0</v>
      </c>
      <c r="E2">
        <v>119</v>
      </c>
      <c r="F2">
        <v>0</v>
      </c>
      <c r="G2">
        <v>119</v>
      </c>
    </row>
    <row r="3" spans="1:7" x14ac:dyDescent="0.25">
      <c r="C3" s="1">
        <v>43068</v>
      </c>
      <c r="D3">
        <v>0</v>
      </c>
      <c r="E3">
        <v>119</v>
      </c>
      <c r="F3">
        <v>0</v>
      </c>
      <c r="G3">
        <v>119</v>
      </c>
    </row>
    <row r="4" spans="1:7" x14ac:dyDescent="0.25">
      <c r="C4" s="1">
        <v>43069</v>
      </c>
      <c r="D4">
        <v>0</v>
      </c>
      <c r="E4">
        <v>119</v>
      </c>
      <c r="F4">
        <v>0</v>
      </c>
      <c r="G4">
        <v>119</v>
      </c>
    </row>
    <row r="5" spans="1:7" x14ac:dyDescent="0.25">
      <c r="C5" s="1">
        <v>43070</v>
      </c>
      <c r="D5">
        <v>0</v>
      </c>
      <c r="E5">
        <v>119</v>
      </c>
      <c r="F5">
        <v>0</v>
      </c>
      <c r="G5">
        <v>119</v>
      </c>
    </row>
    <row r="6" spans="1:7" x14ac:dyDescent="0.25">
      <c r="C6" s="1">
        <v>43071</v>
      </c>
      <c r="D6">
        <v>0</v>
      </c>
      <c r="E6">
        <v>119</v>
      </c>
      <c r="F6">
        <v>0</v>
      </c>
      <c r="G6">
        <v>119</v>
      </c>
    </row>
    <row r="7" spans="1:7" x14ac:dyDescent="0.25">
      <c r="C7" s="1">
        <v>43072</v>
      </c>
      <c r="D7">
        <v>0</v>
      </c>
      <c r="E7">
        <v>119</v>
      </c>
      <c r="F7">
        <v>0</v>
      </c>
      <c r="G7">
        <v>119</v>
      </c>
    </row>
    <row r="8" spans="1:7" x14ac:dyDescent="0.25">
      <c r="C8" s="1">
        <v>43073</v>
      </c>
      <c r="D8">
        <v>0</v>
      </c>
      <c r="E8">
        <v>119</v>
      </c>
      <c r="F8">
        <v>0</v>
      </c>
      <c r="G8">
        <v>119</v>
      </c>
    </row>
    <row r="9" spans="1:7" x14ac:dyDescent="0.25">
      <c r="C9" s="1">
        <v>43074</v>
      </c>
      <c r="D9">
        <v>0</v>
      </c>
      <c r="E9">
        <v>119</v>
      </c>
      <c r="F9">
        <v>0</v>
      </c>
      <c r="G9">
        <v>119</v>
      </c>
    </row>
    <row r="10" spans="1:7" x14ac:dyDescent="0.25">
      <c r="C10" s="1">
        <v>43075</v>
      </c>
      <c r="D10">
        <v>0</v>
      </c>
      <c r="E10">
        <v>119</v>
      </c>
      <c r="F10">
        <v>0</v>
      </c>
      <c r="G10">
        <v>119</v>
      </c>
    </row>
    <row r="11" spans="1:7" x14ac:dyDescent="0.25">
      <c r="C11" s="1">
        <v>43076</v>
      </c>
      <c r="D11">
        <v>0</v>
      </c>
      <c r="E11">
        <v>119</v>
      </c>
      <c r="F11">
        <v>0</v>
      </c>
      <c r="G11">
        <v>119</v>
      </c>
    </row>
    <row r="12" spans="1:7" x14ac:dyDescent="0.25">
      <c r="C12" s="1">
        <v>43077</v>
      </c>
      <c r="D12">
        <v>0</v>
      </c>
      <c r="E12">
        <v>119</v>
      </c>
      <c r="F12">
        <v>0</v>
      </c>
      <c r="G12">
        <v>119</v>
      </c>
    </row>
    <row r="13" spans="1:7" x14ac:dyDescent="0.25">
      <c r="A13">
        <v>8</v>
      </c>
      <c r="B13" t="s">
        <v>3</v>
      </c>
      <c r="C13" s="1">
        <v>43078</v>
      </c>
      <c r="D13">
        <v>0</v>
      </c>
      <c r="E13">
        <v>119</v>
      </c>
      <c r="F13">
        <v>0</v>
      </c>
      <c r="G13">
        <v>119</v>
      </c>
    </row>
    <row r="14" spans="1:7" x14ac:dyDescent="0.25">
      <c r="C14" s="1">
        <v>43079</v>
      </c>
      <c r="D14">
        <v>0</v>
      </c>
      <c r="E14">
        <v>119</v>
      </c>
      <c r="F14">
        <v>0</v>
      </c>
      <c r="G14">
        <v>119</v>
      </c>
    </row>
    <row r="15" spans="1:7" x14ac:dyDescent="0.25">
      <c r="C15" s="1">
        <v>43080</v>
      </c>
      <c r="D15">
        <v>0</v>
      </c>
      <c r="E15">
        <v>119</v>
      </c>
      <c r="F15">
        <v>0</v>
      </c>
      <c r="G15">
        <v>119</v>
      </c>
    </row>
    <row r="16" spans="1:7" x14ac:dyDescent="0.25">
      <c r="C16" s="1">
        <v>43081</v>
      </c>
      <c r="D16">
        <v>0</v>
      </c>
      <c r="E16">
        <v>119</v>
      </c>
      <c r="F16">
        <v>0</v>
      </c>
      <c r="G16">
        <v>119</v>
      </c>
    </row>
    <row r="17" spans="1:7" x14ac:dyDescent="0.25">
      <c r="C17" s="1">
        <v>43082</v>
      </c>
      <c r="D17">
        <v>0</v>
      </c>
      <c r="E17">
        <v>119</v>
      </c>
      <c r="F17">
        <v>0</v>
      </c>
      <c r="G17">
        <v>119</v>
      </c>
    </row>
    <row r="18" spans="1:7" x14ac:dyDescent="0.25">
      <c r="C18" s="1">
        <v>43083</v>
      </c>
      <c r="D18">
        <v>0</v>
      </c>
      <c r="E18">
        <v>119</v>
      </c>
      <c r="F18">
        <v>0</v>
      </c>
      <c r="G18">
        <v>119</v>
      </c>
    </row>
    <row r="19" spans="1:7" x14ac:dyDescent="0.25">
      <c r="C19" s="1">
        <v>43084</v>
      </c>
      <c r="D19">
        <v>0</v>
      </c>
      <c r="E19">
        <v>119</v>
      </c>
      <c r="F19">
        <v>0</v>
      </c>
      <c r="G19">
        <v>119</v>
      </c>
    </row>
    <row r="20" spans="1:7" x14ac:dyDescent="0.25">
      <c r="A20">
        <v>10</v>
      </c>
      <c r="B20" t="s">
        <v>4</v>
      </c>
      <c r="C20" s="1">
        <v>43085</v>
      </c>
      <c r="D20">
        <v>0</v>
      </c>
      <c r="E20">
        <v>119</v>
      </c>
      <c r="F20">
        <v>0</v>
      </c>
      <c r="G20">
        <v>119</v>
      </c>
    </row>
    <row r="21" spans="1:7" x14ac:dyDescent="0.25">
      <c r="A21">
        <v>13</v>
      </c>
      <c r="B21" t="s">
        <v>5</v>
      </c>
      <c r="C21" s="1">
        <v>43086</v>
      </c>
      <c r="D21">
        <v>0</v>
      </c>
      <c r="E21">
        <v>119</v>
      </c>
      <c r="F21">
        <v>0</v>
      </c>
      <c r="G21">
        <v>119</v>
      </c>
    </row>
    <row r="22" spans="1:7" x14ac:dyDescent="0.25">
      <c r="C22" s="1">
        <v>43087</v>
      </c>
      <c r="D22">
        <v>0</v>
      </c>
      <c r="E22">
        <v>119</v>
      </c>
      <c r="F22">
        <v>0</v>
      </c>
      <c r="G22">
        <v>119</v>
      </c>
    </row>
    <row r="23" spans="1:7" x14ac:dyDescent="0.25">
      <c r="C23" s="1">
        <v>43088</v>
      </c>
      <c r="D23">
        <v>0</v>
      </c>
      <c r="E23">
        <v>119</v>
      </c>
      <c r="F23">
        <v>0</v>
      </c>
      <c r="G23">
        <v>119</v>
      </c>
    </row>
    <row r="24" spans="1:7" x14ac:dyDescent="0.25">
      <c r="C24" s="1">
        <v>43089</v>
      </c>
      <c r="D24">
        <v>40</v>
      </c>
      <c r="E24">
        <v>119</v>
      </c>
      <c r="F24">
        <v>40</v>
      </c>
      <c r="G24">
        <v>79</v>
      </c>
    </row>
    <row r="25" spans="1:7" x14ac:dyDescent="0.25">
      <c r="A25">
        <v>8</v>
      </c>
      <c r="B25" t="s">
        <v>6</v>
      </c>
      <c r="C25" s="1">
        <v>43090</v>
      </c>
      <c r="D25">
        <v>40</v>
      </c>
      <c r="E25">
        <v>119</v>
      </c>
      <c r="F25">
        <v>40</v>
      </c>
      <c r="G25">
        <v>79</v>
      </c>
    </row>
    <row r="26" spans="1:7" x14ac:dyDescent="0.25">
      <c r="A26">
        <v>13</v>
      </c>
      <c r="B26" t="s">
        <v>7</v>
      </c>
      <c r="C26" s="1">
        <v>43091</v>
      </c>
      <c r="D26">
        <v>40</v>
      </c>
      <c r="E26">
        <v>119</v>
      </c>
      <c r="F26">
        <v>40</v>
      </c>
      <c r="G26">
        <v>79</v>
      </c>
    </row>
    <row r="27" spans="1:7" x14ac:dyDescent="0.25">
      <c r="C27" s="1">
        <v>43092</v>
      </c>
      <c r="D27">
        <v>83</v>
      </c>
      <c r="E27">
        <v>119</v>
      </c>
      <c r="F27">
        <v>83</v>
      </c>
      <c r="G27">
        <v>36</v>
      </c>
    </row>
    <row r="28" spans="1:7" x14ac:dyDescent="0.25">
      <c r="C28" s="1">
        <v>43093</v>
      </c>
      <c r="D28">
        <v>83</v>
      </c>
      <c r="E28">
        <v>119</v>
      </c>
      <c r="F28">
        <v>83</v>
      </c>
      <c r="G28">
        <v>36</v>
      </c>
    </row>
    <row r="29" spans="1:7" x14ac:dyDescent="0.25">
      <c r="C29" s="1">
        <v>43094</v>
      </c>
      <c r="D29">
        <v>83</v>
      </c>
      <c r="E29">
        <v>119</v>
      </c>
      <c r="F29">
        <v>83</v>
      </c>
      <c r="G29">
        <v>36</v>
      </c>
    </row>
    <row r="30" spans="1:7" x14ac:dyDescent="0.25">
      <c r="C30" s="1">
        <v>43095</v>
      </c>
      <c r="D30">
        <v>83</v>
      </c>
      <c r="E30">
        <v>119</v>
      </c>
      <c r="F30">
        <v>83</v>
      </c>
      <c r="G30">
        <v>36</v>
      </c>
    </row>
    <row r="31" spans="1:7" x14ac:dyDescent="0.25">
      <c r="C31" s="1">
        <v>43096</v>
      </c>
      <c r="D31">
        <v>91</v>
      </c>
      <c r="E31">
        <v>119</v>
      </c>
      <c r="F31">
        <v>91</v>
      </c>
      <c r="G31">
        <v>28</v>
      </c>
    </row>
    <row r="32" spans="1:7" x14ac:dyDescent="0.25">
      <c r="C32" s="1">
        <v>43097</v>
      </c>
      <c r="D32">
        <v>91</v>
      </c>
      <c r="E32">
        <v>119</v>
      </c>
      <c r="F32">
        <v>91</v>
      </c>
      <c r="G32">
        <v>28</v>
      </c>
    </row>
    <row r="33" spans="3:7" x14ac:dyDescent="0.25">
      <c r="C33" s="1">
        <v>43098</v>
      </c>
      <c r="D33">
        <v>91</v>
      </c>
      <c r="E33">
        <v>119</v>
      </c>
      <c r="F33">
        <v>91</v>
      </c>
      <c r="G33">
        <v>28</v>
      </c>
    </row>
    <row r="34" spans="3:7" x14ac:dyDescent="0.25">
      <c r="C34" s="1">
        <v>43099</v>
      </c>
      <c r="D34">
        <v>91</v>
      </c>
      <c r="E34">
        <v>119</v>
      </c>
      <c r="F34">
        <v>91</v>
      </c>
      <c r="G34">
        <v>28</v>
      </c>
    </row>
    <row r="35" spans="3:7" x14ac:dyDescent="0.25">
      <c r="C35" s="1">
        <v>43100</v>
      </c>
      <c r="D35">
        <v>99</v>
      </c>
      <c r="E35">
        <v>119</v>
      </c>
      <c r="F35">
        <v>99</v>
      </c>
      <c r="G35">
        <v>20</v>
      </c>
    </row>
    <row r="36" spans="3:7" x14ac:dyDescent="0.25">
      <c r="C36" s="1">
        <v>43101</v>
      </c>
      <c r="D36">
        <v>99</v>
      </c>
      <c r="E36">
        <v>119</v>
      </c>
      <c r="F36">
        <v>99</v>
      </c>
      <c r="G36">
        <v>20</v>
      </c>
    </row>
    <row r="37" spans="3:7" x14ac:dyDescent="0.25">
      <c r="C37" s="1">
        <v>43102</v>
      </c>
      <c r="D37">
        <v>99</v>
      </c>
      <c r="E37">
        <v>119</v>
      </c>
      <c r="F37">
        <v>99</v>
      </c>
      <c r="G37">
        <v>20</v>
      </c>
    </row>
    <row r="38" spans="3:7" x14ac:dyDescent="0.25">
      <c r="C38" s="1">
        <v>43103</v>
      </c>
      <c r="D38">
        <v>99</v>
      </c>
      <c r="E38">
        <v>119</v>
      </c>
      <c r="F38">
        <v>99</v>
      </c>
      <c r="G38">
        <v>20</v>
      </c>
    </row>
    <row r="39" spans="3:7" x14ac:dyDescent="0.25">
      <c r="C39" s="1">
        <v>43104</v>
      </c>
      <c r="D39">
        <v>99</v>
      </c>
      <c r="E39">
        <v>119</v>
      </c>
      <c r="F39">
        <v>99</v>
      </c>
      <c r="G39">
        <v>20</v>
      </c>
    </row>
    <row r="40" spans="3:7" x14ac:dyDescent="0.25">
      <c r="C40" s="1">
        <v>43105</v>
      </c>
      <c r="D40">
        <v>99</v>
      </c>
      <c r="E40">
        <v>119</v>
      </c>
      <c r="F40">
        <v>99</v>
      </c>
      <c r="G40">
        <v>20</v>
      </c>
    </row>
    <row r="41" spans="3:7" x14ac:dyDescent="0.25">
      <c r="C41" s="1">
        <v>43106</v>
      </c>
      <c r="D41">
        <v>99</v>
      </c>
      <c r="E41">
        <v>119</v>
      </c>
      <c r="F41">
        <v>99</v>
      </c>
      <c r="G41">
        <v>20</v>
      </c>
    </row>
    <row r="42" spans="3:7" x14ac:dyDescent="0.25">
      <c r="C42" s="1">
        <v>43107</v>
      </c>
      <c r="D42">
        <v>119</v>
      </c>
      <c r="E42">
        <v>119</v>
      </c>
      <c r="F42">
        <v>119</v>
      </c>
      <c r="G42">
        <v>0</v>
      </c>
    </row>
    <row r="43" spans="3:7" x14ac:dyDescent="0.25">
      <c r="C43" s="1">
        <v>43108</v>
      </c>
      <c r="D43">
        <v>119</v>
      </c>
      <c r="E43">
        <v>119</v>
      </c>
      <c r="F43">
        <v>119</v>
      </c>
      <c r="G4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9E8A-A352-4DA8-B25A-0D0B9ED00691}">
  <dimension ref="E5:H9"/>
  <sheetViews>
    <sheetView tabSelected="1" topLeftCell="B7" workbookViewId="0">
      <selection activeCell="S37" sqref="S37"/>
    </sheetView>
  </sheetViews>
  <sheetFormatPr baseColWidth="10" defaultRowHeight="15" x14ac:dyDescent="0.25"/>
  <sheetData>
    <row r="5" spans="5:8" x14ac:dyDescent="0.25">
      <c r="F5" t="s">
        <v>64</v>
      </c>
      <c r="G5" t="s">
        <v>65</v>
      </c>
      <c r="H5" t="s">
        <v>66</v>
      </c>
    </row>
    <row r="6" spans="5:8" x14ac:dyDescent="0.25">
      <c r="E6" t="s">
        <v>67</v>
      </c>
      <c r="F6">
        <v>50</v>
      </c>
      <c r="G6">
        <v>48</v>
      </c>
      <c r="H6">
        <f>F6+G6</f>
        <v>98</v>
      </c>
    </row>
    <row r="7" spans="5:8" x14ac:dyDescent="0.25">
      <c r="E7" t="s">
        <v>68</v>
      </c>
      <c r="F7">
        <v>60</v>
      </c>
      <c r="G7">
        <v>34</v>
      </c>
      <c r="H7">
        <f t="shared" ref="H7:H9" si="0">F7+G7</f>
        <v>94</v>
      </c>
    </row>
    <row r="8" spans="5:8" x14ac:dyDescent="0.25">
      <c r="E8" t="s">
        <v>69</v>
      </c>
      <c r="F8">
        <v>65</v>
      </c>
      <c r="G8">
        <v>46</v>
      </c>
      <c r="H8">
        <f t="shared" si="0"/>
        <v>111</v>
      </c>
    </row>
    <row r="9" spans="5:8" x14ac:dyDescent="0.25">
      <c r="E9" t="s">
        <v>70</v>
      </c>
      <c r="F9">
        <v>44</v>
      </c>
      <c r="G9">
        <v>38</v>
      </c>
      <c r="H9">
        <f t="shared" si="0"/>
        <v>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formulica</vt:lpstr>
      <vt:lpstr>milestones</vt:lpstr>
      <vt:lpstr>burndown</vt:lpstr>
      <vt:lpstr>burnup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Darío Sánchez</dc:creator>
  <cp:lastModifiedBy>Darío Sánchez</cp:lastModifiedBy>
  <dcterms:created xsi:type="dcterms:W3CDTF">2017-11-20T17:49:55Z</dcterms:created>
  <dcterms:modified xsi:type="dcterms:W3CDTF">2018-01-09T09:44:19Z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20b48abd-f981-4b98-b477-ce24d85b9291</vt:lpwstr>
  </property>
</Properties>
</file>