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/>
  <mc:AlternateContent xmlns:mc="http://schemas.openxmlformats.org/markup-compatibility/2006">
    <mc:Choice Requires="x15">
      <x15ac:absPath xmlns:x15ac="http://schemas.microsoft.com/office/spreadsheetml/2010/11/ac" url="https://uofnelincoln.sharepoint.com/sites/UNL-HawkinsResearchGroup/Shared Documents/EV-Chicken and Egg Project/Data/Transport/"/>
    </mc:Choice>
  </mc:AlternateContent>
  <xr:revisionPtr revIDLastSave="33" documentId="13_ncr:1_{30738A14-EA83-5C41-80C5-A1D7CDB9926A}" xr6:coauthVersionLast="47" xr6:coauthVersionMax="47" xr10:uidLastSave="{060FA314-E101-45E0-B580-238DDC442EC2}"/>
  <bookViews>
    <workbookView xWindow="28680" yWindow="-120" windowWidth="29040" windowHeight="15840" activeTab="1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17" r:id="rId9"/>
    <sheet name="2020" sheetId="18" r:id="rId10"/>
    <sheet name="Total 2011-2020" sheetId="16" r:id="rId11"/>
    <sheet name="Definitions-Sources" sheetId="11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3" i="18" l="1"/>
  <c r="O53" i="18"/>
  <c r="N53" i="18"/>
  <c r="L53" i="18"/>
  <c r="J53" i="18" s="1"/>
  <c r="K53" i="18" s="1"/>
  <c r="M53" i="18" s="1"/>
  <c r="P52" i="18"/>
  <c r="O52" i="18"/>
  <c r="N52" i="18"/>
  <c r="L52" i="18"/>
  <c r="J52" i="18"/>
  <c r="K52" i="18" s="1"/>
  <c r="M52" i="18" s="1"/>
  <c r="P51" i="18"/>
  <c r="O51" i="18"/>
  <c r="N51" i="18"/>
  <c r="M51" i="18"/>
  <c r="L51" i="18"/>
  <c r="K51" i="18"/>
  <c r="J51" i="18"/>
  <c r="P50" i="18"/>
  <c r="O50" i="18"/>
  <c r="N50" i="18"/>
  <c r="L50" i="18"/>
  <c r="J50" i="18" s="1"/>
  <c r="K50" i="18" s="1"/>
  <c r="M50" i="18" s="1"/>
  <c r="P49" i="18"/>
  <c r="O49" i="18"/>
  <c r="N49" i="18"/>
  <c r="L49" i="18"/>
  <c r="J49" i="18" s="1"/>
  <c r="K49" i="18" s="1"/>
  <c r="M49" i="18" s="1"/>
  <c r="P48" i="18"/>
  <c r="O48" i="18"/>
  <c r="N48" i="18"/>
  <c r="L48" i="18"/>
  <c r="J48" i="18"/>
  <c r="K48" i="18" s="1"/>
  <c r="M48" i="18" s="1"/>
  <c r="P47" i="18"/>
  <c r="O47" i="18"/>
  <c r="N47" i="18"/>
  <c r="M47" i="18"/>
  <c r="L47" i="18"/>
  <c r="K47" i="18"/>
  <c r="J47" i="18"/>
  <c r="P46" i="18"/>
  <c r="O46" i="18"/>
  <c r="N46" i="18"/>
  <c r="L46" i="18"/>
  <c r="J46" i="18" s="1"/>
  <c r="K46" i="18" s="1"/>
  <c r="M46" i="18" s="1"/>
  <c r="P45" i="18"/>
  <c r="O45" i="18"/>
  <c r="N45" i="18"/>
  <c r="L45" i="18"/>
  <c r="J45" i="18" s="1"/>
  <c r="K45" i="18" s="1"/>
  <c r="M45" i="18" s="1"/>
  <c r="P44" i="18"/>
  <c r="O44" i="18"/>
  <c r="N44" i="18"/>
  <c r="L44" i="18"/>
  <c r="J44" i="18"/>
  <c r="K44" i="18" s="1"/>
  <c r="M44" i="18" s="1"/>
  <c r="P43" i="18"/>
  <c r="O43" i="18"/>
  <c r="N43" i="18"/>
  <c r="M43" i="18"/>
  <c r="L43" i="18"/>
  <c r="K43" i="18"/>
  <c r="J43" i="18"/>
  <c r="P42" i="18"/>
  <c r="O42" i="18"/>
  <c r="N42" i="18"/>
  <c r="L42" i="18"/>
  <c r="J42" i="18" s="1"/>
  <c r="K42" i="18" s="1"/>
  <c r="M42" i="18" s="1"/>
  <c r="P41" i="18"/>
  <c r="O41" i="18"/>
  <c r="N41" i="18"/>
  <c r="L41" i="18"/>
  <c r="J41" i="18" s="1"/>
  <c r="K41" i="18" s="1"/>
  <c r="M41" i="18" s="1"/>
  <c r="P40" i="18"/>
  <c r="O40" i="18"/>
  <c r="N40" i="18"/>
  <c r="L40" i="18"/>
  <c r="J40" i="18"/>
  <c r="K40" i="18" s="1"/>
  <c r="M40" i="18" s="1"/>
  <c r="P39" i="18"/>
  <c r="O39" i="18"/>
  <c r="N39" i="18"/>
  <c r="M39" i="18"/>
  <c r="L39" i="18"/>
  <c r="K39" i="18"/>
  <c r="J39" i="18"/>
  <c r="P38" i="18"/>
  <c r="O38" i="18"/>
  <c r="N38" i="18"/>
  <c r="L38" i="18"/>
  <c r="J38" i="18" s="1"/>
  <c r="K38" i="18" s="1"/>
  <c r="M38" i="18" s="1"/>
  <c r="P37" i="18"/>
  <c r="O37" i="18"/>
  <c r="N37" i="18"/>
  <c r="L37" i="18"/>
  <c r="J37" i="18" s="1"/>
  <c r="K37" i="18" s="1"/>
  <c r="M37" i="18" s="1"/>
  <c r="P36" i="18"/>
  <c r="O36" i="18"/>
  <c r="N36" i="18"/>
  <c r="L36" i="18"/>
  <c r="J36" i="18"/>
  <c r="K36" i="18" s="1"/>
  <c r="M36" i="18" s="1"/>
  <c r="P35" i="18"/>
  <c r="O35" i="18"/>
  <c r="N35" i="18"/>
  <c r="M35" i="18"/>
  <c r="L35" i="18"/>
  <c r="K35" i="18"/>
  <c r="J35" i="18"/>
  <c r="P34" i="18"/>
  <c r="O34" i="18"/>
  <c r="N34" i="18"/>
  <c r="L34" i="18"/>
  <c r="J34" i="18" s="1"/>
  <c r="K34" i="18" s="1"/>
  <c r="M34" i="18" s="1"/>
  <c r="P33" i="18"/>
  <c r="O33" i="18"/>
  <c r="N33" i="18"/>
  <c r="L33" i="18"/>
  <c r="J33" i="18" s="1"/>
  <c r="K33" i="18" s="1"/>
  <c r="M33" i="18" s="1"/>
  <c r="P32" i="18"/>
  <c r="O32" i="18"/>
  <c r="N32" i="18"/>
  <c r="L32" i="18"/>
  <c r="J32" i="18"/>
  <c r="K32" i="18" s="1"/>
  <c r="M32" i="18" s="1"/>
  <c r="P31" i="18"/>
  <c r="O31" i="18"/>
  <c r="N31" i="18"/>
  <c r="M31" i="18"/>
  <c r="L31" i="18"/>
  <c r="K31" i="18"/>
  <c r="J31" i="18"/>
  <c r="P30" i="18"/>
  <c r="O30" i="18"/>
  <c r="N30" i="18"/>
  <c r="L30" i="18"/>
  <c r="J30" i="18" s="1"/>
  <c r="K30" i="18" s="1"/>
  <c r="M30" i="18" s="1"/>
  <c r="P29" i="18"/>
  <c r="O29" i="18"/>
  <c r="N29" i="18"/>
  <c r="L29" i="18"/>
  <c r="J29" i="18" s="1"/>
  <c r="K29" i="18" s="1"/>
  <c r="M29" i="18" s="1"/>
  <c r="P28" i="18"/>
  <c r="O28" i="18"/>
  <c r="N28" i="18"/>
  <c r="L28" i="18"/>
  <c r="J28" i="18"/>
  <c r="K28" i="18" s="1"/>
  <c r="M28" i="18" s="1"/>
  <c r="P27" i="18"/>
  <c r="O27" i="18"/>
  <c r="N27" i="18"/>
  <c r="M27" i="18"/>
  <c r="L27" i="18"/>
  <c r="K27" i="18"/>
  <c r="J27" i="18"/>
  <c r="P26" i="18"/>
  <c r="O26" i="18"/>
  <c r="N26" i="18"/>
  <c r="L26" i="18"/>
  <c r="J26" i="18" s="1"/>
  <c r="K26" i="18" s="1"/>
  <c r="M26" i="18" s="1"/>
  <c r="P25" i="18"/>
  <c r="O25" i="18"/>
  <c r="N25" i="18"/>
  <c r="L25" i="18"/>
  <c r="J25" i="18" s="1"/>
  <c r="K25" i="18" s="1"/>
  <c r="M25" i="18" s="1"/>
  <c r="P24" i="18"/>
  <c r="O24" i="18"/>
  <c r="N24" i="18"/>
  <c r="L24" i="18"/>
  <c r="J24" i="18"/>
  <c r="K24" i="18" s="1"/>
  <c r="M24" i="18" s="1"/>
  <c r="P23" i="18"/>
  <c r="O23" i="18"/>
  <c r="N23" i="18"/>
  <c r="M23" i="18"/>
  <c r="L23" i="18"/>
  <c r="K23" i="18"/>
  <c r="J23" i="18"/>
  <c r="P22" i="18"/>
  <c r="O22" i="18"/>
  <c r="N22" i="18"/>
  <c r="L22" i="18"/>
  <c r="J22" i="18" s="1"/>
  <c r="K22" i="18" s="1"/>
  <c r="M22" i="18" s="1"/>
  <c r="P21" i="18"/>
  <c r="O21" i="18"/>
  <c r="N21" i="18"/>
  <c r="L21" i="18"/>
  <c r="J21" i="18" s="1"/>
  <c r="K21" i="18" s="1"/>
  <c r="M21" i="18" s="1"/>
  <c r="P20" i="18"/>
  <c r="O20" i="18"/>
  <c r="N20" i="18"/>
  <c r="L20" i="18"/>
  <c r="J20" i="18"/>
  <c r="K20" i="18" s="1"/>
  <c r="M20" i="18" s="1"/>
  <c r="P19" i="18"/>
  <c r="O19" i="18"/>
  <c r="N19" i="18"/>
  <c r="M19" i="18"/>
  <c r="L19" i="18"/>
  <c r="K19" i="18"/>
  <c r="J19" i="18"/>
  <c r="P18" i="18"/>
  <c r="O18" i="18"/>
  <c r="N18" i="18"/>
  <c r="L18" i="18"/>
  <c r="J18" i="18" s="1"/>
  <c r="K18" i="18" s="1"/>
  <c r="M18" i="18" s="1"/>
  <c r="P17" i="18"/>
  <c r="O17" i="18"/>
  <c r="N17" i="18"/>
  <c r="L17" i="18"/>
  <c r="J17" i="18" s="1"/>
  <c r="K17" i="18" s="1"/>
  <c r="M17" i="18" s="1"/>
  <c r="P16" i="18"/>
  <c r="O16" i="18"/>
  <c r="N16" i="18"/>
  <c r="L16" i="18"/>
  <c r="J16" i="18"/>
  <c r="K16" i="18" s="1"/>
  <c r="M16" i="18" s="1"/>
  <c r="P15" i="18"/>
  <c r="O15" i="18"/>
  <c r="N15" i="18"/>
  <c r="M15" i="18"/>
  <c r="L15" i="18"/>
  <c r="K15" i="18"/>
  <c r="J15" i="18"/>
  <c r="P14" i="18"/>
  <c r="O14" i="18"/>
  <c r="N14" i="18"/>
  <c r="L14" i="18"/>
  <c r="J14" i="18" s="1"/>
  <c r="K14" i="18" s="1"/>
  <c r="M14" i="18" s="1"/>
  <c r="P13" i="18"/>
  <c r="O13" i="18"/>
  <c r="N13" i="18"/>
  <c r="L13" i="18"/>
  <c r="J13" i="18" s="1"/>
  <c r="K13" i="18" s="1"/>
  <c r="M13" i="18" s="1"/>
  <c r="P12" i="18"/>
  <c r="O12" i="18"/>
  <c r="N12" i="18"/>
  <c r="L12" i="18"/>
  <c r="J12" i="18"/>
  <c r="K12" i="18" s="1"/>
  <c r="M12" i="18" s="1"/>
  <c r="P11" i="18"/>
  <c r="O11" i="18"/>
  <c r="N11" i="18"/>
  <c r="M11" i="18"/>
  <c r="L11" i="18"/>
  <c r="K11" i="18"/>
  <c r="J11" i="18"/>
  <c r="P10" i="18"/>
  <c r="O10" i="18"/>
  <c r="N10" i="18"/>
  <c r="L10" i="18"/>
  <c r="J10" i="18" s="1"/>
  <c r="K10" i="18" s="1"/>
  <c r="M10" i="18" s="1"/>
  <c r="P9" i="18"/>
  <c r="O9" i="18"/>
  <c r="N9" i="18"/>
  <c r="L9" i="18"/>
  <c r="J9" i="18" s="1"/>
  <c r="K9" i="18" s="1"/>
  <c r="M9" i="18" s="1"/>
  <c r="P8" i="18"/>
  <c r="O8" i="18"/>
  <c r="N8" i="18"/>
  <c r="L8" i="18"/>
  <c r="J8" i="18"/>
  <c r="K8" i="18" s="1"/>
  <c r="M8" i="18" s="1"/>
  <c r="P7" i="18"/>
  <c r="O7" i="18"/>
  <c r="N7" i="18"/>
  <c r="M7" i="18"/>
  <c r="L7" i="18"/>
  <c r="K7" i="18"/>
  <c r="J7" i="18"/>
  <c r="P6" i="18"/>
  <c r="O6" i="18"/>
  <c r="N6" i="18"/>
  <c r="L6" i="18"/>
  <c r="J6" i="18" s="1"/>
  <c r="K6" i="18" s="1"/>
  <c r="M6" i="18" s="1"/>
  <c r="P5" i="18"/>
  <c r="O5" i="18"/>
  <c r="N5" i="18"/>
  <c r="L5" i="18"/>
  <c r="J5" i="18" s="1"/>
  <c r="K5" i="18" s="1"/>
  <c r="M5" i="18" s="1"/>
  <c r="P4" i="18"/>
  <c r="O4" i="18"/>
  <c r="N4" i="18"/>
  <c r="L4" i="18"/>
  <c r="J4" i="18"/>
  <c r="K4" i="18" s="1"/>
  <c r="M4" i="18" s="1"/>
  <c r="P3" i="18"/>
  <c r="O3" i="18"/>
  <c r="N3" i="18"/>
  <c r="M3" i="18"/>
  <c r="L3" i="18"/>
  <c r="K3" i="18"/>
  <c r="J3" i="18"/>
  <c r="P2" i="18"/>
  <c r="O2" i="18"/>
  <c r="N2" i="18"/>
  <c r="L2" i="18"/>
  <c r="J2" i="18" s="1"/>
  <c r="K2" i="18" s="1"/>
  <c r="M2" i="18" s="1"/>
  <c r="P53" i="17"/>
  <c r="O53" i="17"/>
  <c r="N53" i="17"/>
  <c r="L53" i="17"/>
  <c r="J53" i="17" s="1"/>
  <c r="K53" i="17" s="1"/>
  <c r="M53" i="17" s="1"/>
  <c r="P52" i="17"/>
  <c r="O52" i="17"/>
  <c r="N52" i="17"/>
  <c r="L52" i="17"/>
  <c r="J52" i="17"/>
  <c r="K52" i="17" s="1"/>
  <c r="M52" i="17" s="1"/>
  <c r="P51" i="17"/>
  <c r="O51" i="17"/>
  <c r="N51" i="17"/>
  <c r="L51" i="17"/>
  <c r="J51" i="17"/>
  <c r="K51" i="17" s="1"/>
  <c r="M51" i="17" s="1"/>
  <c r="P50" i="17"/>
  <c r="O50" i="17"/>
  <c r="N50" i="17"/>
  <c r="L50" i="17"/>
  <c r="J50" i="17" s="1"/>
  <c r="K50" i="17" s="1"/>
  <c r="M50" i="17" s="1"/>
  <c r="P49" i="17"/>
  <c r="O49" i="17"/>
  <c r="N49" i="17"/>
  <c r="L49" i="17"/>
  <c r="J49" i="17" s="1"/>
  <c r="K49" i="17" s="1"/>
  <c r="M49" i="17" s="1"/>
  <c r="P48" i="17"/>
  <c r="O48" i="17"/>
  <c r="N48" i="17"/>
  <c r="L48" i="17"/>
  <c r="J48" i="17"/>
  <c r="K48" i="17" s="1"/>
  <c r="M48" i="17" s="1"/>
  <c r="P47" i="17"/>
  <c r="O47" i="17"/>
  <c r="N47" i="17"/>
  <c r="L47" i="17"/>
  <c r="J47" i="17"/>
  <c r="K47" i="17" s="1"/>
  <c r="M47" i="17" s="1"/>
  <c r="P46" i="17"/>
  <c r="O46" i="17"/>
  <c r="N46" i="17"/>
  <c r="L46" i="17"/>
  <c r="J46" i="17" s="1"/>
  <c r="K46" i="17" s="1"/>
  <c r="M46" i="17" s="1"/>
  <c r="P45" i="17"/>
  <c r="O45" i="17"/>
  <c r="N45" i="17"/>
  <c r="L45" i="17"/>
  <c r="J45" i="17" s="1"/>
  <c r="K45" i="17" s="1"/>
  <c r="M45" i="17" s="1"/>
  <c r="P44" i="17"/>
  <c r="O44" i="17"/>
  <c r="N44" i="17"/>
  <c r="L44" i="17"/>
  <c r="J44" i="17"/>
  <c r="K44" i="17" s="1"/>
  <c r="M44" i="17" s="1"/>
  <c r="P43" i="17"/>
  <c r="O43" i="17"/>
  <c r="N43" i="17"/>
  <c r="L43" i="17"/>
  <c r="J43" i="17"/>
  <c r="K43" i="17" s="1"/>
  <c r="M43" i="17" s="1"/>
  <c r="P42" i="17"/>
  <c r="O42" i="17"/>
  <c r="N42" i="17"/>
  <c r="L42" i="17"/>
  <c r="J42" i="17" s="1"/>
  <c r="K42" i="17" s="1"/>
  <c r="M42" i="17" s="1"/>
  <c r="P41" i="17"/>
  <c r="O41" i="17"/>
  <c r="N41" i="17"/>
  <c r="L41" i="17"/>
  <c r="J41" i="17" s="1"/>
  <c r="K41" i="17" s="1"/>
  <c r="M41" i="17" s="1"/>
  <c r="P40" i="17"/>
  <c r="O40" i="17"/>
  <c r="N40" i="17"/>
  <c r="L40" i="17"/>
  <c r="J40" i="17"/>
  <c r="K40" i="17" s="1"/>
  <c r="M40" i="17" s="1"/>
  <c r="P39" i="17"/>
  <c r="O39" i="17"/>
  <c r="N39" i="17"/>
  <c r="L39" i="17"/>
  <c r="J39" i="17"/>
  <c r="K39" i="17" s="1"/>
  <c r="M39" i="17" s="1"/>
  <c r="P38" i="17"/>
  <c r="O38" i="17"/>
  <c r="N38" i="17"/>
  <c r="L38" i="17"/>
  <c r="J38" i="17" s="1"/>
  <c r="K38" i="17" s="1"/>
  <c r="M38" i="17" s="1"/>
  <c r="P37" i="17"/>
  <c r="O37" i="17"/>
  <c r="N37" i="17"/>
  <c r="L37" i="17"/>
  <c r="J37" i="17" s="1"/>
  <c r="K37" i="17" s="1"/>
  <c r="M37" i="17" s="1"/>
  <c r="P36" i="17"/>
  <c r="O36" i="17"/>
  <c r="N36" i="17"/>
  <c r="L36" i="17"/>
  <c r="J36" i="17"/>
  <c r="K36" i="17" s="1"/>
  <c r="M36" i="17" s="1"/>
  <c r="P35" i="17"/>
  <c r="O35" i="17"/>
  <c r="N35" i="17"/>
  <c r="L35" i="17"/>
  <c r="J35" i="17"/>
  <c r="K35" i="17" s="1"/>
  <c r="M35" i="17" s="1"/>
  <c r="P34" i="17"/>
  <c r="O34" i="17"/>
  <c r="N34" i="17"/>
  <c r="L34" i="17"/>
  <c r="J34" i="17" s="1"/>
  <c r="K34" i="17" s="1"/>
  <c r="M34" i="17" s="1"/>
  <c r="P33" i="17"/>
  <c r="O33" i="17"/>
  <c r="N33" i="17"/>
  <c r="L33" i="17"/>
  <c r="J33" i="17" s="1"/>
  <c r="K33" i="17" s="1"/>
  <c r="M33" i="17" s="1"/>
  <c r="P32" i="17"/>
  <c r="O32" i="17"/>
  <c r="N32" i="17"/>
  <c r="L32" i="17"/>
  <c r="J32" i="17"/>
  <c r="K32" i="17" s="1"/>
  <c r="M32" i="17" s="1"/>
  <c r="P31" i="17"/>
  <c r="O31" i="17"/>
  <c r="N31" i="17"/>
  <c r="L31" i="17"/>
  <c r="J31" i="17"/>
  <c r="K31" i="17" s="1"/>
  <c r="M31" i="17" s="1"/>
  <c r="P30" i="17"/>
  <c r="O30" i="17"/>
  <c r="N30" i="17"/>
  <c r="L30" i="17"/>
  <c r="J30" i="17" s="1"/>
  <c r="K30" i="17" s="1"/>
  <c r="M30" i="17" s="1"/>
  <c r="P29" i="17"/>
  <c r="O29" i="17"/>
  <c r="N29" i="17"/>
  <c r="L29" i="17"/>
  <c r="J29" i="17" s="1"/>
  <c r="K29" i="17" s="1"/>
  <c r="M29" i="17" s="1"/>
  <c r="P28" i="17"/>
  <c r="O28" i="17"/>
  <c r="N28" i="17"/>
  <c r="L28" i="17"/>
  <c r="J28" i="17"/>
  <c r="K28" i="17" s="1"/>
  <c r="M28" i="17" s="1"/>
  <c r="P27" i="17"/>
  <c r="O27" i="17"/>
  <c r="N27" i="17"/>
  <c r="L27" i="17"/>
  <c r="J27" i="17"/>
  <c r="K27" i="17" s="1"/>
  <c r="M27" i="17" s="1"/>
  <c r="P26" i="17"/>
  <c r="O26" i="17"/>
  <c r="N26" i="17"/>
  <c r="L26" i="17"/>
  <c r="J26" i="17" s="1"/>
  <c r="K26" i="17" s="1"/>
  <c r="M26" i="17" s="1"/>
  <c r="P25" i="17"/>
  <c r="O25" i="17"/>
  <c r="N25" i="17"/>
  <c r="L25" i="17"/>
  <c r="J25" i="17" s="1"/>
  <c r="K25" i="17" s="1"/>
  <c r="M25" i="17" s="1"/>
  <c r="P24" i="17"/>
  <c r="O24" i="17"/>
  <c r="N24" i="17"/>
  <c r="L24" i="17"/>
  <c r="J24" i="17"/>
  <c r="K24" i="17" s="1"/>
  <c r="M24" i="17" s="1"/>
  <c r="P23" i="17"/>
  <c r="O23" i="17"/>
  <c r="N23" i="17"/>
  <c r="L23" i="17"/>
  <c r="J23" i="17"/>
  <c r="K23" i="17" s="1"/>
  <c r="M23" i="17" s="1"/>
  <c r="P22" i="17"/>
  <c r="O22" i="17"/>
  <c r="N22" i="17"/>
  <c r="L22" i="17"/>
  <c r="J22" i="17" s="1"/>
  <c r="K22" i="17" s="1"/>
  <c r="M22" i="17" s="1"/>
  <c r="P21" i="17"/>
  <c r="O21" i="17"/>
  <c r="N21" i="17"/>
  <c r="L21" i="17"/>
  <c r="J21" i="17" s="1"/>
  <c r="K21" i="17" s="1"/>
  <c r="M21" i="17" s="1"/>
  <c r="P20" i="17"/>
  <c r="O20" i="17"/>
  <c r="N20" i="17"/>
  <c r="L20" i="17"/>
  <c r="J20" i="17"/>
  <c r="K20" i="17" s="1"/>
  <c r="M20" i="17" s="1"/>
  <c r="P19" i="17"/>
  <c r="O19" i="17"/>
  <c r="N19" i="17"/>
  <c r="L19" i="17"/>
  <c r="J19" i="17"/>
  <c r="K19" i="17" s="1"/>
  <c r="M19" i="17" s="1"/>
  <c r="P18" i="17"/>
  <c r="O18" i="17"/>
  <c r="N18" i="17"/>
  <c r="L18" i="17"/>
  <c r="J18" i="17" s="1"/>
  <c r="K18" i="17" s="1"/>
  <c r="M18" i="17" s="1"/>
  <c r="P17" i="17"/>
  <c r="O17" i="17"/>
  <c r="N17" i="17"/>
  <c r="L17" i="17"/>
  <c r="J17" i="17"/>
  <c r="K17" i="17" s="1"/>
  <c r="M17" i="17" s="1"/>
  <c r="P16" i="17"/>
  <c r="O16" i="17"/>
  <c r="N16" i="17"/>
  <c r="L16" i="17"/>
  <c r="J16" i="17"/>
  <c r="K16" i="17" s="1"/>
  <c r="M16" i="17" s="1"/>
  <c r="P15" i="17"/>
  <c r="O15" i="17"/>
  <c r="N15" i="17"/>
  <c r="L15" i="17"/>
  <c r="J15" i="17" s="1"/>
  <c r="K15" i="17" s="1"/>
  <c r="M15" i="17" s="1"/>
  <c r="P14" i="17"/>
  <c r="O14" i="17"/>
  <c r="N14" i="17"/>
  <c r="L14" i="17"/>
  <c r="J14" i="17" s="1"/>
  <c r="K14" i="17" s="1"/>
  <c r="M14" i="17" s="1"/>
  <c r="P13" i="17"/>
  <c r="O13" i="17"/>
  <c r="N13" i="17"/>
  <c r="L13" i="17"/>
  <c r="J13" i="17"/>
  <c r="K13" i="17" s="1"/>
  <c r="M13" i="17" s="1"/>
  <c r="P12" i="17"/>
  <c r="O12" i="17"/>
  <c r="N12" i="17"/>
  <c r="L12" i="17"/>
  <c r="J12" i="17"/>
  <c r="K12" i="17" s="1"/>
  <c r="M12" i="17" s="1"/>
  <c r="P11" i="17"/>
  <c r="O11" i="17"/>
  <c r="N11" i="17"/>
  <c r="L11" i="17"/>
  <c r="J11" i="17" s="1"/>
  <c r="K11" i="17" s="1"/>
  <c r="M11" i="17" s="1"/>
  <c r="P10" i="17"/>
  <c r="O10" i="17"/>
  <c r="N10" i="17"/>
  <c r="L10" i="17"/>
  <c r="J10" i="17" s="1"/>
  <c r="K10" i="17" s="1"/>
  <c r="M10" i="17" s="1"/>
  <c r="P9" i="17"/>
  <c r="O9" i="17"/>
  <c r="N9" i="17"/>
  <c r="L9" i="17"/>
  <c r="K9" i="17"/>
  <c r="M9" i="17" s="1"/>
  <c r="J9" i="17"/>
  <c r="P8" i="17"/>
  <c r="O8" i="17"/>
  <c r="N8" i="17"/>
  <c r="M8" i="17"/>
  <c r="L8" i="17"/>
  <c r="J8" i="17"/>
  <c r="K8" i="17" s="1"/>
  <c r="P7" i="17"/>
  <c r="O7" i="17"/>
  <c r="N7" i="17"/>
  <c r="L7" i="17"/>
  <c r="J7" i="17" s="1"/>
  <c r="K7" i="17" s="1"/>
  <c r="M7" i="17" s="1"/>
  <c r="P6" i="17"/>
  <c r="O6" i="17"/>
  <c r="N6" i="17"/>
  <c r="L6" i="17"/>
  <c r="J6" i="17" s="1"/>
  <c r="K6" i="17" s="1"/>
  <c r="M6" i="17" s="1"/>
  <c r="P5" i="17"/>
  <c r="O5" i="17"/>
  <c r="N5" i="17"/>
  <c r="L5" i="17"/>
  <c r="K5" i="17"/>
  <c r="M5" i="17" s="1"/>
  <c r="J5" i="17"/>
  <c r="P4" i="17"/>
  <c r="O4" i="17"/>
  <c r="N4" i="17"/>
  <c r="L4" i="17"/>
  <c r="J4" i="17"/>
  <c r="K4" i="17" s="1"/>
  <c r="M4" i="17" s="1"/>
  <c r="P3" i="17"/>
  <c r="O3" i="17"/>
  <c r="N3" i="17"/>
  <c r="L3" i="17"/>
  <c r="J3" i="17" s="1"/>
  <c r="K3" i="17" s="1"/>
  <c r="M3" i="17" s="1"/>
  <c r="P2" i="17"/>
  <c r="O2" i="17"/>
  <c r="N2" i="17"/>
  <c r="L2" i="17"/>
  <c r="J2" i="17" s="1"/>
  <c r="K2" i="17" s="1"/>
  <c r="M2" i="17" s="1"/>
  <c r="C53" i="16" l="1"/>
  <c r="D53" i="16"/>
  <c r="E53" i="16"/>
  <c r="F53" i="16"/>
  <c r="G53" i="16"/>
  <c r="H53" i="16"/>
  <c r="I53" i="16"/>
  <c r="B53" i="16"/>
  <c r="O3" i="8" l="1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2" i="8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2" i="7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2" i="6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2" i="5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2" i="4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2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3" i="3"/>
  <c r="O4" i="3"/>
  <c r="O5" i="3"/>
  <c r="O6" i="3"/>
  <c r="O2" i="3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" i="1"/>
  <c r="G4" i="1"/>
  <c r="G5" i="1"/>
  <c r="G2" i="1"/>
  <c r="L21" i="8"/>
  <c r="J21" i="8" s="1"/>
  <c r="K21" i="8" s="1"/>
  <c r="M21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2" i="8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2" i="7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2" i="6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2" i="5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2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  <c r="L3" i="4"/>
  <c r="L4" i="4"/>
  <c r="L5" i="4"/>
  <c r="J5" i="4" s="1"/>
  <c r="K5" i="4" s="1"/>
  <c r="M5" i="4" s="1"/>
  <c r="L6" i="4"/>
  <c r="J6" i="4" s="1"/>
  <c r="K6" i="4" s="1"/>
  <c r="M6" i="4" s="1"/>
  <c r="L7" i="4"/>
  <c r="L8" i="4"/>
  <c r="L9" i="4"/>
  <c r="J9" i="4" s="1"/>
  <c r="K9" i="4" s="1"/>
  <c r="M9" i="4" s="1"/>
  <c r="L10" i="4"/>
  <c r="J10" i="4" s="1"/>
  <c r="K10" i="4" s="1"/>
  <c r="M10" i="4" s="1"/>
  <c r="L11" i="4"/>
  <c r="L12" i="4"/>
  <c r="J12" i="4" s="1"/>
  <c r="K12" i="4" s="1"/>
  <c r="M12" i="4" s="1"/>
  <c r="L13" i="4"/>
  <c r="J13" i="4" s="1"/>
  <c r="K13" i="4" s="1"/>
  <c r="M13" i="4" s="1"/>
  <c r="L14" i="4"/>
  <c r="J14" i="4" s="1"/>
  <c r="K14" i="4" s="1"/>
  <c r="M14" i="4" s="1"/>
  <c r="L15" i="4"/>
  <c r="L16" i="4"/>
  <c r="L17" i="4"/>
  <c r="J17" i="4" s="1"/>
  <c r="K17" i="4" s="1"/>
  <c r="M17" i="4" s="1"/>
  <c r="L18" i="4"/>
  <c r="J18" i="4" s="1"/>
  <c r="K18" i="4" s="1"/>
  <c r="M18" i="4" s="1"/>
  <c r="L19" i="4"/>
  <c r="L20" i="4"/>
  <c r="L21" i="4"/>
  <c r="J21" i="4" s="1"/>
  <c r="K21" i="4" s="1"/>
  <c r="M21" i="4" s="1"/>
  <c r="L22" i="4"/>
  <c r="J22" i="4" s="1"/>
  <c r="K22" i="4" s="1"/>
  <c r="M22" i="4" s="1"/>
  <c r="L23" i="4"/>
  <c r="L24" i="4"/>
  <c r="L25" i="4"/>
  <c r="J25" i="4" s="1"/>
  <c r="K25" i="4" s="1"/>
  <c r="M25" i="4" s="1"/>
  <c r="L26" i="4"/>
  <c r="J26" i="4" s="1"/>
  <c r="K26" i="4" s="1"/>
  <c r="M26" i="4" s="1"/>
  <c r="L27" i="4"/>
  <c r="L28" i="4"/>
  <c r="L29" i="4"/>
  <c r="J29" i="4" s="1"/>
  <c r="K29" i="4" s="1"/>
  <c r="M29" i="4" s="1"/>
  <c r="L30" i="4"/>
  <c r="J30" i="4" s="1"/>
  <c r="K30" i="4" s="1"/>
  <c r="M30" i="4" s="1"/>
  <c r="L31" i="4"/>
  <c r="L32" i="4"/>
  <c r="L33" i="4"/>
  <c r="J33" i="4" s="1"/>
  <c r="K33" i="4" s="1"/>
  <c r="M33" i="4" s="1"/>
  <c r="L34" i="4"/>
  <c r="J34" i="4" s="1"/>
  <c r="K34" i="4" s="1"/>
  <c r="M34" i="4" s="1"/>
  <c r="L35" i="4"/>
  <c r="L36" i="4"/>
  <c r="L37" i="4"/>
  <c r="J37" i="4" s="1"/>
  <c r="K37" i="4" s="1"/>
  <c r="M37" i="4" s="1"/>
  <c r="L38" i="4"/>
  <c r="J38" i="4" s="1"/>
  <c r="K38" i="4" s="1"/>
  <c r="M38" i="4" s="1"/>
  <c r="L39" i="4"/>
  <c r="L40" i="4"/>
  <c r="L41" i="4"/>
  <c r="J41" i="4" s="1"/>
  <c r="K41" i="4" s="1"/>
  <c r="M41" i="4" s="1"/>
  <c r="L42" i="4"/>
  <c r="J42" i="4" s="1"/>
  <c r="K42" i="4" s="1"/>
  <c r="M42" i="4" s="1"/>
  <c r="L43" i="4"/>
  <c r="L44" i="4"/>
  <c r="L45" i="4"/>
  <c r="J45" i="4" s="1"/>
  <c r="K45" i="4" s="1"/>
  <c r="M45" i="4" s="1"/>
  <c r="L46" i="4"/>
  <c r="J46" i="4" s="1"/>
  <c r="K46" i="4" s="1"/>
  <c r="M46" i="4" s="1"/>
  <c r="L47" i="4"/>
  <c r="L48" i="4"/>
  <c r="L49" i="4"/>
  <c r="J49" i="4" s="1"/>
  <c r="K49" i="4" s="1"/>
  <c r="M49" i="4" s="1"/>
  <c r="L50" i="4"/>
  <c r="J50" i="4" s="1"/>
  <c r="K50" i="4" s="1"/>
  <c r="M50" i="4" s="1"/>
  <c r="L51" i="4"/>
  <c r="L52" i="4"/>
  <c r="L53" i="4"/>
  <c r="J53" i="4" s="1"/>
  <c r="K53" i="4" s="1"/>
  <c r="M53" i="4" s="1"/>
  <c r="L2" i="4"/>
  <c r="J2" i="4" s="1"/>
  <c r="K2" i="4" s="1"/>
  <c r="M2" i="4" s="1"/>
  <c r="L2" i="5"/>
  <c r="J3" i="4"/>
  <c r="J4" i="4"/>
  <c r="K4" i="4" s="1"/>
  <c r="M4" i="4" s="1"/>
  <c r="J7" i="4"/>
  <c r="J8" i="4"/>
  <c r="J11" i="4"/>
  <c r="K11" i="4" s="1"/>
  <c r="M11" i="4" s="1"/>
  <c r="J15" i="4"/>
  <c r="J16" i="4"/>
  <c r="J19" i="4"/>
  <c r="J20" i="4"/>
  <c r="J23" i="4"/>
  <c r="K23" i="4" s="1"/>
  <c r="J24" i="4"/>
  <c r="J27" i="4"/>
  <c r="J28" i="4"/>
  <c r="K28" i="4" s="1"/>
  <c r="M28" i="4" s="1"/>
  <c r="J31" i="4"/>
  <c r="K31" i="4" s="1"/>
  <c r="M31" i="4" s="1"/>
  <c r="J32" i="4"/>
  <c r="K32" i="4" s="1"/>
  <c r="J35" i="4"/>
  <c r="J36" i="4"/>
  <c r="J39" i="4"/>
  <c r="K39" i="4" s="1"/>
  <c r="J40" i="4"/>
  <c r="J43" i="4"/>
  <c r="J44" i="4"/>
  <c r="K44" i="4" s="1"/>
  <c r="M44" i="4" s="1"/>
  <c r="J47" i="4"/>
  <c r="K47" i="4" s="1"/>
  <c r="M47" i="4" s="1"/>
  <c r="J48" i="4"/>
  <c r="K48" i="4" s="1"/>
  <c r="M48" i="4" s="1"/>
  <c r="J51" i="4"/>
  <c r="J52" i="4"/>
  <c r="K3" i="4"/>
  <c r="K7" i="4"/>
  <c r="M7" i="4" s="1"/>
  <c r="K8" i="4"/>
  <c r="M8" i="4" s="1"/>
  <c r="K15" i="4"/>
  <c r="K16" i="4"/>
  <c r="M16" i="4" s="1"/>
  <c r="K19" i="4"/>
  <c r="K20" i="4"/>
  <c r="M20" i="4" s="1"/>
  <c r="K24" i="4"/>
  <c r="M24" i="4" s="1"/>
  <c r="K27" i="4"/>
  <c r="M27" i="4" s="1"/>
  <c r="K35" i="4"/>
  <c r="M35" i="4" s="1"/>
  <c r="K36" i="4"/>
  <c r="M36" i="4" s="1"/>
  <c r="K40" i="4"/>
  <c r="M40" i="4" s="1"/>
  <c r="K43" i="4"/>
  <c r="K51" i="4"/>
  <c r="M51" i="4" s="1"/>
  <c r="K52" i="4"/>
  <c r="M52" i="4" s="1"/>
  <c r="K6" i="3"/>
  <c r="M6" i="3" s="1"/>
  <c r="K8" i="3"/>
  <c r="M8" i="3" s="1"/>
  <c r="K12" i="3"/>
  <c r="K13" i="3"/>
  <c r="M13" i="3" s="1"/>
  <c r="K17" i="3"/>
  <c r="M17" i="3" s="1"/>
  <c r="K24" i="3"/>
  <c r="M24" i="3" s="1"/>
  <c r="K29" i="3"/>
  <c r="M29" i="3" s="1"/>
  <c r="K34" i="3"/>
  <c r="M34" i="3" s="1"/>
  <c r="K40" i="3"/>
  <c r="M40" i="3" s="1"/>
  <c r="K44" i="3"/>
  <c r="M44" i="3" s="1"/>
  <c r="K45" i="3"/>
  <c r="M45" i="3" s="1"/>
  <c r="K49" i="3"/>
  <c r="L3" i="3"/>
  <c r="L4" i="3"/>
  <c r="L5" i="3"/>
  <c r="L6" i="3"/>
  <c r="J6" i="3" s="1"/>
  <c r="L7" i="3"/>
  <c r="L8" i="3"/>
  <c r="J8" i="3" s="1"/>
  <c r="L9" i="3"/>
  <c r="L10" i="3"/>
  <c r="J10" i="3" s="1"/>
  <c r="K10" i="3" s="1"/>
  <c r="M10" i="3" s="1"/>
  <c r="L11" i="3"/>
  <c r="L12" i="3"/>
  <c r="L13" i="3"/>
  <c r="J13" i="3" s="1"/>
  <c r="L14" i="3"/>
  <c r="J14" i="3" s="1"/>
  <c r="K14" i="3" s="1"/>
  <c r="M14" i="3" s="1"/>
  <c r="L15" i="3"/>
  <c r="L16" i="3"/>
  <c r="L17" i="3"/>
  <c r="J17" i="3" s="1"/>
  <c r="L18" i="3"/>
  <c r="J18" i="3" s="1"/>
  <c r="K18" i="3" s="1"/>
  <c r="M18" i="3" s="1"/>
  <c r="L19" i="3"/>
  <c r="L20" i="3"/>
  <c r="L21" i="3"/>
  <c r="L22" i="3"/>
  <c r="J22" i="3" s="1"/>
  <c r="K22" i="3" s="1"/>
  <c r="M22" i="3" s="1"/>
  <c r="L23" i="3"/>
  <c r="L24" i="3"/>
  <c r="J24" i="3" s="1"/>
  <c r="L25" i="3"/>
  <c r="L26" i="3"/>
  <c r="J26" i="3" s="1"/>
  <c r="K26" i="3" s="1"/>
  <c r="M26" i="3" s="1"/>
  <c r="L27" i="3"/>
  <c r="L28" i="3"/>
  <c r="L29" i="3"/>
  <c r="J29" i="3" s="1"/>
  <c r="L30" i="3"/>
  <c r="J30" i="3" s="1"/>
  <c r="K30" i="3" s="1"/>
  <c r="M30" i="3" s="1"/>
  <c r="L31" i="3"/>
  <c r="L32" i="3"/>
  <c r="L33" i="3"/>
  <c r="L34" i="3"/>
  <c r="J34" i="3" s="1"/>
  <c r="L35" i="3"/>
  <c r="L36" i="3"/>
  <c r="L37" i="3"/>
  <c r="L38" i="3"/>
  <c r="J38" i="3" s="1"/>
  <c r="K38" i="3" s="1"/>
  <c r="M38" i="3" s="1"/>
  <c r="L39" i="3"/>
  <c r="L40" i="3"/>
  <c r="J40" i="3" s="1"/>
  <c r="L41" i="3"/>
  <c r="L42" i="3"/>
  <c r="J42" i="3" s="1"/>
  <c r="K42" i="3" s="1"/>
  <c r="M42" i="3" s="1"/>
  <c r="L43" i="3"/>
  <c r="L44" i="3"/>
  <c r="L45" i="3"/>
  <c r="J45" i="3" s="1"/>
  <c r="L46" i="3"/>
  <c r="J46" i="3" s="1"/>
  <c r="K46" i="3" s="1"/>
  <c r="M46" i="3" s="1"/>
  <c r="L47" i="3"/>
  <c r="L48" i="3"/>
  <c r="L49" i="3"/>
  <c r="J49" i="3" s="1"/>
  <c r="L50" i="3"/>
  <c r="J50" i="3" s="1"/>
  <c r="K50" i="3" s="1"/>
  <c r="M50" i="3" s="1"/>
  <c r="L51" i="3"/>
  <c r="L52" i="3"/>
  <c r="L53" i="3"/>
  <c r="L2" i="3"/>
  <c r="J2" i="3" s="1"/>
  <c r="K2" i="3" s="1"/>
  <c r="M2" i="3" s="1"/>
  <c r="J3" i="3"/>
  <c r="K3" i="3" s="1"/>
  <c r="M3" i="3" s="1"/>
  <c r="J4" i="3"/>
  <c r="K4" i="3" s="1"/>
  <c r="M4" i="3" s="1"/>
  <c r="J5" i="3"/>
  <c r="K5" i="3" s="1"/>
  <c r="J7" i="3"/>
  <c r="K7" i="3" s="1"/>
  <c r="J9" i="3"/>
  <c r="K9" i="3" s="1"/>
  <c r="M9" i="3" s="1"/>
  <c r="J11" i="3"/>
  <c r="K11" i="3" s="1"/>
  <c r="J12" i="3"/>
  <c r="J15" i="3"/>
  <c r="K15" i="3" s="1"/>
  <c r="J16" i="3"/>
  <c r="K16" i="3" s="1"/>
  <c r="M16" i="3" s="1"/>
  <c r="J19" i="3"/>
  <c r="K19" i="3" s="1"/>
  <c r="M19" i="3" s="1"/>
  <c r="J20" i="3"/>
  <c r="K20" i="3" s="1"/>
  <c r="J21" i="3"/>
  <c r="K21" i="3" s="1"/>
  <c r="M21" i="3" s="1"/>
  <c r="J23" i="3"/>
  <c r="K23" i="3" s="1"/>
  <c r="J25" i="3"/>
  <c r="K25" i="3" s="1"/>
  <c r="M25" i="3" s="1"/>
  <c r="J27" i="3"/>
  <c r="K27" i="3" s="1"/>
  <c r="J28" i="3"/>
  <c r="K28" i="3" s="1"/>
  <c r="J31" i="3"/>
  <c r="K31" i="3" s="1"/>
  <c r="J32" i="3"/>
  <c r="K32" i="3" s="1"/>
  <c r="M32" i="3" s="1"/>
  <c r="J33" i="3"/>
  <c r="K33" i="3" s="1"/>
  <c r="M33" i="3" s="1"/>
  <c r="J35" i="3"/>
  <c r="K35" i="3" s="1"/>
  <c r="M35" i="3" s="1"/>
  <c r="J36" i="3"/>
  <c r="K36" i="3" s="1"/>
  <c r="M36" i="3" s="1"/>
  <c r="J37" i="3"/>
  <c r="K37" i="3" s="1"/>
  <c r="M37" i="3" s="1"/>
  <c r="J39" i="3"/>
  <c r="K39" i="3" s="1"/>
  <c r="M39" i="3" s="1"/>
  <c r="J41" i="3"/>
  <c r="K41" i="3" s="1"/>
  <c r="J43" i="3"/>
  <c r="K43" i="3" s="1"/>
  <c r="J44" i="3"/>
  <c r="J47" i="3"/>
  <c r="K47" i="3" s="1"/>
  <c r="M47" i="3" s="1"/>
  <c r="J48" i="3"/>
  <c r="K48" i="3" s="1"/>
  <c r="M48" i="3" s="1"/>
  <c r="J51" i="3"/>
  <c r="K51" i="3" s="1"/>
  <c r="M51" i="3" s="1"/>
  <c r="J52" i="3"/>
  <c r="K52" i="3" s="1"/>
  <c r="M52" i="3" s="1"/>
  <c r="J53" i="3"/>
  <c r="K53" i="3" s="1"/>
  <c r="M53" i="3" s="1"/>
  <c r="M5" i="3"/>
  <c r="M7" i="3"/>
  <c r="M11" i="3"/>
  <c r="M12" i="3"/>
  <c r="M15" i="3"/>
  <c r="M20" i="3"/>
  <c r="M23" i="3"/>
  <c r="M27" i="3"/>
  <c r="M28" i="3"/>
  <c r="M31" i="3"/>
  <c r="M41" i="3"/>
  <c r="M43" i="3"/>
  <c r="M49" i="3"/>
  <c r="M3" i="4"/>
  <c r="M15" i="4"/>
  <c r="M19" i="4"/>
  <c r="M23" i="4"/>
  <c r="M32" i="4"/>
  <c r="M39" i="4"/>
  <c r="M43" i="4"/>
  <c r="L2" i="8"/>
  <c r="M10" i="7"/>
  <c r="M52" i="7"/>
  <c r="K5" i="7"/>
  <c r="M5" i="7" s="1"/>
  <c r="K34" i="7"/>
  <c r="M34" i="7" s="1"/>
  <c r="J29" i="7"/>
  <c r="K29" i="7" s="1"/>
  <c r="M29" i="7" s="1"/>
  <c r="M4" i="6"/>
  <c r="K48" i="6"/>
  <c r="M48" i="6" s="1"/>
  <c r="K13" i="6"/>
  <c r="M13" i="6" s="1"/>
  <c r="J6" i="6"/>
  <c r="K6" i="6" s="1"/>
  <c r="M6" i="6" s="1"/>
  <c r="J13" i="6"/>
  <c r="J17" i="6"/>
  <c r="K17" i="6" s="1"/>
  <c r="M17" i="6" s="1"/>
  <c r="J18" i="6"/>
  <c r="K18" i="6" s="1"/>
  <c r="M18" i="6" s="1"/>
  <c r="J22" i="6"/>
  <c r="K22" i="6" s="1"/>
  <c r="M22" i="6" s="1"/>
  <c r="J26" i="6"/>
  <c r="K26" i="6" s="1"/>
  <c r="M26" i="6" s="1"/>
  <c r="J27" i="6"/>
  <c r="K27" i="6" s="1"/>
  <c r="M27" i="6" s="1"/>
  <c r="J30" i="6"/>
  <c r="K30" i="6" s="1"/>
  <c r="M30" i="6" s="1"/>
  <c r="J34" i="6"/>
  <c r="K34" i="6" s="1"/>
  <c r="M34" i="6" s="1"/>
  <c r="J35" i="6"/>
  <c r="K35" i="6" s="1"/>
  <c r="M35" i="6" s="1"/>
  <c r="J38" i="6"/>
  <c r="K38" i="6" s="1"/>
  <c r="M38" i="6" s="1"/>
  <c r="J42" i="6"/>
  <c r="K42" i="6" s="1"/>
  <c r="M42" i="6" s="1"/>
  <c r="J43" i="6"/>
  <c r="K43" i="6" s="1"/>
  <c r="M43" i="6" s="1"/>
  <c r="J46" i="6"/>
  <c r="K46" i="6" s="1"/>
  <c r="M46" i="6" s="1"/>
  <c r="J50" i="6"/>
  <c r="K50" i="6" s="1"/>
  <c r="M50" i="6" s="1"/>
  <c r="J51" i="6"/>
  <c r="K51" i="6" s="1"/>
  <c r="M51" i="6" s="1"/>
  <c r="L3" i="6"/>
  <c r="J3" i="6" s="1"/>
  <c r="K3" i="6" s="1"/>
  <c r="M3" i="6" s="1"/>
  <c r="L4" i="6"/>
  <c r="J4" i="6" s="1"/>
  <c r="K4" i="6" s="1"/>
  <c r="L5" i="6"/>
  <c r="J5" i="6" s="1"/>
  <c r="K5" i="6" s="1"/>
  <c r="M5" i="6" s="1"/>
  <c r="L6" i="6"/>
  <c r="L7" i="6"/>
  <c r="J7" i="6" s="1"/>
  <c r="K7" i="6" s="1"/>
  <c r="M7" i="6" s="1"/>
  <c r="L8" i="6"/>
  <c r="J8" i="6" s="1"/>
  <c r="K8" i="6" s="1"/>
  <c r="M8" i="6" s="1"/>
  <c r="L9" i="6"/>
  <c r="J9" i="6" s="1"/>
  <c r="K9" i="6" s="1"/>
  <c r="M9" i="6" s="1"/>
  <c r="L10" i="6"/>
  <c r="J10" i="6" s="1"/>
  <c r="K10" i="6" s="1"/>
  <c r="M10" i="6" s="1"/>
  <c r="L11" i="6"/>
  <c r="J11" i="6" s="1"/>
  <c r="K11" i="6" s="1"/>
  <c r="M11" i="6" s="1"/>
  <c r="L12" i="6"/>
  <c r="J12" i="6" s="1"/>
  <c r="K12" i="6" s="1"/>
  <c r="M12" i="6" s="1"/>
  <c r="L13" i="6"/>
  <c r="L14" i="6"/>
  <c r="J14" i="6" s="1"/>
  <c r="K14" i="6" s="1"/>
  <c r="M14" i="6" s="1"/>
  <c r="L15" i="6"/>
  <c r="J15" i="6" s="1"/>
  <c r="K15" i="6" s="1"/>
  <c r="M15" i="6" s="1"/>
  <c r="L16" i="6"/>
  <c r="J16" i="6" s="1"/>
  <c r="K16" i="6" s="1"/>
  <c r="M16" i="6" s="1"/>
  <c r="L17" i="6"/>
  <c r="L18" i="6"/>
  <c r="L19" i="6"/>
  <c r="J19" i="6" s="1"/>
  <c r="K19" i="6" s="1"/>
  <c r="M19" i="6" s="1"/>
  <c r="L20" i="6"/>
  <c r="J20" i="6" s="1"/>
  <c r="K20" i="6" s="1"/>
  <c r="M20" i="6" s="1"/>
  <c r="L21" i="6"/>
  <c r="J21" i="6" s="1"/>
  <c r="K21" i="6" s="1"/>
  <c r="M21" i="6" s="1"/>
  <c r="L22" i="6"/>
  <c r="L23" i="6"/>
  <c r="J23" i="6" s="1"/>
  <c r="K23" i="6" s="1"/>
  <c r="M23" i="6" s="1"/>
  <c r="L24" i="6"/>
  <c r="J24" i="6" s="1"/>
  <c r="K24" i="6" s="1"/>
  <c r="M24" i="6" s="1"/>
  <c r="L25" i="6"/>
  <c r="J25" i="6" s="1"/>
  <c r="K25" i="6" s="1"/>
  <c r="M25" i="6" s="1"/>
  <c r="L26" i="6"/>
  <c r="L27" i="6"/>
  <c r="L28" i="6"/>
  <c r="J28" i="6" s="1"/>
  <c r="K28" i="6" s="1"/>
  <c r="M28" i="6" s="1"/>
  <c r="L29" i="6"/>
  <c r="J29" i="6" s="1"/>
  <c r="K29" i="6" s="1"/>
  <c r="M29" i="6" s="1"/>
  <c r="L30" i="6"/>
  <c r="L31" i="6"/>
  <c r="J31" i="6" s="1"/>
  <c r="K31" i="6" s="1"/>
  <c r="M31" i="6" s="1"/>
  <c r="L32" i="6"/>
  <c r="J32" i="6" s="1"/>
  <c r="K32" i="6" s="1"/>
  <c r="M32" i="6" s="1"/>
  <c r="L33" i="6"/>
  <c r="J33" i="6" s="1"/>
  <c r="K33" i="6" s="1"/>
  <c r="M33" i="6" s="1"/>
  <c r="L34" i="6"/>
  <c r="L35" i="6"/>
  <c r="L36" i="6"/>
  <c r="J36" i="6" s="1"/>
  <c r="K36" i="6" s="1"/>
  <c r="M36" i="6" s="1"/>
  <c r="L37" i="6"/>
  <c r="J37" i="6" s="1"/>
  <c r="K37" i="6" s="1"/>
  <c r="M37" i="6" s="1"/>
  <c r="L38" i="6"/>
  <c r="L39" i="6"/>
  <c r="J39" i="6" s="1"/>
  <c r="K39" i="6" s="1"/>
  <c r="M39" i="6" s="1"/>
  <c r="L40" i="6"/>
  <c r="J40" i="6" s="1"/>
  <c r="K40" i="6" s="1"/>
  <c r="M40" i="6" s="1"/>
  <c r="L41" i="6"/>
  <c r="J41" i="6" s="1"/>
  <c r="K41" i="6" s="1"/>
  <c r="M41" i="6" s="1"/>
  <c r="L42" i="6"/>
  <c r="L43" i="6"/>
  <c r="L44" i="6"/>
  <c r="J44" i="6" s="1"/>
  <c r="K44" i="6" s="1"/>
  <c r="M44" i="6" s="1"/>
  <c r="L45" i="6"/>
  <c r="J45" i="6" s="1"/>
  <c r="K45" i="6" s="1"/>
  <c r="M45" i="6" s="1"/>
  <c r="L46" i="6"/>
  <c r="L47" i="6"/>
  <c r="J47" i="6" s="1"/>
  <c r="K47" i="6" s="1"/>
  <c r="M47" i="6" s="1"/>
  <c r="L48" i="6"/>
  <c r="J48" i="6" s="1"/>
  <c r="L49" i="6"/>
  <c r="J49" i="6" s="1"/>
  <c r="K49" i="6" s="1"/>
  <c r="M49" i="6" s="1"/>
  <c r="L50" i="6"/>
  <c r="L51" i="6"/>
  <c r="L52" i="6"/>
  <c r="J52" i="6" s="1"/>
  <c r="K52" i="6" s="1"/>
  <c r="M52" i="6" s="1"/>
  <c r="L53" i="6"/>
  <c r="J53" i="6" s="1"/>
  <c r="K53" i="6" s="1"/>
  <c r="M53" i="6" s="1"/>
  <c r="M39" i="5"/>
  <c r="M42" i="5"/>
  <c r="M50" i="5"/>
  <c r="M51" i="5"/>
  <c r="J36" i="5"/>
  <c r="K36" i="5" s="1"/>
  <c r="M36" i="5" s="1"/>
  <c r="J40" i="5"/>
  <c r="K40" i="5" s="1"/>
  <c r="M40" i="5" s="1"/>
  <c r="J44" i="5"/>
  <c r="K44" i="5" s="1"/>
  <c r="M44" i="5" s="1"/>
  <c r="J48" i="5"/>
  <c r="K48" i="5" s="1"/>
  <c r="M48" i="5" s="1"/>
  <c r="K35" i="5"/>
  <c r="M35" i="5" s="1"/>
  <c r="K47" i="5"/>
  <c r="M47" i="5" s="1"/>
  <c r="L34" i="5"/>
  <c r="L35" i="5"/>
  <c r="J35" i="5" s="1"/>
  <c r="L36" i="5"/>
  <c r="L37" i="5"/>
  <c r="J37" i="5" s="1"/>
  <c r="K37" i="5" s="1"/>
  <c r="M37" i="5" s="1"/>
  <c r="L38" i="5"/>
  <c r="J38" i="5" s="1"/>
  <c r="K38" i="5" s="1"/>
  <c r="M38" i="5" s="1"/>
  <c r="L39" i="5"/>
  <c r="J39" i="5" s="1"/>
  <c r="K39" i="5" s="1"/>
  <c r="L40" i="5"/>
  <c r="L41" i="5"/>
  <c r="J41" i="5" s="1"/>
  <c r="K41" i="5" s="1"/>
  <c r="M41" i="5" s="1"/>
  <c r="L42" i="5"/>
  <c r="J42" i="5" s="1"/>
  <c r="K42" i="5" s="1"/>
  <c r="L43" i="5"/>
  <c r="J43" i="5" s="1"/>
  <c r="K43" i="5" s="1"/>
  <c r="M43" i="5" s="1"/>
  <c r="L44" i="5"/>
  <c r="L45" i="5"/>
  <c r="J45" i="5" s="1"/>
  <c r="K45" i="5" s="1"/>
  <c r="M45" i="5" s="1"/>
  <c r="L46" i="5"/>
  <c r="J46" i="5" s="1"/>
  <c r="K46" i="5" s="1"/>
  <c r="M46" i="5" s="1"/>
  <c r="L47" i="5"/>
  <c r="J47" i="5" s="1"/>
  <c r="L48" i="5"/>
  <c r="L49" i="5"/>
  <c r="J49" i="5" s="1"/>
  <c r="K49" i="5" s="1"/>
  <c r="M49" i="5" s="1"/>
  <c r="L50" i="5"/>
  <c r="J50" i="5" s="1"/>
  <c r="K50" i="5" s="1"/>
  <c r="L51" i="5"/>
  <c r="J51" i="5" s="1"/>
  <c r="K51" i="5" s="1"/>
  <c r="L52" i="5"/>
  <c r="J52" i="5" s="1"/>
  <c r="K52" i="5" s="1"/>
  <c r="M52" i="5" s="1"/>
  <c r="L53" i="5"/>
  <c r="J53" i="5" s="1"/>
  <c r="K53" i="5" s="1"/>
  <c r="M53" i="5" s="1"/>
  <c r="K34" i="5"/>
  <c r="M34" i="5" s="1"/>
  <c r="J5" i="5"/>
  <c r="K5" i="5" s="1"/>
  <c r="M5" i="5" s="1"/>
  <c r="J6" i="5"/>
  <c r="K6" i="5" s="1"/>
  <c r="M6" i="5" s="1"/>
  <c r="J17" i="5"/>
  <c r="K17" i="5" s="1"/>
  <c r="M17" i="5" s="1"/>
  <c r="J21" i="5"/>
  <c r="K21" i="5" s="1"/>
  <c r="M21" i="5" s="1"/>
  <c r="J22" i="5"/>
  <c r="K22" i="5" s="1"/>
  <c r="M22" i="5" s="1"/>
  <c r="J34" i="5"/>
  <c r="L3" i="5"/>
  <c r="J3" i="5" s="1"/>
  <c r="K3" i="5" s="1"/>
  <c r="M3" i="5" s="1"/>
  <c r="L4" i="5"/>
  <c r="J4" i="5" s="1"/>
  <c r="K4" i="5" s="1"/>
  <c r="M4" i="5" s="1"/>
  <c r="L5" i="5"/>
  <c r="L6" i="5"/>
  <c r="L7" i="5"/>
  <c r="J7" i="5" s="1"/>
  <c r="K7" i="5" s="1"/>
  <c r="M7" i="5" s="1"/>
  <c r="L8" i="5"/>
  <c r="J8" i="5" s="1"/>
  <c r="K8" i="5" s="1"/>
  <c r="M8" i="5" s="1"/>
  <c r="L9" i="5"/>
  <c r="J9" i="5" s="1"/>
  <c r="K9" i="5" s="1"/>
  <c r="M9" i="5" s="1"/>
  <c r="L10" i="5"/>
  <c r="J10" i="5" s="1"/>
  <c r="K10" i="5" s="1"/>
  <c r="M10" i="5" s="1"/>
  <c r="L11" i="5"/>
  <c r="J11" i="5" s="1"/>
  <c r="K11" i="5" s="1"/>
  <c r="M11" i="5" s="1"/>
  <c r="L12" i="5"/>
  <c r="J12" i="5" s="1"/>
  <c r="K12" i="5" s="1"/>
  <c r="M12" i="5" s="1"/>
  <c r="L13" i="5"/>
  <c r="J13" i="5" s="1"/>
  <c r="K13" i="5" s="1"/>
  <c r="M13" i="5" s="1"/>
  <c r="L14" i="5"/>
  <c r="J14" i="5" s="1"/>
  <c r="K14" i="5" s="1"/>
  <c r="M14" i="5" s="1"/>
  <c r="L15" i="5"/>
  <c r="J15" i="5" s="1"/>
  <c r="K15" i="5" s="1"/>
  <c r="M15" i="5" s="1"/>
  <c r="L16" i="5"/>
  <c r="J16" i="5" s="1"/>
  <c r="K16" i="5" s="1"/>
  <c r="M16" i="5" s="1"/>
  <c r="L17" i="5"/>
  <c r="L18" i="5"/>
  <c r="J18" i="5" s="1"/>
  <c r="K18" i="5" s="1"/>
  <c r="M18" i="5" s="1"/>
  <c r="L19" i="5"/>
  <c r="J19" i="5" s="1"/>
  <c r="K19" i="5" s="1"/>
  <c r="M19" i="5" s="1"/>
  <c r="L20" i="5"/>
  <c r="J20" i="5" s="1"/>
  <c r="K20" i="5" s="1"/>
  <c r="M20" i="5" s="1"/>
  <c r="L21" i="5"/>
  <c r="L22" i="5"/>
  <c r="L23" i="5"/>
  <c r="J23" i="5" s="1"/>
  <c r="K23" i="5" s="1"/>
  <c r="M23" i="5" s="1"/>
  <c r="L24" i="5"/>
  <c r="J24" i="5" s="1"/>
  <c r="K24" i="5" s="1"/>
  <c r="M24" i="5" s="1"/>
  <c r="L25" i="5"/>
  <c r="J25" i="5" s="1"/>
  <c r="K25" i="5" s="1"/>
  <c r="M25" i="5" s="1"/>
  <c r="L26" i="5"/>
  <c r="J26" i="5" s="1"/>
  <c r="K26" i="5" s="1"/>
  <c r="M26" i="5" s="1"/>
  <c r="L27" i="5"/>
  <c r="J27" i="5" s="1"/>
  <c r="K27" i="5" s="1"/>
  <c r="M27" i="5" s="1"/>
  <c r="L28" i="5"/>
  <c r="J28" i="5" s="1"/>
  <c r="K28" i="5" s="1"/>
  <c r="M28" i="5" s="1"/>
  <c r="L29" i="5"/>
  <c r="J29" i="5" s="1"/>
  <c r="K29" i="5" s="1"/>
  <c r="M29" i="5" s="1"/>
  <c r="L30" i="5"/>
  <c r="J30" i="5" s="1"/>
  <c r="K30" i="5" s="1"/>
  <c r="M30" i="5" s="1"/>
  <c r="L31" i="5"/>
  <c r="J31" i="5" s="1"/>
  <c r="K31" i="5" s="1"/>
  <c r="M31" i="5" s="1"/>
  <c r="L32" i="5"/>
  <c r="J32" i="5" s="1"/>
  <c r="K32" i="5" s="1"/>
  <c r="M32" i="5" s="1"/>
  <c r="L33" i="5"/>
  <c r="J33" i="5" s="1"/>
  <c r="K33" i="5" s="1"/>
  <c r="M33" i="5" s="1"/>
  <c r="L2" i="6"/>
  <c r="J2" i="6" s="1"/>
  <c r="K2" i="6" s="1"/>
  <c r="M2" i="6" s="1"/>
  <c r="J2" i="5"/>
  <c r="K2" i="5" s="1"/>
  <c r="M2" i="5" s="1"/>
  <c r="J2" i="8"/>
  <c r="K2" i="8" s="1"/>
  <c r="M2" i="8" s="1"/>
  <c r="L3" i="7"/>
  <c r="J3" i="7" s="1"/>
  <c r="K3" i="7" s="1"/>
  <c r="M3" i="7" s="1"/>
  <c r="L4" i="7"/>
  <c r="J4" i="7" s="1"/>
  <c r="K4" i="7" s="1"/>
  <c r="M4" i="7" s="1"/>
  <c r="L5" i="7"/>
  <c r="J5" i="7" s="1"/>
  <c r="L6" i="7"/>
  <c r="J6" i="7" s="1"/>
  <c r="K6" i="7" s="1"/>
  <c r="M6" i="7" s="1"/>
  <c r="L7" i="7"/>
  <c r="J7" i="7" s="1"/>
  <c r="K7" i="7" s="1"/>
  <c r="M7" i="7" s="1"/>
  <c r="L8" i="7"/>
  <c r="J8" i="7" s="1"/>
  <c r="K8" i="7" s="1"/>
  <c r="M8" i="7" s="1"/>
  <c r="L9" i="7"/>
  <c r="J9" i="7" s="1"/>
  <c r="K9" i="7" s="1"/>
  <c r="M9" i="7" s="1"/>
  <c r="L10" i="7"/>
  <c r="J10" i="7" s="1"/>
  <c r="K10" i="7" s="1"/>
  <c r="L11" i="7"/>
  <c r="J11" i="7" s="1"/>
  <c r="K11" i="7" s="1"/>
  <c r="M11" i="7" s="1"/>
  <c r="L12" i="7"/>
  <c r="J12" i="7" s="1"/>
  <c r="K12" i="7" s="1"/>
  <c r="M12" i="7" s="1"/>
  <c r="L13" i="7"/>
  <c r="J13" i="7" s="1"/>
  <c r="K13" i="7" s="1"/>
  <c r="M13" i="7" s="1"/>
  <c r="L14" i="7"/>
  <c r="J14" i="7" s="1"/>
  <c r="K14" i="7" s="1"/>
  <c r="M14" i="7" s="1"/>
  <c r="L15" i="7"/>
  <c r="J15" i="7" s="1"/>
  <c r="K15" i="7" s="1"/>
  <c r="M15" i="7" s="1"/>
  <c r="L16" i="7"/>
  <c r="J16" i="7" s="1"/>
  <c r="K16" i="7" s="1"/>
  <c r="M16" i="7" s="1"/>
  <c r="L17" i="7"/>
  <c r="J17" i="7" s="1"/>
  <c r="K17" i="7" s="1"/>
  <c r="M17" i="7" s="1"/>
  <c r="L18" i="7"/>
  <c r="J18" i="7" s="1"/>
  <c r="K18" i="7" s="1"/>
  <c r="M18" i="7" s="1"/>
  <c r="L19" i="7"/>
  <c r="J19" i="7" s="1"/>
  <c r="K19" i="7" s="1"/>
  <c r="M19" i="7" s="1"/>
  <c r="L20" i="7"/>
  <c r="J20" i="7" s="1"/>
  <c r="K20" i="7" s="1"/>
  <c r="M20" i="7" s="1"/>
  <c r="L21" i="7"/>
  <c r="J21" i="7" s="1"/>
  <c r="K21" i="7" s="1"/>
  <c r="M21" i="7" s="1"/>
  <c r="L22" i="7"/>
  <c r="J22" i="7" s="1"/>
  <c r="K22" i="7" s="1"/>
  <c r="M22" i="7" s="1"/>
  <c r="L23" i="7"/>
  <c r="J23" i="7" s="1"/>
  <c r="K23" i="7" s="1"/>
  <c r="M23" i="7" s="1"/>
  <c r="L24" i="7"/>
  <c r="J24" i="7" s="1"/>
  <c r="K24" i="7" s="1"/>
  <c r="M24" i="7" s="1"/>
  <c r="L25" i="7"/>
  <c r="J25" i="7" s="1"/>
  <c r="K25" i="7" s="1"/>
  <c r="M25" i="7" s="1"/>
  <c r="L26" i="7"/>
  <c r="J26" i="7" s="1"/>
  <c r="K26" i="7" s="1"/>
  <c r="M26" i="7" s="1"/>
  <c r="L27" i="7"/>
  <c r="J27" i="7" s="1"/>
  <c r="K27" i="7" s="1"/>
  <c r="M27" i="7" s="1"/>
  <c r="L28" i="7"/>
  <c r="J28" i="7" s="1"/>
  <c r="K28" i="7" s="1"/>
  <c r="M28" i="7" s="1"/>
  <c r="L29" i="7"/>
  <c r="L30" i="7"/>
  <c r="J30" i="7" s="1"/>
  <c r="K30" i="7" s="1"/>
  <c r="M30" i="7" s="1"/>
  <c r="L31" i="7"/>
  <c r="J31" i="7" s="1"/>
  <c r="K31" i="7" s="1"/>
  <c r="M31" i="7" s="1"/>
  <c r="L32" i="7"/>
  <c r="J32" i="7" s="1"/>
  <c r="K32" i="7" s="1"/>
  <c r="M32" i="7" s="1"/>
  <c r="L33" i="7"/>
  <c r="J33" i="7" s="1"/>
  <c r="K33" i="7" s="1"/>
  <c r="M33" i="7" s="1"/>
  <c r="L34" i="7"/>
  <c r="J34" i="7" s="1"/>
  <c r="L35" i="7"/>
  <c r="J35" i="7" s="1"/>
  <c r="K35" i="7" s="1"/>
  <c r="M35" i="7" s="1"/>
  <c r="L36" i="7"/>
  <c r="J36" i="7" s="1"/>
  <c r="K36" i="7" s="1"/>
  <c r="M36" i="7" s="1"/>
  <c r="L37" i="7"/>
  <c r="J37" i="7" s="1"/>
  <c r="K37" i="7" s="1"/>
  <c r="M37" i="7" s="1"/>
  <c r="L38" i="7"/>
  <c r="J38" i="7" s="1"/>
  <c r="K38" i="7" s="1"/>
  <c r="M38" i="7" s="1"/>
  <c r="L39" i="7"/>
  <c r="J39" i="7" s="1"/>
  <c r="K39" i="7" s="1"/>
  <c r="M39" i="7" s="1"/>
  <c r="L40" i="7"/>
  <c r="J40" i="7" s="1"/>
  <c r="K40" i="7" s="1"/>
  <c r="M40" i="7" s="1"/>
  <c r="L41" i="7"/>
  <c r="J41" i="7" s="1"/>
  <c r="K41" i="7" s="1"/>
  <c r="M41" i="7" s="1"/>
  <c r="L42" i="7"/>
  <c r="J42" i="7" s="1"/>
  <c r="K42" i="7" s="1"/>
  <c r="M42" i="7" s="1"/>
  <c r="L43" i="7"/>
  <c r="J43" i="7" s="1"/>
  <c r="K43" i="7" s="1"/>
  <c r="M43" i="7" s="1"/>
  <c r="L44" i="7"/>
  <c r="J44" i="7" s="1"/>
  <c r="K44" i="7" s="1"/>
  <c r="M44" i="7" s="1"/>
  <c r="L45" i="7"/>
  <c r="J45" i="7" s="1"/>
  <c r="K45" i="7" s="1"/>
  <c r="M45" i="7" s="1"/>
  <c r="L46" i="7"/>
  <c r="J46" i="7" s="1"/>
  <c r="K46" i="7" s="1"/>
  <c r="M46" i="7" s="1"/>
  <c r="L47" i="7"/>
  <c r="J47" i="7" s="1"/>
  <c r="K47" i="7" s="1"/>
  <c r="M47" i="7" s="1"/>
  <c r="L48" i="7"/>
  <c r="J48" i="7" s="1"/>
  <c r="K48" i="7" s="1"/>
  <c r="M48" i="7" s="1"/>
  <c r="L49" i="7"/>
  <c r="J49" i="7" s="1"/>
  <c r="K49" i="7" s="1"/>
  <c r="M49" i="7" s="1"/>
  <c r="L50" i="7"/>
  <c r="J50" i="7" s="1"/>
  <c r="K50" i="7" s="1"/>
  <c r="M50" i="7" s="1"/>
  <c r="L51" i="7"/>
  <c r="J51" i="7" s="1"/>
  <c r="K51" i="7" s="1"/>
  <c r="M51" i="7" s="1"/>
  <c r="L52" i="7"/>
  <c r="J52" i="7" s="1"/>
  <c r="K52" i="7" s="1"/>
  <c r="L53" i="7"/>
  <c r="J53" i="7" s="1"/>
  <c r="K53" i="7" s="1"/>
  <c r="M53" i="7" s="1"/>
  <c r="L2" i="7"/>
  <c r="J2" i="7" s="1"/>
  <c r="K2" i="7" s="1"/>
  <c r="M2" i="7" s="1"/>
  <c r="K6" i="8"/>
  <c r="M6" i="8" s="1"/>
  <c r="K10" i="8"/>
  <c r="M10" i="8" s="1"/>
  <c r="J34" i="8"/>
  <c r="K34" i="8" s="1"/>
  <c r="M34" i="8" s="1"/>
  <c r="J38" i="8"/>
  <c r="K38" i="8" s="1"/>
  <c r="M38" i="8" s="1"/>
  <c r="J42" i="8"/>
  <c r="K42" i="8" s="1"/>
  <c r="M42" i="8" s="1"/>
  <c r="J46" i="8"/>
  <c r="K46" i="8" s="1"/>
  <c r="M46" i="8" s="1"/>
  <c r="J50" i="8"/>
  <c r="K50" i="8" s="1"/>
  <c r="M50" i="8" s="1"/>
  <c r="J3" i="8"/>
  <c r="K3" i="8" s="1"/>
  <c r="M3" i="8" s="1"/>
  <c r="J6" i="8"/>
  <c r="J7" i="8"/>
  <c r="K7" i="8" s="1"/>
  <c r="M7" i="8" s="1"/>
  <c r="J10" i="8"/>
  <c r="L3" i="8"/>
  <c r="L4" i="8"/>
  <c r="J4" i="8" s="1"/>
  <c r="K4" i="8" s="1"/>
  <c r="M4" i="8" s="1"/>
  <c r="L5" i="8"/>
  <c r="J5" i="8" s="1"/>
  <c r="K5" i="8" s="1"/>
  <c r="M5" i="8" s="1"/>
  <c r="L6" i="8"/>
  <c r="L7" i="8"/>
  <c r="L8" i="8"/>
  <c r="J8" i="8" s="1"/>
  <c r="K8" i="8" s="1"/>
  <c r="M8" i="8" s="1"/>
  <c r="L9" i="8"/>
  <c r="J9" i="8" s="1"/>
  <c r="K9" i="8" s="1"/>
  <c r="M9" i="8" s="1"/>
  <c r="L10" i="8"/>
  <c r="L11" i="8"/>
  <c r="J11" i="8" s="1"/>
  <c r="K11" i="8" s="1"/>
  <c r="M11" i="8" s="1"/>
  <c r="L12" i="8"/>
  <c r="J12" i="8" s="1"/>
  <c r="K12" i="8" s="1"/>
  <c r="M12" i="8" s="1"/>
  <c r="L13" i="8"/>
  <c r="J13" i="8" s="1"/>
  <c r="K13" i="8" s="1"/>
  <c r="M13" i="8" s="1"/>
  <c r="L14" i="8"/>
  <c r="J14" i="8" s="1"/>
  <c r="K14" i="8" s="1"/>
  <c r="M14" i="8" s="1"/>
  <c r="L15" i="8"/>
  <c r="J15" i="8" s="1"/>
  <c r="K15" i="8" s="1"/>
  <c r="M15" i="8" s="1"/>
  <c r="L16" i="8"/>
  <c r="J16" i="8" s="1"/>
  <c r="K16" i="8" s="1"/>
  <c r="M16" i="8" s="1"/>
  <c r="L17" i="8"/>
  <c r="J17" i="8" s="1"/>
  <c r="K17" i="8" s="1"/>
  <c r="M17" i="8" s="1"/>
  <c r="L18" i="8"/>
  <c r="J18" i="8" s="1"/>
  <c r="K18" i="8" s="1"/>
  <c r="M18" i="8" s="1"/>
  <c r="L19" i="8"/>
  <c r="J19" i="8" s="1"/>
  <c r="K19" i="8" s="1"/>
  <c r="M19" i="8" s="1"/>
  <c r="L20" i="8"/>
  <c r="J20" i="8" s="1"/>
  <c r="K20" i="8" s="1"/>
  <c r="M20" i="8" s="1"/>
  <c r="L22" i="8"/>
  <c r="J22" i="8" s="1"/>
  <c r="K22" i="8" s="1"/>
  <c r="M22" i="8" s="1"/>
  <c r="L23" i="8"/>
  <c r="J23" i="8" s="1"/>
  <c r="K23" i="8" s="1"/>
  <c r="M23" i="8" s="1"/>
  <c r="L24" i="8"/>
  <c r="J24" i="8" s="1"/>
  <c r="K24" i="8" s="1"/>
  <c r="M24" i="8" s="1"/>
  <c r="L25" i="8"/>
  <c r="J25" i="8" s="1"/>
  <c r="K25" i="8" s="1"/>
  <c r="M25" i="8" s="1"/>
  <c r="L26" i="8"/>
  <c r="J26" i="8" s="1"/>
  <c r="K26" i="8" s="1"/>
  <c r="M26" i="8" s="1"/>
  <c r="L27" i="8"/>
  <c r="J27" i="8" s="1"/>
  <c r="K27" i="8" s="1"/>
  <c r="M27" i="8" s="1"/>
  <c r="L28" i="8"/>
  <c r="J28" i="8" s="1"/>
  <c r="K28" i="8" s="1"/>
  <c r="M28" i="8" s="1"/>
  <c r="L29" i="8"/>
  <c r="J29" i="8" s="1"/>
  <c r="K29" i="8" s="1"/>
  <c r="M29" i="8" s="1"/>
  <c r="L30" i="8"/>
  <c r="J30" i="8" s="1"/>
  <c r="K30" i="8" s="1"/>
  <c r="M30" i="8" s="1"/>
  <c r="L31" i="8"/>
  <c r="J31" i="8" s="1"/>
  <c r="K31" i="8" s="1"/>
  <c r="M31" i="8" s="1"/>
  <c r="L32" i="8"/>
  <c r="J32" i="8" s="1"/>
  <c r="K32" i="8" s="1"/>
  <c r="M32" i="8" s="1"/>
  <c r="L33" i="8"/>
  <c r="J33" i="8" s="1"/>
  <c r="K33" i="8" s="1"/>
  <c r="M33" i="8" s="1"/>
  <c r="L34" i="8"/>
  <c r="L35" i="8"/>
  <c r="J35" i="8" s="1"/>
  <c r="K35" i="8" s="1"/>
  <c r="M35" i="8" s="1"/>
  <c r="L36" i="8"/>
  <c r="J36" i="8" s="1"/>
  <c r="K36" i="8" s="1"/>
  <c r="M36" i="8" s="1"/>
  <c r="L37" i="8"/>
  <c r="J37" i="8" s="1"/>
  <c r="K37" i="8" s="1"/>
  <c r="M37" i="8" s="1"/>
  <c r="L38" i="8"/>
  <c r="L39" i="8"/>
  <c r="J39" i="8" s="1"/>
  <c r="K39" i="8" s="1"/>
  <c r="M39" i="8" s="1"/>
  <c r="L40" i="8"/>
  <c r="J40" i="8" s="1"/>
  <c r="K40" i="8" s="1"/>
  <c r="M40" i="8" s="1"/>
  <c r="L41" i="8"/>
  <c r="J41" i="8" s="1"/>
  <c r="K41" i="8" s="1"/>
  <c r="M41" i="8" s="1"/>
  <c r="L42" i="8"/>
  <c r="L43" i="8"/>
  <c r="J43" i="8" s="1"/>
  <c r="K43" i="8" s="1"/>
  <c r="M43" i="8" s="1"/>
  <c r="L44" i="8"/>
  <c r="J44" i="8" s="1"/>
  <c r="K44" i="8" s="1"/>
  <c r="M44" i="8" s="1"/>
  <c r="L45" i="8"/>
  <c r="J45" i="8" s="1"/>
  <c r="K45" i="8" s="1"/>
  <c r="M45" i="8" s="1"/>
  <c r="L46" i="8"/>
  <c r="L47" i="8"/>
  <c r="J47" i="8" s="1"/>
  <c r="K47" i="8" s="1"/>
  <c r="M47" i="8" s="1"/>
  <c r="L48" i="8"/>
  <c r="J48" i="8" s="1"/>
  <c r="K48" i="8" s="1"/>
  <c r="M48" i="8" s="1"/>
  <c r="L49" i="8"/>
  <c r="J49" i="8" s="1"/>
  <c r="K49" i="8" s="1"/>
  <c r="M49" i="8" s="1"/>
  <c r="L50" i="8"/>
  <c r="L51" i="8"/>
  <c r="J51" i="8" s="1"/>
  <c r="K51" i="8" s="1"/>
  <c r="M51" i="8" s="1"/>
  <c r="L52" i="8"/>
  <c r="J52" i="8" s="1"/>
  <c r="K52" i="8" s="1"/>
  <c r="M52" i="8" s="1"/>
  <c r="L53" i="8"/>
  <c r="J53" i="8" s="1"/>
  <c r="K53" i="8" s="1"/>
  <c r="M53" i="8" s="1"/>
</calcChain>
</file>

<file path=xl/sharedStrings.xml><?xml version="1.0" encoding="utf-8"?>
<sst xmlns="http://schemas.openxmlformats.org/spreadsheetml/2006/main" count="756" uniqueCount="174">
  <si>
    <t>State</t>
  </si>
  <si>
    <t>2011 FCEV Sales</t>
  </si>
  <si>
    <t>2011 BEV Sales</t>
  </si>
  <si>
    <t>2011 PHEV Sales</t>
  </si>
  <si>
    <t>2011 HEV Sales</t>
  </si>
  <si>
    <t>EV (BEV &amp; PHEV) Sales</t>
  </si>
  <si>
    <t>Alternative Powertrain Sales</t>
  </si>
  <si>
    <t>Total LV sales from 2011 (based on ratios from 2013)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</si>
  <si>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</si>
  <si>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</si>
  <si>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</si>
  <si>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</si>
  <si>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</si>
  <si>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</si>
  <si>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</si>
  <si>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</si>
  <si>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</si>
  <si>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</si>
  <si>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</si>
  <si>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</si>
  <si>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</si>
  <si>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</si>
  <si>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</si>
  <si>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</si>
  <si>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</si>
  <si>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</si>
  <si>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</si>
  <si>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</si>
  <si>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</si>
  <si>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</si>
  <si>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</si>
  <si>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</si>
  <si>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</si>
  <si>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</si>
  <si>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</si>
  <si>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</si>
  <si>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</si>
  <si>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</si>
  <si>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</si>
  <si>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</si>
  <si>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</si>
  <si>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</si>
  <si>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</si>
  <si>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</si>
  <si>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</si>
  <si>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</si>
  <si>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</si>
  <si>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</si>
  <si>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</si>
  <si>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</si>
  <si>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</si>
  <si>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</si>
  <si>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</si>
  <si>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</si>
  <si>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</si>
  <si>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</si>
  <si>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</si>
  <si>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</si>
  <si>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</si>
  <si>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US</t>
  </si>
  <si>
    <t>2012 FCEV Sales</t>
  </si>
  <si>
    <t>2012 BEV Sales</t>
  </si>
  <si>
    <t>2012 PHEV Sales</t>
  </si>
  <si>
    <t>2012 HEV Sales</t>
  </si>
  <si>
    <t>2012 EV (BEV &amp; PHEV) Sales</t>
  </si>
  <si>
    <t>Total LV Sales 2012 (Based on ratios from 2013)</t>
  </si>
  <si>
    <t>2013 FCEV Sales</t>
  </si>
  <si>
    <t>2013 FCEV Market Share</t>
  </si>
  <si>
    <t>2013 BEV Sales</t>
  </si>
  <si>
    <t>2013 BEV Market Share</t>
  </si>
  <si>
    <t>2013 PHEV Sales</t>
  </si>
  <si>
    <t>2013 PHEV Market Share</t>
  </si>
  <si>
    <t>2013 HEV Sales</t>
  </si>
  <si>
    <t>2013 HEV Market Share</t>
  </si>
  <si>
    <t>2013 ICE Sales</t>
  </si>
  <si>
    <t>2013 ICE Market Share</t>
  </si>
  <si>
    <t>Total LV Sales 2013</t>
  </si>
  <si>
    <t>Alternative Powertrain Share</t>
  </si>
  <si>
    <t>EV (BEV &amp; PHEV) Share</t>
  </si>
  <si>
    <t>EV (BEV + PHEV) Sales</t>
  </si>
  <si>
    <t>2014 FCEV Sales</t>
  </si>
  <si>
    <t>2014 FCEV Market Share</t>
  </si>
  <si>
    <t>2014 BEV Sales</t>
  </si>
  <si>
    <t>2014 BEV Market Share</t>
  </si>
  <si>
    <t>2014 PHEV Sales</t>
  </si>
  <si>
    <t>2014 PHEV Market Share</t>
  </si>
  <si>
    <t>2014 HEV Sales</t>
  </si>
  <si>
    <t>2014 HEV Market Share</t>
  </si>
  <si>
    <t>2014 ICE Sales</t>
  </si>
  <si>
    <t>2014 ICE Market Share</t>
  </si>
  <si>
    <t>Total LV Sales 2014</t>
  </si>
  <si>
    <t>2015 FCEV Sales</t>
  </si>
  <si>
    <t>2015  FCEV Market Share</t>
  </si>
  <si>
    <t>2015 BEV Sales</t>
  </si>
  <si>
    <t>2015 BEV Market Share</t>
  </si>
  <si>
    <t>2015 PHEV Sales</t>
  </si>
  <si>
    <t>2015 PHEV Market Share</t>
  </si>
  <si>
    <t>2015 HEV Sales</t>
  </si>
  <si>
    <t>2015 HEV Market Share</t>
  </si>
  <si>
    <t>2015 ICE Sales</t>
  </si>
  <si>
    <t>2015 ICE Market Share</t>
  </si>
  <si>
    <t>Total LV Sales 2015</t>
  </si>
  <si>
    <t>2016 FCEV Sales</t>
  </si>
  <si>
    <t>2016 FCEV Market Share</t>
  </si>
  <si>
    <t>2016  BEV Sales</t>
  </si>
  <si>
    <t>2016 BEV Market Share</t>
  </si>
  <si>
    <t>2016 PHEV Sales</t>
  </si>
  <si>
    <t>2016 PHEV Market Share</t>
  </si>
  <si>
    <t>2016 HEV Sales</t>
  </si>
  <si>
    <t>2016 HEV Market Share</t>
  </si>
  <si>
    <t>2016 ICE Sales</t>
  </si>
  <si>
    <t>2016 ICE Market Share</t>
  </si>
  <si>
    <t>Total LV Sales 2016</t>
  </si>
  <si>
    <t>2017 FCEV Sales</t>
  </si>
  <si>
    <t>2017 FCEV Market Share</t>
  </si>
  <si>
    <t>2017 BEV Sales</t>
  </si>
  <si>
    <t>2017 BEV Market Share</t>
  </si>
  <si>
    <t>2017 PHEV Sales</t>
  </si>
  <si>
    <t>2017 PHEV Market Share</t>
  </si>
  <si>
    <t>2017 HEV Sales</t>
  </si>
  <si>
    <t>2017 HEV Market Share</t>
  </si>
  <si>
    <t>2017 ICE Sales</t>
  </si>
  <si>
    <t>2017 ICE Market Share</t>
  </si>
  <si>
    <t>Total LV Sales 2017</t>
  </si>
  <si>
    <t>2018 FCEV Sales</t>
  </si>
  <si>
    <t>2018 FCEV Market Share</t>
  </si>
  <si>
    <t>2018 BEV Sales</t>
  </si>
  <si>
    <t>2018 BEV Market Share</t>
  </si>
  <si>
    <t>2018 PHEV Sales</t>
  </si>
  <si>
    <t>2018 PHEV Market Share</t>
  </si>
  <si>
    <t>2018 HEV Sales</t>
  </si>
  <si>
    <t>2018 HEV Market Share</t>
  </si>
  <si>
    <t>2018 ICE Sales</t>
  </si>
  <si>
    <t>2018 ICE Market Share</t>
  </si>
  <si>
    <t>Total LV Sales 2018</t>
  </si>
  <si>
    <t>2019 FCEV Sales</t>
  </si>
  <si>
    <t>2019 FCEV Market Share</t>
  </si>
  <si>
    <t>2019 BEV Sales</t>
  </si>
  <si>
    <t>2019 BEV Market Share</t>
  </si>
  <si>
    <t>2019 PHEV Sales</t>
  </si>
  <si>
    <t>2019 PHEV Market Share</t>
  </si>
  <si>
    <t>2019 HEV Sales</t>
  </si>
  <si>
    <t>2019 HEV Market Share</t>
  </si>
  <si>
    <t>2019 ICE Sales</t>
  </si>
  <si>
    <t>2019 ICE Market Share</t>
  </si>
  <si>
    <t>Total LV Sales 2019</t>
  </si>
  <si>
    <t>2020 FCEV Sales</t>
  </si>
  <si>
    <t>2020 FCEV Market Share</t>
  </si>
  <si>
    <t>2020 BEV Sales</t>
  </si>
  <si>
    <t>2020 BEV Market Share</t>
  </si>
  <si>
    <t>2020 PHEV Sales</t>
  </si>
  <si>
    <t>2020 PHEV Market Share</t>
  </si>
  <si>
    <t>2020 HEV Sales</t>
  </si>
  <si>
    <t>2020 HEV Market Share</t>
  </si>
  <si>
    <t>2020 ICE Sales</t>
  </si>
  <si>
    <t>2020 ICE Market Share</t>
  </si>
  <si>
    <t>Total LV Sales 2020</t>
  </si>
  <si>
    <t>Fuel cell (FCEV) sales - examples Toyota Mirai, Honda Clarity FCV, Hyundai NEXO</t>
  </si>
  <si>
    <t>Share of FCEVs of total light vehicle sales within each state</t>
  </si>
  <si>
    <t>Battery electric vehicles - examples: Tesla Model 3, Chevrolet Bolt, Ford Mustang Mach-E</t>
  </si>
  <si>
    <t>Share of BEVs of total light vehicle sales within each state</t>
  </si>
  <si>
    <t>Plug-in hybrid electric vehicles - examples: Chevrolet Volt, Toyota RAV4 Prime, Volvo XC90 T8, Mitsubishi Outlander PHEV</t>
  </si>
  <si>
    <t>Share of PHEVs of total light vehicle sales within each state</t>
  </si>
  <si>
    <t>Regular hybrid electric vehicles - examples: Toyota Prius, Honda Accord Hybrid, Lexus RX 450h</t>
  </si>
  <si>
    <t>Share of HEVs of total light vehicle sales within each state</t>
  </si>
  <si>
    <t>*Estimated ICE (internal combustion engine) sales - *calculated based on market share percentages</t>
  </si>
  <si>
    <t>*Estimated ICE (internal combustion engine) market share - *calculated based on market share percentages</t>
  </si>
  <si>
    <t>*Estimated total light passenger vehicle (all of the above) market share</t>
  </si>
  <si>
    <t>Total alternative powertrain (FCEV + BEV + PHEV + HEV) market share</t>
  </si>
  <si>
    <t>Total EV (BEV + PHEV) market share</t>
  </si>
  <si>
    <t>Total EV (BEV + PHEV) sales</t>
  </si>
  <si>
    <t>Total alternative powertrain sales (FCEV + BEV + PHEV + HEV)</t>
  </si>
  <si>
    <t>Data Source:</t>
  </si>
  <si>
    <t>Data Compiled by EVAdoption from the Alliance for Automotive Innovation - Advanced Technology Vehicle Sales Dashboard from IHS Market and Hedges &amp; Co.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</si>
</sst>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venir Book"/>
      <family val="2"/>
    </font>
    <font>
      <sz val="11"/>
      <color rgb="FF000000"/>
      <name val="Avenir Book"/>
      <family val="2"/>
    </font>
    <font>
      <sz val="11"/>
      <color theme="1"/>
      <name val="Avenir Book"/>
      <family val="2"/>
    </font>
    <font>
      <b/>
      <sz val="11"/>
      <color rgb="FF000000"/>
      <name val="Avenir Book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rgb="FF000000"/>
      <name val="Roboto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4B4C4"/>
        <bgColor rgb="FF93C47D"/>
      </patternFill>
    </fill>
    <fill>
      <patternFill patternType="solid">
        <fgColor rgb="FF74B4C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164" fontId="4" fillId="0" borderId="0" xfId="1" applyNumberFormat="1" applyFont="1" applyAlignment="1"/>
    <xf numFmtId="10" fontId="4" fillId="0" borderId="0" xfId="2" applyNumberFormat="1" applyFont="1" applyAlignment="1"/>
    <xf numFmtId="10" fontId="4" fillId="0" borderId="0" xfId="0" applyNumberFormat="1" applyFont="1"/>
    <xf numFmtId="0" fontId="3" fillId="0" borderId="0" xfId="0" applyFont="1"/>
    <xf numFmtId="10" fontId="3" fillId="0" borderId="0" xfId="0" applyNumberFormat="1" applyFont="1"/>
    <xf numFmtId="164" fontId="6" fillId="0" borderId="0" xfId="1" applyNumberFormat="1" applyFont="1" applyAlignment="1"/>
    <xf numFmtId="10" fontId="6" fillId="0" borderId="0" xfId="2" applyNumberFormat="1" applyFont="1" applyAlignment="1"/>
    <xf numFmtId="10" fontId="6" fillId="0" borderId="0" xfId="0" applyNumberFormat="1" applyFont="1"/>
    <xf numFmtId="0" fontId="6" fillId="0" borderId="0" xfId="0" applyFont="1"/>
    <xf numFmtId="0" fontId="11" fillId="0" borderId="0" xfId="0" applyFont="1"/>
    <xf numFmtId="164" fontId="11" fillId="0" borderId="0" xfId="1" applyNumberFormat="1" applyFont="1" applyAlignment="1"/>
    <xf numFmtId="0" fontId="14" fillId="0" borderId="0" xfId="0" applyFont="1"/>
    <xf numFmtId="164" fontId="4" fillId="0" borderId="0" xfId="0" applyNumberFormat="1" applyFont="1"/>
    <xf numFmtId="164" fontId="6" fillId="0" borderId="0" xfId="0" applyNumberFormat="1" applyFont="1"/>
    <xf numFmtId="164" fontId="13" fillId="0" borderId="0" xfId="1" applyNumberFormat="1" applyFont="1" applyAlignment="1"/>
    <xf numFmtId="164" fontId="5" fillId="0" borderId="0" xfId="1" applyNumberFormat="1" applyFont="1" applyAlignment="1"/>
    <xf numFmtId="164" fontId="3" fillId="0" borderId="0" xfId="1" applyNumberFormat="1" applyFont="1" applyAlignment="1"/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0" fontId="5" fillId="0" borderId="0" xfId="2" applyNumberFormat="1" applyFont="1" applyAlignment="1"/>
    <xf numFmtId="1" fontId="15" fillId="0" borderId="0" xfId="0" applyNumberFormat="1" applyFont="1"/>
    <xf numFmtId="0" fontId="15" fillId="0" borderId="0" xfId="0" applyFont="1"/>
    <xf numFmtId="10" fontId="4" fillId="2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10" fontId="13" fillId="0" borderId="0" xfId="0" applyNumberFormat="1" applyFont="1"/>
    <xf numFmtId="10" fontId="11" fillId="0" borderId="0" xfId="2" applyNumberFormat="1" applyFont="1" applyAlignment="1"/>
    <xf numFmtId="10" fontId="11" fillId="0" borderId="0" xfId="0" applyNumberFormat="1" applyFont="1"/>
    <xf numFmtId="10" fontId="0" fillId="0" borderId="0" xfId="0" applyNumberFormat="1"/>
    <xf numFmtId="164" fontId="0" fillId="0" borderId="0" xfId="0" applyNumberFormat="1"/>
    <xf numFmtId="0" fontId="9" fillId="0" borderId="0" xfId="0" applyFont="1"/>
    <xf numFmtId="10" fontId="9" fillId="0" borderId="0" xfId="0" applyNumberFormat="1" applyFont="1"/>
    <xf numFmtId="164" fontId="9" fillId="0" borderId="0" xfId="1" applyNumberFormat="1" applyFont="1" applyAlignment="1"/>
    <xf numFmtId="10" fontId="7" fillId="0" borderId="0" xfId="0" applyNumberFormat="1" applyFont="1"/>
    <xf numFmtId="164" fontId="7" fillId="0" borderId="0" xfId="0" applyNumberFormat="1" applyFont="1"/>
    <xf numFmtId="3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4" fontId="0" fillId="0" borderId="0" xfId="0" applyNumberFormat="1"/>
    <xf numFmtId="3" fontId="1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74B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"/>
  <sheetViews>
    <sheetView workbookViewId="0">
      <pane ySplit="1" topLeftCell="A2" activePane="bottomLeft" state="frozen"/>
      <selection pane="bottomLeft" activeCell="K10" sqref="K10"/>
    </sheetView>
  </sheetViews>
  <sheetFormatPr defaultColWidth="14.42578125" defaultRowHeight="15.75" customHeight="1"/>
  <cols>
    <col min="1" max="1" width="19.42578125" style="2" customWidth="1"/>
    <col min="2" max="2" width="12.42578125" style="2" customWidth="1"/>
    <col min="3" max="3" width="10" style="2" customWidth="1"/>
    <col min="4" max="4" width="14.42578125" style="2"/>
    <col min="5" max="5" width="11" style="2" customWidth="1"/>
    <col min="6" max="6" width="12.28515625" style="2" customWidth="1"/>
    <col min="7" max="16384" width="14.42578125" style="2"/>
  </cols>
  <sheetData>
    <row r="1" spans="1:25" s="23" customFormat="1" ht="83.25">
      <c r="A1" s="33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3" t="s">
        <v>5</v>
      </c>
      <c r="G1" s="31" t="s">
        <v>6</v>
      </c>
      <c r="H1" s="1"/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>
      <c r="A2" s="2" t="s">
        <v>8</v>
      </c>
      <c r="B2" s="3">
        <v>0</v>
      </c>
      <c r="C2" s="20">
        <v>18</v>
      </c>
      <c r="D2" s="20">
        <v>55</v>
      </c>
      <c r="E2" s="20">
        <v>2143</v>
      </c>
      <c r="F2" s="17">
        <f>SUM(C2+D2)</f>
        <v>73</v>
      </c>
      <c r="G2" s="5">
        <f>SUM(B2:E2)</f>
        <v>2216</v>
      </c>
      <c r="I2" s="54">
        <v>165226.63</v>
      </c>
    </row>
    <row r="3" spans="1:25" ht="14.25">
      <c r="A3" s="2" t="s">
        <v>9</v>
      </c>
      <c r="B3" s="3">
        <v>0</v>
      </c>
      <c r="C3" s="20">
        <v>2</v>
      </c>
      <c r="D3" s="20">
        <v>4</v>
      </c>
      <c r="E3" s="20">
        <v>395</v>
      </c>
      <c r="F3" s="17">
        <f t="shared" ref="F3:F53" si="0">SUM(C3+D3)</f>
        <v>6</v>
      </c>
      <c r="G3" s="5">
        <f t="shared" ref="G3:G53" si="1">SUM(B3:E3)</f>
        <v>401</v>
      </c>
      <c r="I3">
        <v>22936.6384</v>
      </c>
    </row>
    <row r="4" spans="1:25" ht="14.25">
      <c r="A4" s="2" t="s">
        <v>10</v>
      </c>
      <c r="B4" s="3">
        <v>0</v>
      </c>
      <c r="C4" s="20">
        <v>355</v>
      </c>
      <c r="D4" s="20">
        <v>102</v>
      </c>
      <c r="E4" s="20">
        <v>6082</v>
      </c>
      <c r="F4" s="17">
        <f t="shared" si="0"/>
        <v>457</v>
      </c>
      <c r="G4" s="5">
        <f t="shared" si="1"/>
        <v>6539</v>
      </c>
      <c r="I4">
        <v>276641.94199999998</v>
      </c>
    </row>
    <row r="5" spans="1:25" ht="14.25">
      <c r="A5" s="2" t="s">
        <v>11</v>
      </c>
      <c r="B5" s="3">
        <v>0</v>
      </c>
      <c r="C5" s="20">
        <v>2</v>
      </c>
      <c r="D5" s="20">
        <v>20</v>
      </c>
      <c r="E5" s="20">
        <v>1426</v>
      </c>
      <c r="F5" s="17">
        <f t="shared" si="0"/>
        <v>22</v>
      </c>
      <c r="G5" s="5">
        <f t="shared" si="1"/>
        <v>1448</v>
      </c>
      <c r="I5">
        <v>108763.57799999999</v>
      </c>
    </row>
    <row r="6" spans="1:25" ht="14.25">
      <c r="A6" s="2" t="s">
        <v>12</v>
      </c>
      <c r="B6" s="3">
        <v>19</v>
      </c>
      <c r="C6" s="20">
        <v>5062</v>
      </c>
      <c r="D6" s="20">
        <v>1656</v>
      </c>
      <c r="E6" s="20">
        <v>57296</v>
      </c>
      <c r="F6" s="17">
        <f t="shared" si="0"/>
        <v>6718</v>
      </c>
      <c r="G6" s="5">
        <f t="shared" si="1"/>
        <v>64033</v>
      </c>
      <c r="I6">
        <v>1435865.8</v>
      </c>
    </row>
    <row r="7" spans="1:25" ht="14.25">
      <c r="A7" s="2" t="s">
        <v>13</v>
      </c>
      <c r="B7" s="3">
        <v>0</v>
      </c>
      <c r="C7" s="20">
        <v>29</v>
      </c>
      <c r="D7" s="20">
        <v>86</v>
      </c>
      <c r="E7" s="20">
        <v>3659</v>
      </c>
      <c r="F7" s="17">
        <f t="shared" si="0"/>
        <v>115</v>
      </c>
      <c r="G7" s="5">
        <f t="shared" si="1"/>
        <v>3774</v>
      </c>
      <c r="I7">
        <v>199642.916</v>
      </c>
    </row>
    <row r="8" spans="1:25" ht="14.25">
      <c r="A8" s="2" t="s">
        <v>14</v>
      </c>
      <c r="B8" s="3">
        <v>0</v>
      </c>
      <c r="C8" s="20">
        <v>8</v>
      </c>
      <c r="D8" s="20">
        <v>103</v>
      </c>
      <c r="E8" s="20">
        <v>3278</v>
      </c>
      <c r="F8" s="17">
        <f t="shared" si="0"/>
        <v>111</v>
      </c>
      <c r="G8" s="5">
        <f t="shared" si="1"/>
        <v>3389</v>
      </c>
      <c r="I8">
        <v>143478.875</v>
      </c>
    </row>
    <row r="9" spans="1:25" ht="14.25">
      <c r="A9" s="2" t="s">
        <v>15</v>
      </c>
      <c r="B9" s="3">
        <v>0</v>
      </c>
      <c r="C9" s="20">
        <v>1</v>
      </c>
      <c r="D9" s="20">
        <v>21</v>
      </c>
      <c r="E9" s="20">
        <v>928</v>
      </c>
      <c r="F9" s="17">
        <f t="shared" si="0"/>
        <v>22</v>
      </c>
      <c r="G9" s="5">
        <f t="shared" si="1"/>
        <v>950</v>
      </c>
      <c r="I9">
        <v>40674.214599999999</v>
      </c>
    </row>
    <row r="10" spans="1:25" ht="14.25">
      <c r="A10" s="2" t="s">
        <v>16</v>
      </c>
      <c r="B10" s="3">
        <v>0</v>
      </c>
      <c r="C10" s="20">
        <v>3</v>
      </c>
      <c r="D10" s="20">
        <v>26</v>
      </c>
      <c r="E10" s="20">
        <v>785</v>
      </c>
      <c r="F10" s="17">
        <f t="shared" si="0"/>
        <v>29</v>
      </c>
      <c r="G10" s="5">
        <f t="shared" si="1"/>
        <v>814</v>
      </c>
      <c r="I10">
        <v>19018.281900000002</v>
      </c>
    </row>
    <row r="11" spans="1:25" ht="14.25">
      <c r="A11" s="2" t="s">
        <v>17</v>
      </c>
      <c r="B11" s="3">
        <v>0</v>
      </c>
      <c r="C11" s="20">
        <v>181</v>
      </c>
      <c r="D11" s="20">
        <v>343</v>
      </c>
      <c r="E11" s="20">
        <v>17217</v>
      </c>
      <c r="F11" s="17">
        <f t="shared" si="0"/>
        <v>524</v>
      </c>
      <c r="G11" s="5">
        <f t="shared" si="1"/>
        <v>17741</v>
      </c>
      <c r="I11">
        <v>938804.54500000004</v>
      </c>
    </row>
    <row r="12" spans="1:25" ht="14.25">
      <c r="A12" s="2" t="s">
        <v>18</v>
      </c>
      <c r="B12" s="3">
        <v>0</v>
      </c>
      <c r="C12" s="20">
        <v>97</v>
      </c>
      <c r="D12" s="20">
        <v>147</v>
      </c>
      <c r="E12" s="20">
        <v>5614</v>
      </c>
      <c r="F12" s="17">
        <f t="shared" si="0"/>
        <v>244</v>
      </c>
      <c r="G12" s="5">
        <f t="shared" si="1"/>
        <v>5858</v>
      </c>
      <c r="I12">
        <v>359739.467</v>
      </c>
    </row>
    <row r="13" spans="1:25" ht="14.25">
      <c r="A13" s="2" t="s">
        <v>19</v>
      </c>
      <c r="B13" s="3">
        <v>0</v>
      </c>
      <c r="C13" s="20">
        <v>360</v>
      </c>
      <c r="D13" s="20">
        <v>17</v>
      </c>
      <c r="E13" s="20">
        <v>1429</v>
      </c>
      <c r="F13" s="17">
        <f t="shared" si="0"/>
        <v>377</v>
      </c>
      <c r="G13" s="5">
        <f t="shared" si="1"/>
        <v>1806</v>
      </c>
      <c r="I13">
        <v>57898.205199999997</v>
      </c>
    </row>
    <row r="14" spans="1:25" ht="14.25">
      <c r="A14" s="2" t="s">
        <v>20</v>
      </c>
      <c r="B14" s="3">
        <v>0</v>
      </c>
      <c r="C14" s="20">
        <v>4</v>
      </c>
      <c r="D14" s="20">
        <v>11</v>
      </c>
      <c r="E14" s="20">
        <v>891</v>
      </c>
      <c r="F14" s="17">
        <f t="shared" si="0"/>
        <v>15</v>
      </c>
      <c r="G14" s="5">
        <f t="shared" si="1"/>
        <v>906</v>
      </c>
      <c r="I14">
        <v>38963.569900000002</v>
      </c>
    </row>
    <row r="15" spans="1:25" ht="14.25">
      <c r="A15" s="2" t="s">
        <v>21</v>
      </c>
      <c r="B15" s="3">
        <v>0</v>
      </c>
      <c r="C15" s="20">
        <v>69</v>
      </c>
      <c r="D15" s="20">
        <v>259</v>
      </c>
      <c r="E15" s="20">
        <v>10194</v>
      </c>
      <c r="F15" s="17">
        <f t="shared" si="0"/>
        <v>328</v>
      </c>
      <c r="G15" s="5">
        <f t="shared" si="1"/>
        <v>10522</v>
      </c>
      <c r="I15">
        <v>505211.91700000002</v>
      </c>
    </row>
    <row r="16" spans="1:25" ht="14.25">
      <c r="A16" s="2" t="s">
        <v>22</v>
      </c>
      <c r="B16" s="3">
        <v>0</v>
      </c>
      <c r="C16" s="20">
        <v>5</v>
      </c>
      <c r="D16" s="20">
        <v>89</v>
      </c>
      <c r="E16" s="20">
        <v>3584</v>
      </c>
      <c r="F16" s="17">
        <f t="shared" si="0"/>
        <v>94</v>
      </c>
      <c r="G16" s="5">
        <f t="shared" si="1"/>
        <v>3678</v>
      </c>
      <c r="I16">
        <v>192243.30100000001</v>
      </c>
    </row>
    <row r="17" spans="1:9" ht="14.25">
      <c r="A17" s="2" t="s">
        <v>23</v>
      </c>
      <c r="B17" s="3">
        <v>0</v>
      </c>
      <c r="C17" s="20">
        <v>2</v>
      </c>
      <c r="D17" s="20">
        <v>47</v>
      </c>
      <c r="E17" s="20">
        <v>1795</v>
      </c>
      <c r="F17" s="17">
        <f t="shared" si="0"/>
        <v>49</v>
      </c>
      <c r="G17" s="5">
        <f t="shared" si="1"/>
        <v>1844</v>
      </c>
      <c r="I17">
        <v>108863.537</v>
      </c>
    </row>
    <row r="18" spans="1:9" ht="14.25">
      <c r="A18" s="2" t="s">
        <v>24</v>
      </c>
      <c r="B18" s="3">
        <v>0</v>
      </c>
      <c r="C18" s="20">
        <v>3</v>
      </c>
      <c r="D18" s="20">
        <v>37</v>
      </c>
      <c r="E18" s="20">
        <v>1755</v>
      </c>
      <c r="F18" s="17">
        <f t="shared" si="0"/>
        <v>40</v>
      </c>
      <c r="G18" s="5">
        <f t="shared" si="1"/>
        <v>1795</v>
      </c>
      <c r="I18">
        <v>89768.418300000005</v>
      </c>
    </row>
    <row r="19" spans="1:9" ht="14.25">
      <c r="A19" s="2" t="s">
        <v>25</v>
      </c>
      <c r="B19" s="3">
        <v>0</v>
      </c>
      <c r="C19" s="20">
        <v>2</v>
      </c>
      <c r="D19" s="20">
        <v>40</v>
      </c>
      <c r="E19" s="20">
        <v>2086</v>
      </c>
      <c r="F19" s="17">
        <f t="shared" si="0"/>
        <v>42</v>
      </c>
      <c r="G19" s="5">
        <f t="shared" si="1"/>
        <v>2128</v>
      </c>
      <c r="I19">
        <v>115669.58</v>
      </c>
    </row>
    <row r="20" spans="1:9" ht="14.25">
      <c r="A20" s="2" t="s">
        <v>26</v>
      </c>
      <c r="B20" s="3">
        <v>0</v>
      </c>
      <c r="C20" s="20">
        <v>2</v>
      </c>
      <c r="D20" s="20">
        <v>25</v>
      </c>
      <c r="E20" s="20">
        <v>1434</v>
      </c>
      <c r="F20" s="17">
        <f t="shared" si="0"/>
        <v>27</v>
      </c>
      <c r="G20" s="5">
        <f t="shared" si="1"/>
        <v>1461</v>
      </c>
      <c r="I20">
        <v>177970.728</v>
      </c>
    </row>
    <row r="21" spans="1:9" ht="14.25">
      <c r="A21" s="2" t="s">
        <v>27</v>
      </c>
      <c r="B21" s="3">
        <v>0</v>
      </c>
      <c r="C21" s="20">
        <v>0</v>
      </c>
      <c r="D21" s="20">
        <v>17</v>
      </c>
      <c r="E21" s="20">
        <v>1135</v>
      </c>
      <c r="F21" s="17">
        <f t="shared" si="0"/>
        <v>17</v>
      </c>
      <c r="G21" s="5">
        <f t="shared" si="1"/>
        <v>1152</v>
      </c>
      <c r="I21">
        <v>46482.4375</v>
      </c>
    </row>
    <row r="22" spans="1:9" ht="14.25">
      <c r="A22" s="2" t="s">
        <v>28</v>
      </c>
      <c r="B22" s="3">
        <v>0</v>
      </c>
      <c r="C22" s="20">
        <v>80</v>
      </c>
      <c r="D22" s="20">
        <v>199</v>
      </c>
      <c r="E22" s="20">
        <v>6873</v>
      </c>
      <c r="F22" s="17">
        <f t="shared" si="0"/>
        <v>279</v>
      </c>
      <c r="G22" s="5">
        <f t="shared" si="1"/>
        <v>7152</v>
      </c>
      <c r="I22">
        <v>264711.533</v>
      </c>
    </row>
    <row r="23" spans="1:9" ht="14.25">
      <c r="A23" s="2" t="s">
        <v>29</v>
      </c>
      <c r="B23" s="3">
        <v>0</v>
      </c>
      <c r="C23" s="20">
        <v>7</v>
      </c>
      <c r="D23" s="20">
        <v>107</v>
      </c>
      <c r="E23" s="20">
        <v>7462</v>
      </c>
      <c r="F23" s="17">
        <f t="shared" si="0"/>
        <v>114</v>
      </c>
      <c r="G23" s="5">
        <f t="shared" si="1"/>
        <v>7576</v>
      </c>
      <c r="I23">
        <v>281726.63</v>
      </c>
    </row>
    <row r="24" spans="1:9" ht="14.25">
      <c r="A24" s="2" t="s">
        <v>30</v>
      </c>
      <c r="B24" s="3">
        <v>0</v>
      </c>
      <c r="C24" s="20">
        <v>18</v>
      </c>
      <c r="D24" s="20">
        <v>517</v>
      </c>
      <c r="E24" s="20">
        <v>3669</v>
      </c>
      <c r="F24" s="17">
        <f t="shared" si="0"/>
        <v>535</v>
      </c>
      <c r="G24" s="5">
        <f t="shared" si="1"/>
        <v>4204</v>
      </c>
      <c r="I24">
        <v>425962.59899999999</v>
      </c>
    </row>
    <row r="25" spans="1:9" ht="14.25">
      <c r="A25" s="2" t="s">
        <v>31</v>
      </c>
      <c r="B25" s="3">
        <v>0</v>
      </c>
      <c r="C25" s="20">
        <v>9</v>
      </c>
      <c r="D25" s="20">
        <v>336</v>
      </c>
      <c r="E25" s="20">
        <v>3572</v>
      </c>
      <c r="F25" s="17">
        <f t="shared" si="0"/>
        <v>345</v>
      </c>
      <c r="G25" s="5">
        <f t="shared" si="1"/>
        <v>3917</v>
      </c>
      <c r="I25">
        <v>202726.861</v>
      </c>
    </row>
    <row r="26" spans="1:9" ht="14.25">
      <c r="A26" s="2" t="s">
        <v>32</v>
      </c>
      <c r="B26" s="3">
        <v>0</v>
      </c>
      <c r="C26" s="20">
        <v>2</v>
      </c>
      <c r="D26" s="20">
        <v>10</v>
      </c>
      <c r="E26" s="20">
        <v>784</v>
      </c>
      <c r="F26" s="17">
        <f t="shared" si="0"/>
        <v>12</v>
      </c>
      <c r="G26" s="5">
        <f t="shared" si="1"/>
        <v>796</v>
      </c>
      <c r="I26">
        <v>89407.030400000003</v>
      </c>
    </row>
    <row r="27" spans="1:9" ht="14.25">
      <c r="A27" s="2" t="s">
        <v>33</v>
      </c>
      <c r="B27" s="3">
        <v>0</v>
      </c>
      <c r="C27" s="20">
        <v>1</v>
      </c>
      <c r="D27" s="20">
        <v>85</v>
      </c>
      <c r="E27" s="20">
        <v>3721</v>
      </c>
      <c r="F27" s="17">
        <f t="shared" si="0"/>
        <v>86</v>
      </c>
      <c r="G27" s="5">
        <f t="shared" si="1"/>
        <v>3807</v>
      </c>
      <c r="I27">
        <v>222980.976</v>
      </c>
    </row>
    <row r="28" spans="1:9" ht="14.25">
      <c r="A28" s="2" t="s">
        <v>34</v>
      </c>
      <c r="B28" s="3">
        <v>0</v>
      </c>
      <c r="C28" s="20">
        <v>4</v>
      </c>
      <c r="D28" s="20">
        <v>36</v>
      </c>
      <c r="E28" s="20">
        <v>627</v>
      </c>
      <c r="F28" s="17">
        <f t="shared" si="0"/>
        <v>40</v>
      </c>
      <c r="G28" s="5">
        <f t="shared" si="1"/>
        <v>667</v>
      </c>
      <c r="I28">
        <v>40870.038500000002</v>
      </c>
    </row>
    <row r="29" spans="1:9" ht="14.25">
      <c r="A29" s="2" t="s">
        <v>35</v>
      </c>
      <c r="B29" s="3">
        <v>0</v>
      </c>
      <c r="C29" s="20">
        <v>1</v>
      </c>
      <c r="D29" s="20">
        <v>37</v>
      </c>
      <c r="E29" s="20">
        <v>942</v>
      </c>
      <c r="F29" s="17">
        <f t="shared" si="0"/>
        <v>38</v>
      </c>
      <c r="G29" s="5">
        <f t="shared" si="1"/>
        <v>980</v>
      </c>
      <c r="I29">
        <v>68137.484899999996</v>
      </c>
    </row>
    <row r="30" spans="1:9" ht="14.25">
      <c r="A30" s="2" t="s">
        <v>36</v>
      </c>
      <c r="B30" s="3">
        <v>0</v>
      </c>
      <c r="C30" s="20">
        <v>12</v>
      </c>
      <c r="D30" s="20">
        <v>41</v>
      </c>
      <c r="E30" s="20">
        <v>1841</v>
      </c>
      <c r="F30" s="17">
        <f t="shared" si="0"/>
        <v>53</v>
      </c>
      <c r="G30" s="5">
        <f t="shared" si="1"/>
        <v>1894</v>
      </c>
      <c r="I30">
        <v>101425.83900000001</v>
      </c>
    </row>
    <row r="31" spans="1:9" ht="14.25">
      <c r="A31" s="2" t="s">
        <v>37</v>
      </c>
      <c r="B31" s="3">
        <v>0</v>
      </c>
      <c r="C31" s="20">
        <v>3</v>
      </c>
      <c r="D31" s="20">
        <v>27</v>
      </c>
      <c r="E31" s="20">
        <v>1828</v>
      </c>
      <c r="F31" s="17">
        <f t="shared" si="0"/>
        <v>30</v>
      </c>
      <c r="G31" s="5">
        <f t="shared" si="1"/>
        <v>1858</v>
      </c>
      <c r="I31">
        <v>68714.901500000007</v>
      </c>
    </row>
    <row r="32" spans="1:9" ht="14.25">
      <c r="A32" s="2" t="s">
        <v>38</v>
      </c>
      <c r="B32" s="3">
        <v>0</v>
      </c>
      <c r="C32" s="20">
        <v>16</v>
      </c>
      <c r="D32" s="20">
        <v>235</v>
      </c>
      <c r="E32" s="20">
        <v>8487</v>
      </c>
      <c r="F32" s="17">
        <f t="shared" si="0"/>
        <v>251</v>
      </c>
      <c r="G32" s="5">
        <f t="shared" si="1"/>
        <v>8738</v>
      </c>
      <c r="I32">
        <v>456475.19</v>
      </c>
    </row>
    <row r="33" spans="1:9" ht="14.25">
      <c r="A33" s="2" t="s">
        <v>39</v>
      </c>
      <c r="B33" s="3">
        <v>0</v>
      </c>
      <c r="C33" s="20">
        <v>5</v>
      </c>
      <c r="D33" s="20">
        <v>31</v>
      </c>
      <c r="E33" s="20">
        <v>1476</v>
      </c>
      <c r="F33" s="17">
        <f t="shared" si="0"/>
        <v>36</v>
      </c>
      <c r="G33" s="5">
        <f t="shared" si="1"/>
        <v>1512</v>
      </c>
      <c r="I33">
        <v>69560.071800000005</v>
      </c>
    </row>
    <row r="34" spans="1:9" ht="14.25">
      <c r="A34" s="2" t="s">
        <v>40</v>
      </c>
      <c r="B34" s="3">
        <v>0</v>
      </c>
      <c r="C34" s="20">
        <v>20</v>
      </c>
      <c r="D34" s="20">
        <v>385</v>
      </c>
      <c r="E34" s="20">
        <v>15340</v>
      </c>
      <c r="F34" s="17">
        <f t="shared" si="0"/>
        <v>405</v>
      </c>
      <c r="G34" s="5">
        <f t="shared" si="1"/>
        <v>15745</v>
      </c>
      <c r="I34">
        <v>787103.73699999996</v>
      </c>
    </row>
    <row r="35" spans="1:9" ht="14.25">
      <c r="A35" s="2" t="s">
        <v>41</v>
      </c>
      <c r="B35" s="3">
        <v>0</v>
      </c>
      <c r="C35" s="20">
        <v>111</v>
      </c>
      <c r="D35" s="20">
        <v>168</v>
      </c>
      <c r="E35" s="20">
        <v>7111</v>
      </c>
      <c r="F35" s="17">
        <f t="shared" si="0"/>
        <v>279</v>
      </c>
      <c r="G35" s="5">
        <f t="shared" si="1"/>
        <v>7390</v>
      </c>
      <c r="I35">
        <v>335719.66600000003</v>
      </c>
    </row>
    <row r="36" spans="1:9" ht="14.25">
      <c r="A36" s="2" t="s">
        <v>42</v>
      </c>
      <c r="B36" s="3">
        <v>0</v>
      </c>
      <c r="C36" s="20">
        <v>1</v>
      </c>
      <c r="D36" s="20">
        <v>11</v>
      </c>
      <c r="E36" s="20">
        <v>237</v>
      </c>
      <c r="F36" s="17">
        <f t="shared" si="0"/>
        <v>12</v>
      </c>
      <c r="G36" s="5">
        <f t="shared" si="1"/>
        <v>249</v>
      </c>
      <c r="I36">
        <v>32546.5164</v>
      </c>
    </row>
    <row r="37" spans="1:9" ht="14.25">
      <c r="A37" s="2" t="s">
        <v>43</v>
      </c>
      <c r="B37" s="3">
        <v>0</v>
      </c>
      <c r="C37" s="20">
        <v>13</v>
      </c>
      <c r="D37" s="20">
        <v>175</v>
      </c>
      <c r="E37" s="20">
        <v>6624</v>
      </c>
      <c r="F37" s="17">
        <f t="shared" si="0"/>
        <v>188</v>
      </c>
      <c r="G37" s="5">
        <f t="shared" si="1"/>
        <v>6812</v>
      </c>
      <c r="I37">
        <v>472846.34700000001</v>
      </c>
    </row>
    <row r="38" spans="1:9" ht="14.25">
      <c r="A38" s="2" t="s">
        <v>44</v>
      </c>
      <c r="B38" s="3">
        <v>0</v>
      </c>
      <c r="C38" s="20">
        <v>221</v>
      </c>
      <c r="D38" s="20">
        <v>54</v>
      </c>
      <c r="E38" s="20">
        <v>2475</v>
      </c>
      <c r="F38" s="17">
        <f t="shared" si="0"/>
        <v>275</v>
      </c>
      <c r="G38" s="5">
        <f t="shared" si="1"/>
        <v>2750</v>
      </c>
      <c r="I38">
        <v>588996.68500000006</v>
      </c>
    </row>
    <row r="39" spans="1:9" ht="14.25">
      <c r="A39" s="2" t="s">
        <v>45</v>
      </c>
      <c r="B39" s="3">
        <v>0</v>
      </c>
      <c r="C39" s="20">
        <v>490</v>
      </c>
      <c r="D39" s="20">
        <v>85</v>
      </c>
      <c r="E39" s="20">
        <v>4478</v>
      </c>
      <c r="F39" s="17">
        <f t="shared" si="0"/>
        <v>575</v>
      </c>
      <c r="G39" s="5">
        <f t="shared" si="1"/>
        <v>5053</v>
      </c>
      <c r="I39">
        <v>120337.296</v>
      </c>
    </row>
    <row r="40" spans="1:9" ht="14.25">
      <c r="A40" s="2" t="s">
        <v>46</v>
      </c>
      <c r="B40" s="3">
        <v>0</v>
      </c>
      <c r="C40" s="20">
        <v>7</v>
      </c>
      <c r="D40" s="20">
        <v>229</v>
      </c>
      <c r="E40" s="20">
        <v>8887</v>
      </c>
      <c r="F40" s="17">
        <f t="shared" si="0"/>
        <v>236</v>
      </c>
      <c r="G40" s="5">
        <f t="shared" si="1"/>
        <v>9123</v>
      </c>
      <c r="I40">
        <v>514592.01199999999</v>
      </c>
    </row>
    <row r="41" spans="1:9" ht="14.25">
      <c r="A41" s="2" t="s">
        <v>47</v>
      </c>
      <c r="B41" s="3">
        <v>0</v>
      </c>
      <c r="C41" s="20">
        <v>0</v>
      </c>
      <c r="D41" s="20">
        <v>9</v>
      </c>
      <c r="E41" s="20">
        <v>868</v>
      </c>
      <c r="F41" s="17">
        <f t="shared" si="0"/>
        <v>9</v>
      </c>
      <c r="G41" s="5">
        <f t="shared" si="1"/>
        <v>877</v>
      </c>
      <c r="I41">
        <v>40061.401299999998</v>
      </c>
    </row>
    <row r="42" spans="1:9" ht="14.25">
      <c r="A42" s="2" t="s">
        <v>48</v>
      </c>
      <c r="B42" s="3">
        <v>0</v>
      </c>
      <c r="C42" s="20">
        <v>23</v>
      </c>
      <c r="D42" s="20">
        <v>44</v>
      </c>
      <c r="E42" s="20">
        <v>2775</v>
      </c>
      <c r="F42" s="17">
        <f t="shared" si="0"/>
        <v>67</v>
      </c>
      <c r="G42" s="5">
        <f t="shared" si="1"/>
        <v>2842</v>
      </c>
      <c r="I42">
        <v>167938.18299999999</v>
      </c>
    </row>
    <row r="43" spans="1:9" ht="14.25">
      <c r="A43" s="2" t="s">
        <v>49</v>
      </c>
      <c r="B43" s="3">
        <v>0</v>
      </c>
      <c r="C43" s="20">
        <v>0</v>
      </c>
      <c r="D43" s="20">
        <v>8</v>
      </c>
      <c r="E43" s="20">
        <v>365</v>
      </c>
      <c r="F43" s="17">
        <f t="shared" si="0"/>
        <v>8</v>
      </c>
      <c r="G43" s="5">
        <f t="shared" si="1"/>
        <v>373</v>
      </c>
      <c r="I43">
        <v>30753.9771</v>
      </c>
    </row>
    <row r="44" spans="1:9" ht="14.25">
      <c r="A44" s="2" t="s">
        <v>50</v>
      </c>
      <c r="B44" s="3">
        <v>0</v>
      </c>
      <c r="C44" s="20">
        <v>336</v>
      </c>
      <c r="D44" s="20">
        <v>68</v>
      </c>
      <c r="E44" s="20">
        <v>3299</v>
      </c>
      <c r="F44" s="17">
        <f t="shared" si="0"/>
        <v>404</v>
      </c>
      <c r="G44" s="5">
        <f t="shared" si="1"/>
        <v>3703</v>
      </c>
      <c r="I44">
        <v>217234.75200000001</v>
      </c>
    </row>
    <row r="45" spans="1:9" ht="14.25">
      <c r="A45" s="2" t="s">
        <v>51</v>
      </c>
      <c r="B45" s="3">
        <v>0</v>
      </c>
      <c r="C45" s="20">
        <v>450</v>
      </c>
      <c r="D45" s="20">
        <v>508</v>
      </c>
      <c r="E45" s="20">
        <v>13475</v>
      </c>
      <c r="F45" s="17">
        <f t="shared" si="0"/>
        <v>958</v>
      </c>
      <c r="G45" s="5">
        <f t="shared" si="1"/>
        <v>14433</v>
      </c>
      <c r="I45">
        <v>1165348.78</v>
      </c>
    </row>
    <row r="46" spans="1:9" ht="14.25">
      <c r="A46" s="2" t="s">
        <v>52</v>
      </c>
      <c r="B46" s="3">
        <v>0</v>
      </c>
      <c r="C46" s="20">
        <v>5</v>
      </c>
      <c r="D46" s="20">
        <v>36</v>
      </c>
      <c r="E46" s="20">
        <v>1491</v>
      </c>
      <c r="F46" s="17">
        <f t="shared" si="0"/>
        <v>41</v>
      </c>
      <c r="G46" s="5">
        <f t="shared" si="1"/>
        <v>1532</v>
      </c>
      <c r="I46">
        <v>92299.705900000001</v>
      </c>
    </row>
    <row r="47" spans="1:9" ht="14.25">
      <c r="A47" s="2" t="s">
        <v>53</v>
      </c>
      <c r="B47" s="3">
        <v>0</v>
      </c>
      <c r="C47" s="20">
        <v>4</v>
      </c>
      <c r="D47" s="20">
        <v>18</v>
      </c>
      <c r="E47" s="20">
        <v>694</v>
      </c>
      <c r="F47" s="17">
        <f t="shared" si="0"/>
        <v>22</v>
      </c>
      <c r="G47" s="5">
        <f t="shared" si="1"/>
        <v>716</v>
      </c>
      <c r="I47">
        <v>32087.116900000001</v>
      </c>
    </row>
    <row r="48" spans="1:9" ht="14.25">
      <c r="A48" s="2" t="s">
        <v>54</v>
      </c>
      <c r="B48" s="3">
        <v>0</v>
      </c>
      <c r="C48" s="20">
        <v>74</v>
      </c>
      <c r="D48" s="20">
        <v>221</v>
      </c>
      <c r="E48" s="20">
        <v>9817</v>
      </c>
      <c r="F48" s="17">
        <f t="shared" si="0"/>
        <v>295</v>
      </c>
      <c r="G48" s="5">
        <f t="shared" si="1"/>
        <v>10112</v>
      </c>
      <c r="I48">
        <v>323906.05099999998</v>
      </c>
    </row>
    <row r="49" spans="1:9" ht="14.25">
      <c r="A49" s="2" t="s">
        <v>55</v>
      </c>
      <c r="B49" s="3">
        <v>0</v>
      </c>
      <c r="C49" s="20">
        <v>1056</v>
      </c>
      <c r="D49" s="20">
        <v>147</v>
      </c>
      <c r="E49" s="20">
        <v>7902</v>
      </c>
      <c r="F49" s="17">
        <f t="shared" si="0"/>
        <v>1203</v>
      </c>
      <c r="G49" s="5">
        <f t="shared" si="1"/>
        <v>9105</v>
      </c>
      <c r="I49">
        <v>208370.10200000001</v>
      </c>
    </row>
    <row r="50" spans="1:9" ht="14.25">
      <c r="A50" s="2" t="s">
        <v>56</v>
      </c>
      <c r="B50" s="3">
        <v>0</v>
      </c>
      <c r="C50" s="20">
        <v>2</v>
      </c>
      <c r="D50" s="20">
        <v>15</v>
      </c>
      <c r="E50" s="20">
        <v>831</v>
      </c>
      <c r="F50" s="17">
        <f t="shared" si="0"/>
        <v>17</v>
      </c>
      <c r="G50" s="5">
        <f t="shared" si="1"/>
        <v>848</v>
      </c>
      <c r="I50">
        <v>70343.348199999993</v>
      </c>
    </row>
    <row r="51" spans="1:9" ht="14.25">
      <c r="A51" s="2" t="s">
        <v>57</v>
      </c>
      <c r="B51" s="3">
        <v>0</v>
      </c>
      <c r="C51" s="20">
        <v>2</v>
      </c>
      <c r="D51" s="20">
        <v>91</v>
      </c>
      <c r="E51" s="20">
        <v>3637</v>
      </c>
      <c r="F51" s="17">
        <f t="shared" si="0"/>
        <v>93</v>
      </c>
      <c r="G51" s="5">
        <f t="shared" si="1"/>
        <v>3730</v>
      </c>
      <c r="I51">
        <v>193971.905</v>
      </c>
    </row>
    <row r="52" spans="1:9" ht="14.25">
      <c r="A52" s="2" t="s">
        <v>58</v>
      </c>
      <c r="B52" s="3">
        <v>0</v>
      </c>
      <c r="C52" s="20">
        <v>0</v>
      </c>
      <c r="D52" s="20">
        <v>3</v>
      </c>
      <c r="E52" s="20">
        <v>257</v>
      </c>
      <c r="F52" s="17">
        <f t="shared" si="0"/>
        <v>3</v>
      </c>
      <c r="G52" s="5">
        <f t="shared" si="1"/>
        <v>260</v>
      </c>
      <c r="I52">
        <v>18914.2857</v>
      </c>
    </row>
    <row r="53" spans="1:9" ht="15.75" customHeight="1">
      <c r="A53" s="8" t="s">
        <v>59</v>
      </c>
      <c r="B53" s="8">
        <v>19</v>
      </c>
      <c r="C53" s="21">
        <v>9178</v>
      </c>
      <c r="D53" s="21">
        <v>7041</v>
      </c>
      <c r="E53" s="21">
        <v>254971</v>
      </c>
      <c r="F53" s="18">
        <f t="shared" si="0"/>
        <v>16219</v>
      </c>
      <c r="G53" s="10">
        <f t="shared" si="1"/>
        <v>271209</v>
      </c>
      <c r="I53" s="2">
        <v>12741800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54"/>
  <sheetViews>
    <sheetView tabSelected="1" workbookViewId="0">
      <pane ySplit="1" topLeftCell="C2" activePane="bottomLeft" state="frozen"/>
      <selection pane="bottomLeft" activeCell="H7" sqref="H7"/>
    </sheetView>
  </sheetViews>
  <sheetFormatPr defaultColWidth="14.42578125" defaultRowHeight="15.75" customHeight="1"/>
  <cols>
    <col min="1" max="1" width="21" style="14" customWidth="1"/>
    <col min="2" max="5" width="14.42578125" style="14"/>
    <col min="6" max="6" width="13.7109375" style="2" bestFit="1" customWidth="1"/>
    <col min="7" max="16384" width="14.42578125" style="14"/>
  </cols>
  <sheetData>
    <row r="1" spans="1:23" s="24" customFormat="1" ht="45.95" customHeight="1">
      <c r="A1" s="33" t="s">
        <v>0</v>
      </c>
      <c r="B1" s="31" t="s">
        <v>60</v>
      </c>
      <c r="C1" s="31" t="s">
        <v>61</v>
      </c>
      <c r="D1" s="31" t="s">
        <v>62</v>
      </c>
      <c r="E1" s="31" t="s">
        <v>63</v>
      </c>
      <c r="F1" s="31" t="s">
        <v>64</v>
      </c>
      <c r="G1" s="22"/>
      <c r="H1" s="22" t="s">
        <v>65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4.25">
      <c r="A2" s="2" t="s">
        <v>8</v>
      </c>
      <c r="B2" s="3">
        <v>0</v>
      </c>
      <c r="C2" s="20">
        <v>55</v>
      </c>
      <c r="D2" s="20">
        <v>186</v>
      </c>
      <c r="E2" s="20">
        <v>3740</v>
      </c>
      <c r="F2" s="17">
        <f>SUM(C2+D2)</f>
        <v>241</v>
      </c>
      <c r="H2" s="54">
        <v>187289.18</v>
      </c>
    </row>
    <row r="3" spans="1:23" ht="14.25">
      <c r="A3" s="2" t="s">
        <v>9</v>
      </c>
      <c r="B3" s="3">
        <v>0</v>
      </c>
      <c r="C3" s="20">
        <v>3</v>
      </c>
      <c r="D3" s="20">
        <v>37</v>
      </c>
      <c r="E3" s="20">
        <v>464</v>
      </c>
      <c r="F3" s="17">
        <f t="shared" ref="F3:F53" si="0">SUM(C3+D3)</f>
        <v>40</v>
      </c>
      <c r="H3" s="54">
        <v>25999.345099999999</v>
      </c>
    </row>
    <row r="4" spans="1:23" ht="14.25">
      <c r="A4" s="2" t="s">
        <v>10</v>
      </c>
      <c r="B4" s="3">
        <v>0</v>
      </c>
      <c r="C4" s="20">
        <v>183</v>
      </c>
      <c r="D4" s="20">
        <v>523</v>
      </c>
      <c r="E4" s="20">
        <v>9665</v>
      </c>
      <c r="F4" s="17">
        <f t="shared" si="0"/>
        <v>706</v>
      </c>
      <c r="H4" s="54">
        <v>313581.66700000002</v>
      </c>
    </row>
    <row r="5" spans="1:23" ht="14.25">
      <c r="A5" s="2" t="s">
        <v>11</v>
      </c>
      <c r="B5" s="3">
        <v>0</v>
      </c>
      <c r="C5" s="20">
        <v>8</v>
      </c>
      <c r="D5" s="20">
        <v>111</v>
      </c>
      <c r="E5" s="20">
        <v>2510</v>
      </c>
      <c r="F5" s="17">
        <f t="shared" si="0"/>
        <v>119</v>
      </c>
      <c r="H5" s="54">
        <v>123286.671</v>
      </c>
    </row>
    <row r="6" spans="1:23" ht="14.25">
      <c r="A6" s="2" t="s">
        <v>12</v>
      </c>
      <c r="B6" s="3">
        <v>30</v>
      </c>
      <c r="C6" s="20">
        <v>5160</v>
      </c>
      <c r="D6" s="20">
        <v>13971</v>
      </c>
      <c r="E6" s="20">
        <v>92631</v>
      </c>
      <c r="F6" s="17">
        <f t="shared" si="0"/>
        <v>19131</v>
      </c>
      <c r="H6" s="54">
        <v>1627595.55</v>
      </c>
    </row>
    <row r="7" spans="1:23" ht="14.25">
      <c r="A7" s="2" t="s">
        <v>13</v>
      </c>
      <c r="B7" s="3">
        <v>0</v>
      </c>
      <c r="C7" s="20">
        <v>281</v>
      </c>
      <c r="D7" s="20">
        <v>549</v>
      </c>
      <c r="E7" s="20">
        <v>5779</v>
      </c>
      <c r="F7" s="17">
        <f t="shared" si="0"/>
        <v>830</v>
      </c>
      <c r="H7">
        <v>226301.038</v>
      </c>
    </row>
    <row r="8" spans="1:23" ht="14.25">
      <c r="A8" s="2" t="s">
        <v>14</v>
      </c>
      <c r="B8" s="3">
        <v>0</v>
      </c>
      <c r="C8" s="20">
        <v>78</v>
      </c>
      <c r="D8" s="20">
        <v>538</v>
      </c>
      <c r="E8" s="20">
        <v>4042</v>
      </c>
      <c r="F8" s="17">
        <f t="shared" si="0"/>
        <v>616</v>
      </c>
      <c r="H8">
        <v>162637.46799999999</v>
      </c>
    </row>
    <row r="9" spans="1:23" ht="14.25">
      <c r="A9" s="2" t="s">
        <v>15</v>
      </c>
      <c r="B9" s="3">
        <v>0</v>
      </c>
      <c r="C9" s="20">
        <v>18</v>
      </c>
      <c r="D9" s="20">
        <v>56</v>
      </c>
      <c r="E9" s="20">
        <v>1233</v>
      </c>
      <c r="F9" s="17">
        <f t="shared" si="0"/>
        <v>74</v>
      </c>
      <c r="H9">
        <v>46105.402399999999</v>
      </c>
    </row>
    <row r="10" spans="1:23" ht="14.25">
      <c r="A10" s="2" t="s">
        <v>16</v>
      </c>
      <c r="B10" s="3">
        <v>0</v>
      </c>
      <c r="C10" s="20">
        <v>18</v>
      </c>
      <c r="D10" s="20">
        <v>75</v>
      </c>
      <c r="E10" s="20">
        <v>950</v>
      </c>
      <c r="F10" s="17">
        <f t="shared" si="0"/>
        <v>93</v>
      </c>
      <c r="H10">
        <v>21557.774300000001</v>
      </c>
    </row>
    <row r="11" spans="1:23" ht="14.25">
      <c r="A11" s="2" t="s">
        <v>17</v>
      </c>
      <c r="B11" s="3">
        <v>0</v>
      </c>
      <c r="C11" s="20">
        <v>527</v>
      </c>
      <c r="D11" s="20">
        <v>1587</v>
      </c>
      <c r="E11" s="20">
        <v>27631</v>
      </c>
      <c r="F11" s="17">
        <f t="shared" si="0"/>
        <v>2114</v>
      </c>
      <c r="H11">
        <v>1064162.19</v>
      </c>
    </row>
    <row r="12" spans="1:23" ht="14.25">
      <c r="A12" s="2" t="s">
        <v>18</v>
      </c>
      <c r="B12" s="3">
        <v>0</v>
      </c>
      <c r="C12" s="20">
        <v>396</v>
      </c>
      <c r="D12" s="20">
        <v>558</v>
      </c>
      <c r="E12" s="20">
        <v>8821</v>
      </c>
      <c r="F12" s="17">
        <f t="shared" si="0"/>
        <v>954</v>
      </c>
      <c r="H12">
        <v>407775.12300000002</v>
      </c>
    </row>
    <row r="13" spans="1:23" ht="14.25">
      <c r="A13" s="2" t="s">
        <v>19</v>
      </c>
      <c r="B13" s="3">
        <v>0</v>
      </c>
      <c r="C13" s="20">
        <v>346</v>
      </c>
      <c r="D13" s="20">
        <v>217</v>
      </c>
      <c r="E13" s="20">
        <v>2571</v>
      </c>
      <c r="F13" s="17">
        <f t="shared" si="0"/>
        <v>563</v>
      </c>
      <c r="H13">
        <v>65629.295499999993</v>
      </c>
    </row>
    <row r="14" spans="1:23" ht="14.25">
      <c r="A14" s="2" t="s">
        <v>20</v>
      </c>
      <c r="B14" s="3">
        <v>0</v>
      </c>
      <c r="C14" s="20">
        <v>12</v>
      </c>
      <c r="D14" s="20">
        <v>75</v>
      </c>
      <c r="E14" s="20">
        <v>1339</v>
      </c>
      <c r="F14" s="17">
        <f t="shared" si="0"/>
        <v>87</v>
      </c>
      <c r="H14">
        <v>44166.337</v>
      </c>
    </row>
    <row r="15" spans="1:23" ht="14.25">
      <c r="A15" s="2" t="s">
        <v>21</v>
      </c>
      <c r="B15" s="3">
        <v>0</v>
      </c>
      <c r="C15" s="20">
        <v>371</v>
      </c>
      <c r="D15" s="20">
        <v>1239</v>
      </c>
      <c r="E15" s="20">
        <v>15543</v>
      </c>
      <c r="F15" s="17">
        <f t="shared" si="0"/>
        <v>1610</v>
      </c>
      <c r="H15">
        <v>572672.36600000004</v>
      </c>
    </row>
    <row r="16" spans="1:23" ht="14.25">
      <c r="A16" s="2" t="s">
        <v>22</v>
      </c>
      <c r="B16" s="3">
        <v>0</v>
      </c>
      <c r="C16" s="20">
        <v>90</v>
      </c>
      <c r="D16" s="20">
        <v>278</v>
      </c>
      <c r="E16" s="20">
        <v>5616</v>
      </c>
      <c r="F16" s="17">
        <f t="shared" si="0"/>
        <v>368</v>
      </c>
      <c r="H16">
        <v>217913.359</v>
      </c>
    </row>
    <row r="17" spans="1:8" ht="14.25">
      <c r="A17" s="2" t="s">
        <v>23</v>
      </c>
      <c r="B17" s="3">
        <v>0</v>
      </c>
      <c r="C17" s="20">
        <v>49</v>
      </c>
      <c r="D17" s="20">
        <v>292</v>
      </c>
      <c r="E17" s="20">
        <v>2877</v>
      </c>
      <c r="F17" s="17">
        <f t="shared" si="0"/>
        <v>341</v>
      </c>
      <c r="H17">
        <v>123399.978</v>
      </c>
    </row>
    <row r="18" spans="1:8" ht="14.25">
      <c r="A18" s="2" t="s">
        <v>24</v>
      </c>
      <c r="B18" s="3">
        <v>0</v>
      </c>
      <c r="C18" s="20">
        <v>32</v>
      </c>
      <c r="D18" s="20">
        <v>144</v>
      </c>
      <c r="E18" s="20">
        <v>2835</v>
      </c>
      <c r="F18" s="17">
        <f t="shared" si="0"/>
        <v>176</v>
      </c>
      <c r="H18">
        <v>101755.107</v>
      </c>
    </row>
    <row r="19" spans="1:8" ht="14.25">
      <c r="A19" s="2" t="s">
        <v>25</v>
      </c>
      <c r="B19" s="3">
        <v>0</v>
      </c>
      <c r="C19" s="20">
        <v>27</v>
      </c>
      <c r="D19" s="20">
        <v>143</v>
      </c>
      <c r="E19" s="20">
        <v>3144</v>
      </c>
      <c r="F19" s="17">
        <f t="shared" si="0"/>
        <v>170</v>
      </c>
      <c r="H19">
        <v>131114.82500000001</v>
      </c>
    </row>
    <row r="20" spans="1:8" ht="14.25">
      <c r="A20" s="2" t="s">
        <v>26</v>
      </c>
      <c r="B20" s="3">
        <v>0</v>
      </c>
      <c r="C20" s="20">
        <v>36</v>
      </c>
      <c r="D20" s="20">
        <v>136</v>
      </c>
      <c r="E20" s="20">
        <v>2007</v>
      </c>
      <c r="F20" s="17">
        <f t="shared" si="0"/>
        <v>172</v>
      </c>
      <c r="H20">
        <v>201734.98499999999</v>
      </c>
    </row>
    <row r="21" spans="1:8" ht="14.25">
      <c r="A21" s="2" t="s">
        <v>27</v>
      </c>
      <c r="B21" s="3">
        <v>0</v>
      </c>
      <c r="C21" s="20">
        <v>20</v>
      </c>
      <c r="D21" s="20">
        <v>205</v>
      </c>
      <c r="E21" s="20">
        <v>1730</v>
      </c>
      <c r="F21" s="17">
        <f t="shared" si="0"/>
        <v>225</v>
      </c>
      <c r="H21">
        <v>52689.191500000001</v>
      </c>
    </row>
    <row r="22" spans="1:8" ht="14.25">
      <c r="A22" s="2" t="s">
        <v>28</v>
      </c>
      <c r="B22" s="3">
        <v>0</v>
      </c>
      <c r="C22" s="20">
        <v>208</v>
      </c>
      <c r="D22" s="20">
        <v>1200</v>
      </c>
      <c r="E22" s="20">
        <v>9088</v>
      </c>
      <c r="F22" s="17">
        <f t="shared" si="0"/>
        <v>1408</v>
      </c>
      <c r="H22">
        <v>300058.20400000003</v>
      </c>
    </row>
    <row r="23" spans="1:8" ht="14.25">
      <c r="A23" s="2" t="s">
        <v>29</v>
      </c>
      <c r="B23" s="3">
        <v>0</v>
      </c>
      <c r="C23" s="20">
        <v>216</v>
      </c>
      <c r="D23" s="20">
        <v>973</v>
      </c>
      <c r="E23" s="20">
        <v>9771</v>
      </c>
      <c r="F23" s="17">
        <f t="shared" si="0"/>
        <v>1189</v>
      </c>
      <c r="H23">
        <v>319345.31</v>
      </c>
    </row>
    <row r="24" spans="1:8" ht="14.25">
      <c r="A24" s="2" t="s">
        <v>30</v>
      </c>
      <c r="B24" s="3">
        <v>0</v>
      </c>
      <c r="C24" s="20">
        <v>126</v>
      </c>
      <c r="D24" s="20">
        <v>1860</v>
      </c>
      <c r="E24" s="20">
        <v>6008</v>
      </c>
      <c r="F24" s="17">
        <f t="shared" si="0"/>
        <v>1986</v>
      </c>
      <c r="H24">
        <v>482840.96500000003</v>
      </c>
    </row>
    <row r="25" spans="1:8" ht="14.25">
      <c r="A25" s="2" t="s">
        <v>31</v>
      </c>
      <c r="B25" s="3">
        <v>0</v>
      </c>
      <c r="C25" s="20">
        <v>113</v>
      </c>
      <c r="D25" s="20">
        <v>1092</v>
      </c>
      <c r="E25" s="20">
        <v>5246</v>
      </c>
      <c r="F25" s="17">
        <f t="shared" si="0"/>
        <v>1205</v>
      </c>
      <c r="H25">
        <v>229796.77900000001</v>
      </c>
    </row>
    <row r="26" spans="1:8" ht="14.25">
      <c r="A26" s="2" t="s">
        <v>32</v>
      </c>
      <c r="B26" s="3">
        <v>0</v>
      </c>
      <c r="C26" s="20">
        <v>21</v>
      </c>
      <c r="D26" s="20">
        <v>58</v>
      </c>
      <c r="E26" s="20">
        <v>1351</v>
      </c>
      <c r="F26" s="17">
        <f t="shared" si="0"/>
        <v>79</v>
      </c>
      <c r="H26">
        <v>101345.463</v>
      </c>
    </row>
    <row r="27" spans="1:8" ht="14.25">
      <c r="A27" s="2" t="s">
        <v>33</v>
      </c>
      <c r="B27" s="3">
        <v>0</v>
      </c>
      <c r="C27" s="20">
        <v>123</v>
      </c>
      <c r="D27" s="20">
        <v>358</v>
      </c>
      <c r="E27" s="20">
        <v>5729</v>
      </c>
      <c r="F27" s="17">
        <f t="shared" si="0"/>
        <v>481</v>
      </c>
      <c r="H27">
        <v>252755.40599999999</v>
      </c>
    </row>
    <row r="28" spans="1:8" ht="14.25">
      <c r="A28" s="2" t="s">
        <v>34</v>
      </c>
      <c r="B28" s="3">
        <v>0</v>
      </c>
      <c r="C28" s="20">
        <v>7</v>
      </c>
      <c r="D28" s="20">
        <v>162</v>
      </c>
      <c r="E28" s="20">
        <v>917</v>
      </c>
      <c r="F28" s="17">
        <f t="shared" si="0"/>
        <v>169</v>
      </c>
      <c r="H28">
        <v>46327.374499999998</v>
      </c>
    </row>
    <row r="29" spans="1:8" ht="14.25">
      <c r="A29" s="2" t="s">
        <v>35</v>
      </c>
      <c r="B29" s="3">
        <v>0</v>
      </c>
      <c r="C29" s="20">
        <v>44</v>
      </c>
      <c r="D29" s="20">
        <v>132</v>
      </c>
      <c r="E29" s="20">
        <v>1578</v>
      </c>
      <c r="F29" s="17">
        <f t="shared" si="0"/>
        <v>176</v>
      </c>
      <c r="H29">
        <v>77235.816200000001</v>
      </c>
    </row>
    <row r="30" spans="1:8" ht="14.25">
      <c r="A30" s="2" t="s">
        <v>36</v>
      </c>
      <c r="B30" s="3">
        <v>0</v>
      </c>
      <c r="C30" s="20">
        <v>83</v>
      </c>
      <c r="D30" s="20">
        <v>201</v>
      </c>
      <c r="E30" s="20">
        <v>3205</v>
      </c>
      <c r="F30" s="17">
        <f t="shared" si="0"/>
        <v>284</v>
      </c>
      <c r="H30">
        <v>114969.132</v>
      </c>
    </row>
    <row r="31" spans="1:8" ht="14.25">
      <c r="A31" s="2" t="s">
        <v>37</v>
      </c>
      <c r="B31" s="3">
        <v>0</v>
      </c>
      <c r="C31" s="20">
        <v>42</v>
      </c>
      <c r="D31" s="20">
        <v>191</v>
      </c>
      <c r="E31" s="20">
        <v>2126</v>
      </c>
      <c r="F31" s="17">
        <f t="shared" si="0"/>
        <v>233</v>
      </c>
      <c r="H31">
        <v>77890.334600000002</v>
      </c>
    </row>
    <row r="32" spans="1:8" ht="14.25">
      <c r="A32" s="2" t="s">
        <v>38</v>
      </c>
      <c r="B32" s="3">
        <v>0</v>
      </c>
      <c r="C32" s="20">
        <v>185</v>
      </c>
      <c r="D32" s="20">
        <v>919</v>
      </c>
      <c r="E32" s="20">
        <v>9548</v>
      </c>
      <c r="F32" s="17">
        <f t="shared" si="0"/>
        <v>1104</v>
      </c>
      <c r="H32">
        <v>517427.87199999997</v>
      </c>
    </row>
    <row r="33" spans="1:8" ht="14.25">
      <c r="A33" s="2" t="s">
        <v>39</v>
      </c>
      <c r="B33" s="3">
        <v>0</v>
      </c>
      <c r="C33" s="20">
        <v>43</v>
      </c>
      <c r="D33" s="20">
        <v>101</v>
      </c>
      <c r="E33" s="20">
        <v>2314</v>
      </c>
      <c r="F33" s="17">
        <f t="shared" si="0"/>
        <v>144</v>
      </c>
      <c r="H33">
        <v>78848.359599999996</v>
      </c>
    </row>
    <row r="34" spans="1:8" ht="14.25">
      <c r="A34" s="2" t="s">
        <v>40</v>
      </c>
      <c r="B34" s="3">
        <v>0</v>
      </c>
      <c r="C34" s="20">
        <v>300</v>
      </c>
      <c r="D34" s="20">
        <v>1990</v>
      </c>
      <c r="E34" s="20">
        <v>19637</v>
      </c>
      <c r="F34" s="17">
        <f t="shared" si="0"/>
        <v>2290</v>
      </c>
      <c r="H34">
        <v>892204.92299999995</v>
      </c>
    </row>
    <row r="35" spans="1:8" ht="14.25">
      <c r="A35" s="2" t="s">
        <v>41</v>
      </c>
      <c r="B35" s="3">
        <v>0</v>
      </c>
      <c r="C35" s="20">
        <v>359</v>
      </c>
      <c r="D35" s="20">
        <v>628</v>
      </c>
      <c r="E35" s="20">
        <v>12404</v>
      </c>
      <c r="F35" s="17">
        <f t="shared" si="0"/>
        <v>987</v>
      </c>
      <c r="H35">
        <v>380547.98200000002</v>
      </c>
    </row>
    <row r="36" spans="1:8" ht="14.25">
      <c r="A36" s="2" t="s">
        <v>42</v>
      </c>
      <c r="B36" s="3">
        <v>0</v>
      </c>
      <c r="C36" s="20">
        <v>2</v>
      </c>
      <c r="D36" s="20">
        <v>33</v>
      </c>
      <c r="E36" s="20">
        <v>355</v>
      </c>
      <c r="F36" s="17">
        <f t="shared" si="0"/>
        <v>35</v>
      </c>
      <c r="H36">
        <v>36892.420700000002</v>
      </c>
    </row>
    <row r="37" spans="1:8" ht="14.25">
      <c r="A37" s="2" t="s">
        <v>43</v>
      </c>
      <c r="B37" s="3">
        <v>0</v>
      </c>
      <c r="C37" s="20">
        <v>163</v>
      </c>
      <c r="D37" s="20">
        <v>800</v>
      </c>
      <c r="E37" s="20">
        <v>9640</v>
      </c>
      <c r="F37" s="17">
        <f t="shared" si="0"/>
        <v>963</v>
      </c>
      <c r="H37">
        <v>535985.054</v>
      </c>
    </row>
    <row r="38" spans="1:8" ht="14.25">
      <c r="A38" s="2" t="s">
        <v>44</v>
      </c>
      <c r="B38" s="3">
        <v>0</v>
      </c>
      <c r="C38" s="20">
        <v>77</v>
      </c>
      <c r="D38" s="20">
        <v>155</v>
      </c>
      <c r="E38" s="20">
        <v>5653</v>
      </c>
      <c r="F38" s="17">
        <f t="shared" si="0"/>
        <v>232</v>
      </c>
      <c r="H38">
        <v>667644.83200000005</v>
      </c>
    </row>
    <row r="39" spans="1:8" ht="14.25">
      <c r="A39" s="2" t="s">
        <v>45</v>
      </c>
      <c r="B39" s="3">
        <v>0</v>
      </c>
      <c r="C39" s="20">
        <v>351</v>
      </c>
      <c r="D39" s="20">
        <v>628</v>
      </c>
      <c r="E39" s="20">
        <v>7339</v>
      </c>
      <c r="F39" s="17">
        <f t="shared" si="0"/>
        <v>979</v>
      </c>
      <c r="H39">
        <v>136405.81700000001</v>
      </c>
    </row>
    <row r="40" spans="1:8" ht="14.25">
      <c r="A40" s="2" t="s">
        <v>46</v>
      </c>
      <c r="B40" s="3">
        <v>0</v>
      </c>
      <c r="C40" s="20">
        <v>256</v>
      </c>
      <c r="D40" s="20">
        <v>826</v>
      </c>
      <c r="E40" s="20">
        <v>12593</v>
      </c>
      <c r="F40" s="17">
        <f t="shared" si="0"/>
        <v>1082</v>
      </c>
      <c r="H40">
        <v>583304.97699999996</v>
      </c>
    </row>
    <row r="41" spans="1:8" ht="14.25">
      <c r="A41" s="2" t="s">
        <v>47</v>
      </c>
      <c r="B41" s="3">
        <v>0</v>
      </c>
      <c r="C41" s="20">
        <v>19</v>
      </c>
      <c r="D41" s="20">
        <v>129</v>
      </c>
      <c r="E41" s="20">
        <v>1149</v>
      </c>
      <c r="F41" s="17">
        <f t="shared" si="0"/>
        <v>148</v>
      </c>
      <c r="H41">
        <v>45410.760699999999</v>
      </c>
    </row>
    <row r="42" spans="1:8" ht="14.25">
      <c r="A42" s="2" t="s">
        <v>48</v>
      </c>
      <c r="B42" s="3">
        <v>0</v>
      </c>
      <c r="C42" s="20">
        <v>73</v>
      </c>
      <c r="D42" s="20">
        <v>192</v>
      </c>
      <c r="E42" s="20">
        <v>4432</v>
      </c>
      <c r="F42" s="17">
        <f t="shared" si="0"/>
        <v>265</v>
      </c>
      <c r="H42">
        <v>190362.80300000001</v>
      </c>
    </row>
    <row r="43" spans="1:8" ht="14.25">
      <c r="A43" s="2" t="s">
        <v>49</v>
      </c>
      <c r="B43" s="3">
        <v>0</v>
      </c>
      <c r="C43" s="20">
        <v>4</v>
      </c>
      <c r="D43" s="20">
        <v>36</v>
      </c>
      <c r="E43" s="20">
        <v>560</v>
      </c>
      <c r="F43" s="17">
        <f t="shared" si="0"/>
        <v>40</v>
      </c>
      <c r="H43">
        <v>34860.525300000001</v>
      </c>
    </row>
    <row r="44" spans="1:8" ht="14.25">
      <c r="A44" s="2" t="s">
        <v>50</v>
      </c>
      <c r="B44" s="3">
        <v>0</v>
      </c>
      <c r="C44" s="20">
        <v>416</v>
      </c>
      <c r="D44" s="20">
        <v>295</v>
      </c>
      <c r="E44" s="20">
        <v>5253</v>
      </c>
      <c r="F44" s="17">
        <f t="shared" si="0"/>
        <v>711</v>
      </c>
      <c r="H44">
        <v>246241.894</v>
      </c>
    </row>
    <row r="45" spans="1:8" ht="14.25">
      <c r="A45" s="2" t="s">
        <v>51</v>
      </c>
      <c r="B45" s="3">
        <v>0</v>
      </c>
      <c r="C45" s="20">
        <v>476</v>
      </c>
      <c r="D45" s="20">
        <v>1177</v>
      </c>
      <c r="E45" s="20">
        <v>22190</v>
      </c>
      <c r="F45" s="17">
        <f t="shared" si="0"/>
        <v>1653</v>
      </c>
      <c r="H45">
        <v>1320956.6599999999</v>
      </c>
    </row>
    <row r="46" spans="1:8" ht="14.25">
      <c r="A46" s="2" t="s">
        <v>52</v>
      </c>
      <c r="B46" s="3">
        <v>0</v>
      </c>
      <c r="C46" s="20">
        <v>104</v>
      </c>
      <c r="D46" s="20">
        <v>184</v>
      </c>
      <c r="E46" s="20">
        <v>2663</v>
      </c>
      <c r="F46" s="17">
        <f t="shared" si="0"/>
        <v>288</v>
      </c>
      <c r="H46">
        <v>104624.395</v>
      </c>
    </row>
    <row r="47" spans="1:8" ht="14.25">
      <c r="A47" s="2" t="s">
        <v>53</v>
      </c>
      <c r="B47" s="3">
        <v>0</v>
      </c>
      <c r="C47" s="20">
        <v>28</v>
      </c>
      <c r="D47" s="20">
        <v>121</v>
      </c>
      <c r="E47" s="20">
        <v>1005</v>
      </c>
      <c r="F47" s="17">
        <f t="shared" si="0"/>
        <v>149</v>
      </c>
      <c r="H47">
        <v>36371.678</v>
      </c>
    </row>
    <row r="48" spans="1:8" ht="14.25">
      <c r="A48" s="2" t="s">
        <v>54</v>
      </c>
      <c r="B48" s="3">
        <v>0</v>
      </c>
      <c r="C48" s="20">
        <v>247</v>
      </c>
      <c r="D48" s="20">
        <v>730</v>
      </c>
      <c r="E48" s="20">
        <v>13295</v>
      </c>
      <c r="F48" s="17">
        <f t="shared" si="0"/>
        <v>977</v>
      </c>
      <c r="H48">
        <v>367156.90700000001</v>
      </c>
    </row>
    <row r="49" spans="1:8" ht="14.25">
      <c r="A49" s="2" t="s">
        <v>55</v>
      </c>
      <c r="B49" s="3">
        <v>0</v>
      </c>
      <c r="C49" s="20">
        <v>908</v>
      </c>
      <c r="D49" s="20">
        <v>966</v>
      </c>
      <c r="E49" s="20">
        <v>11795</v>
      </c>
      <c r="F49" s="17">
        <f t="shared" si="0"/>
        <v>1874</v>
      </c>
      <c r="H49">
        <v>236193.557</v>
      </c>
    </row>
    <row r="50" spans="1:8" ht="14.25">
      <c r="A50" s="2" t="s">
        <v>56</v>
      </c>
      <c r="B50" s="3">
        <v>0</v>
      </c>
      <c r="C50" s="20">
        <v>15</v>
      </c>
      <c r="D50" s="20">
        <v>94</v>
      </c>
      <c r="E50" s="20">
        <v>1260</v>
      </c>
      <c r="F50" s="17">
        <f t="shared" si="0"/>
        <v>109</v>
      </c>
      <c r="H50">
        <v>79736.226200000005</v>
      </c>
    </row>
    <row r="51" spans="1:8" ht="14.25">
      <c r="A51" s="2" t="s">
        <v>57</v>
      </c>
      <c r="B51" s="3">
        <v>0</v>
      </c>
      <c r="C51" s="20">
        <v>98</v>
      </c>
      <c r="D51" s="20">
        <v>538</v>
      </c>
      <c r="E51" s="20">
        <v>5704</v>
      </c>
      <c r="F51" s="17">
        <f t="shared" si="0"/>
        <v>636</v>
      </c>
      <c r="H51">
        <v>219872.783</v>
      </c>
    </row>
    <row r="52" spans="1:8" ht="14.25">
      <c r="A52" s="2" t="s">
        <v>58</v>
      </c>
      <c r="B52" s="3">
        <v>0</v>
      </c>
      <c r="C52" s="20">
        <v>3</v>
      </c>
      <c r="D52" s="20">
        <v>22</v>
      </c>
      <c r="E52" s="20">
        <v>392</v>
      </c>
      <c r="F52" s="17">
        <f t="shared" si="0"/>
        <v>25</v>
      </c>
      <c r="H52">
        <v>21439.891599999999</v>
      </c>
    </row>
    <row r="53" spans="1:8" s="16" customFormat="1" ht="15.75" customHeight="1">
      <c r="A53" s="8" t="s">
        <v>59</v>
      </c>
      <c r="B53" s="8">
        <v>30</v>
      </c>
      <c r="C53" s="21">
        <v>12820</v>
      </c>
      <c r="D53" s="21">
        <v>37711</v>
      </c>
      <c r="E53" s="21">
        <v>389328</v>
      </c>
      <c r="F53" s="18">
        <f t="shared" si="0"/>
        <v>50531</v>
      </c>
      <c r="H53" s="55">
        <v>14443200</v>
      </c>
    </row>
    <row r="54" spans="1:8" ht="15.75" customHeight="1">
      <c r="F5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55"/>
  <sheetViews>
    <sheetView workbookViewId="0">
      <pane ySplit="1" topLeftCell="E2" activePane="bottomLeft" state="frozen"/>
      <selection pane="bottomLeft" activeCell="L53" sqref="L53"/>
    </sheetView>
  </sheetViews>
  <sheetFormatPr defaultColWidth="14.42578125" defaultRowHeight="15.75" customHeight="1"/>
  <cols>
    <col min="1" max="1" width="20.7109375" style="2" customWidth="1"/>
    <col min="2" max="2" width="12.140625" style="2" customWidth="1"/>
    <col min="3" max="3" width="11.28515625" style="2" customWidth="1"/>
    <col min="4" max="4" width="10.85546875" style="2" customWidth="1"/>
    <col min="5" max="5" width="11.7109375" style="2" customWidth="1"/>
    <col min="6" max="6" width="10.7109375" style="2" customWidth="1"/>
    <col min="7" max="7" width="11.85546875" style="2" customWidth="1"/>
    <col min="8" max="8" width="9.28515625" style="2" customWidth="1"/>
    <col min="9" max="9" width="10.42578125" style="2" customWidth="1"/>
    <col min="10" max="10" width="12.140625" style="2" customWidth="1"/>
    <col min="11" max="11" width="10.85546875" style="2" customWidth="1"/>
    <col min="12" max="12" width="11.28515625" style="2" customWidth="1"/>
    <col min="13" max="13" width="13" style="2" customWidth="1"/>
    <col min="14" max="14" width="10" style="2" customWidth="1"/>
    <col min="15" max="15" width="9" style="2" customWidth="1"/>
    <col min="16" max="16" width="11.140625" style="2" customWidth="1"/>
    <col min="17" max="16384" width="14.42578125" style="2"/>
  </cols>
  <sheetData>
    <row r="1" spans="1:29" ht="51.95" customHeight="1">
      <c r="A1" s="33" t="s">
        <v>0</v>
      </c>
      <c r="B1" s="31" t="s">
        <v>66</v>
      </c>
      <c r="C1" s="33" t="s">
        <v>67</v>
      </c>
      <c r="D1" s="31" t="s">
        <v>68</v>
      </c>
      <c r="E1" s="31" t="s">
        <v>69</v>
      </c>
      <c r="F1" s="31" t="s">
        <v>70</v>
      </c>
      <c r="G1" s="31" t="s">
        <v>71</v>
      </c>
      <c r="H1" s="31" t="s">
        <v>72</v>
      </c>
      <c r="I1" s="31" t="s">
        <v>73</v>
      </c>
      <c r="J1" s="31" t="s">
        <v>74</v>
      </c>
      <c r="K1" s="31" t="s">
        <v>75</v>
      </c>
      <c r="L1" s="31" t="s">
        <v>76</v>
      </c>
      <c r="M1" s="31" t="s">
        <v>77</v>
      </c>
      <c r="N1" s="32" t="s">
        <v>78</v>
      </c>
      <c r="O1" s="32" t="s">
        <v>79</v>
      </c>
      <c r="P1" s="3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>
      <c r="A2" s="2" t="s">
        <v>8</v>
      </c>
      <c r="B2" s="3">
        <v>0</v>
      </c>
      <c r="C2" s="4">
        <v>0</v>
      </c>
      <c r="D2" s="20">
        <v>77</v>
      </c>
      <c r="E2" s="4">
        <v>4.0000000000000002E-4</v>
      </c>
      <c r="F2" s="20">
        <v>99</v>
      </c>
      <c r="G2" s="4">
        <v>5.0000000000000001E-4</v>
      </c>
      <c r="H2" s="20">
        <v>3807</v>
      </c>
      <c r="I2" s="4">
        <v>2.0400000000000001E-2</v>
      </c>
      <c r="J2" s="5">
        <f>L2-(B2+D2+F2+H2)</f>
        <v>183012.30516431923</v>
      </c>
      <c r="K2" s="6">
        <f>J2/L2</f>
        <v>0.97870000000000001</v>
      </c>
      <c r="L2" s="5">
        <f>(B2+D2+F2+H2)/(C2+E2+G2+I2)</f>
        <v>186995.30516431923</v>
      </c>
      <c r="M2" s="7">
        <f>100%-K2</f>
        <v>2.1299999999999986E-2</v>
      </c>
      <c r="N2" s="7">
        <f>E2+G2</f>
        <v>8.9999999999999998E-4</v>
      </c>
      <c r="O2" s="17">
        <f>D2+F2</f>
        <v>176</v>
      </c>
      <c r="P2" s="17">
        <f>B2+D2+F2+H2</f>
        <v>3983</v>
      </c>
    </row>
    <row r="3" spans="1:29" ht="14.25">
      <c r="A3" s="2" t="s">
        <v>9</v>
      </c>
      <c r="B3" s="3">
        <v>0</v>
      </c>
      <c r="C3" s="4">
        <v>0</v>
      </c>
      <c r="D3" s="20">
        <v>17</v>
      </c>
      <c r="E3" s="4">
        <v>6.9999999999999999E-4</v>
      </c>
      <c r="F3" s="20">
        <v>26</v>
      </c>
      <c r="G3" s="4">
        <v>1E-3</v>
      </c>
      <c r="H3" s="20">
        <v>458</v>
      </c>
      <c r="I3" s="4">
        <v>1.7600000000000001E-2</v>
      </c>
      <c r="J3" s="5">
        <f t="shared" ref="J3:J53" si="0">L3-(B3+D3+F3+H3)</f>
        <v>25457.549222797927</v>
      </c>
      <c r="K3" s="6">
        <f t="shared" ref="K3:K53" si="1">J3/L3</f>
        <v>0.98070000000000002</v>
      </c>
      <c r="L3" s="5">
        <f t="shared" ref="L3:L53" si="2">(B3+D3+F3+H3)/(C3+E3+G3+I3)</f>
        <v>25958.549222797927</v>
      </c>
      <c r="M3" s="7">
        <f t="shared" ref="M3:M53" si="3">100%-K3</f>
        <v>1.9299999999999984E-2</v>
      </c>
      <c r="N3" s="7">
        <f t="shared" ref="N3:N53" si="4">E3+G3</f>
        <v>1.7000000000000001E-3</v>
      </c>
      <c r="O3" s="17">
        <f t="shared" ref="O3:O53" si="5">D3+F3</f>
        <v>43</v>
      </c>
      <c r="P3" s="17">
        <f t="shared" ref="P3:P53" si="6">B3+D3+F3+H3</f>
        <v>501</v>
      </c>
    </row>
    <row r="4" spans="1:29" ht="14.25">
      <c r="A4" s="2" t="s">
        <v>10</v>
      </c>
      <c r="B4" s="3">
        <v>0</v>
      </c>
      <c r="C4" s="4">
        <v>0</v>
      </c>
      <c r="D4" s="20">
        <v>705</v>
      </c>
      <c r="E4" s="4">
        <v>2.3E-3</v>
      </c>
      <c r="F4" s="20">
        <v>544</v>
      </c>
      <c r="G4" s="4">
        <v>1.6999999999999999E-3</v>
      </c>
      <c r="H4" s="20">
        <v>12026</v>
      </c>
      <c r="I4" s="4">
        <v>3.8399999999999997E-2</v>
      </c>
      <c r="J4" s="5">
        <f t="shared" si="0"/>
        <v>299814.62264150946</v>
      </c>
      <c r="K4" s="6">
        <f t="shared" si="1"/>
        <v>0.95760000000000001</v>
      </c>
      <c r="L4" s="5">
        <f t="shared" si="2"/>
        <v>313089.62264150946</v>
      </c>
      <c r="M4" s="7">
        <f t="shared" si="3"/>
        <v>4.2399999999999993E-2</v>
      </c>
      <c r="N4" s="7">
        <f t="shared" si="4"/>
        <v>4.0000000000000001E-3</v>
      </c>
      <c r="O4" s="17">
        <f t="shared" si="5"/>
        <v>1249</v>
      </c>
      <c r="P4" s="17">
        <f t="shared" si="6"/>
        <v>13275</v>
      </c>
    </row>
    <row r="5" spans="1:29" ht="14.25">
      <c r="A5" s="2" t="s">
        <v>11</v>
      </c>
      <c r="B5" s="3">
        <v>0</v>
      </c>
      <c r="C5" s="4">
        <v>0</v>
      </c>
      <c r="D5" s="20">
        <v>24</v>
      </c>
      <c r="E5" s="4">
        <v>2.0000000000000001E-4</v>
      </c>
      <c r="F5" s="20">
        <v>74</v>
      </c>
      <c r="G5" s="4">
        <v>5.9999999999999995E-4</v>
      </c>
      <c r="H5" s="20">
        <v>2807</v>
      </c>
      <c r="I5" s="4">
        <v>2.2800000000000001E-2</v>
      </c>
      <c r="J5" s="5">
        <f t="shared" si="0"/>
        <v>120188.22033898305</v>
      </c>
      <c r="K5" s="6">
        <f t="shared" si="1"/>
        <v>0.97640000000000005</v>
      </c>
      <c r="L5" s="5">
        <f t="shared" si="2"/>
        <v>123093.22033898305</v>
      </c>
      <c r="M5" s="7">
        <f t="shared" si="3"/>
        <v>2.3599999999999954E-2</v>
      </c>
      <c r="N5" s="7">
        <f t="shared" si="4"/>
        <v>7.9999999999999993E-4</v>
      </c>
      <c r="O5" s="17">
        <f t="shared" si="5"/>
        <v>98</v>
      </c>
      <c r="P5" s="17">
        <f t="shared" si="6"/>
        <v>2905</v>
      </c>
    </row>
    <row r="6" spans="1:29" ht="14.25">
      <c r="A6" s="2" t="s">
        <v>12</v>
      </c>
      <c r="B6" s="3">
        <v>19</v>
      </c>
      <c r="C6" s="4">
        <v>0</v>
      </c>
      <c r="D6" s="20">
        <v>20943</v>
      </c>
      <c r="E6" s="4">
        <v>1.29E-2</v>
      </c>
      <c r="F6" s="20">
        <v>17512</v>
      </c>
      <c r="G6" s="4">
        <v>1.0800000000000001E-2</v>
      </c>
      <c r="H6" s="20">
        <v>117530</v>
      </c>
      <c r="I6" s="4">
        <v>7.2300000000000003E-2</v>
      </c>
      <c r="J6" s="5">
        <f t="shared" si="0"/>
        <v>1469037.6666666667</v>
      </c>
      <c r="K6" s="6">
        <f t="shared" si="1"/>
        <v>0.90400000000000003</v>
      </c>
      <c r="L6" s="5">
        <f t="shared" si="2"/>
        <v>1625041.6666666667</v>
      </c>
      <c r="M6" s="7">
        <f t="shared" si="3"/>
        <v>9.5999999999999974E-2</v>
      </c>
      <c r="N6" s="7">
        <f t="shared" si="4"/>
        <v>2.3699999999999999E-2</v>
      </c>
      <c r="O6" s="17">
        <f t="shared" si="5"/>
        <v>38455</v>
      </c>
      <c r="P6" s="17">
        <f t="shared" si="6"/>
        <v>156004</v>
      </c>
    </row>
    <row r="7" spans="1:29" ht="14.25">
      <c r="A7" s="2" t="s">
        <v>13</v>
      </c>
      <c r="B7" s="3">
        <v>0</v>
      </c>
      <c r="C7" s="4">
        <v>0</v>
      </c>
      <c r="D7" s="20">
        <v>799</v>
      </c>
      <c r="E7" s="4">
        <v>3.5000000000000001E-3</v>
      </c>
      <c r="F7" s="20">
        <v>635</v>
      </c>
      <c r="G7" s="4">
        <v>2.8E-3</v>
      </c>
      <c r="H7" s="20">
        <v>6926</v>
      </c>
      <c r="I7" s="4">
        <v>3.0700000000000002E-2</v>
      </c>
      <c r="J7" s="5">
        <f t="shared" si="0"/>
        <v>217585.94594594592</v>
      </c>
      <c r="K7" s="6">
        <f t="shared" si="1"/>
        <v>0.96299999999999997</v>
      </c>
      <c r="L7" s="5">
        <f t="shared" si="2"/>
        <v>225945.94594594592</v>
      </c>
      <c r="M7" s="7">
        <f t="shared" si="3"/>
        <v>3.7000000000000033E-2</v>
      </c>
      <c r="N7" s="7">
        <f t="shared" si="4"/>
        <v>6.3E-3</v>
      </c>
      <c r="O7" s="17">
        <f t="shared" si="5"/>
        <v>1434</v>
      </c>
      <c r="P7" s="17">
        <f t="shared" si="6"/>
        <v>8360</v>
      </c>
    </row>
    <row r="8" spans="1:29" ht="14.25">
      <c r="A8" s="2" t="s">
        <v>14</v>
      </c>
      <c r="B8" s="3">
        <v>0</v>
      </c>
      <c r="C8" s="4">
        <v>0</v>
      </c>
      <c r="D8" s="20">
        <v>400</v>
      </c>
      <c r="E8" s="4">
        <v>2.5000000000000001E-3</v>
      </c>
      <c r="F8" s="20">
        <v>718</v>
      </c>
      <c r="G8" s="4">
        <v>4.4000000000000003E-3</v>
      </c>
      <c r="H8" s="20">
        <v>4744</v>
      </c>
      <c r="I8" s="28">
        <v>2.92E-2</v>
      </c>
      <c r="J8" s="5">
        <f t="shared" si="0"/>
        <v>156520.27146814406</v>
      </c>
      <c r="K8" s="6">
        <f t="shared" si="1"/>
        <v>0.96389999999999998</v>
      </c>
      <c r="L8" s="5">
        <f t="shared" si="2"/>
        <v>162382.27146814406</v>
      </c>
      <c r="M8" s="7">
        <f t="shared" si="3"/>
        <v>3.6100000000000021E-2</v>
      </c>
      <c r="N8" s="7">
        <f t="shared" si="4"/>
        <v>6.8999999999999999E-3</v>
      </c>
      <c r="O8" s="17">
        <f t="shared" si="5"/>
        <v>1118</v>
      </c>
      <c r="P8" s="17">
        <f t="shared" si="6"/>
        <v>5862</v>
      </c>
    </row>
    <row r="9" spans="1:29" ht="14.25">
      <c r="A9" s="2" t="s">
        <v>15</v>
      </c>
      <c r="B9" s="3">
        <v>0</v>
      </c>
      <c r="C9" s="4">
        <v>0</v>
      </c>
      <c r="D9" s="20">
        <v>34</v>
      </c>
      <c r="E9" s="4">
        <v>6.9999999999999999E-4</v>
      </c>
      <c r="F9" s="20">
        <v>75</v>
      </c>
      <c r="G9" s="4">
        <v>1.6000000000000001E-3</v>
      </c>
      <c r="H9" s="20">
        <v>1562</v>
      </c>
      <c r="I9" s="4">
        <v>3.4000000000000002E-2</v>
      </c>
      <c r="J9" s="5">
        <f t="shared" si="0"/>
        <v>44362.057851239668</v>
      </c>
      <c r="K9" s="6">
        <f t="shared" si="1"/>
        <v>0.9637</v>
      </c>
      <c r="L9" s="5">
        <f t="shared" si="2"/>
        <v>46033.057851239668</v>
      </c>
      <c r="M9" s="7">
        <f t="shared" si="3"/>
        <v>3.6299999999999999E-2</v>
      </c>
      <c r="N9" s="7">
        <f t="shared" si="4"/>
        <v>2.3E-3</v>
      </c>
      <c r="O9" s="17">
        <f t="shared" si="5"/>
        <v>109</v>
      </c>
      <c r="P9" s="17">
        <f t="shared" si="6"/>
        <v>1671</v>
      </c>
    </row>
    <row r="10" spans="1:29" ht="14.25">
      <c r="A10" s="2" t="s">
        <v>16</v>
      </c>
      <c r="B10" s="3">
        <v>0</v>
      </c>
      <c r="C10" s="4">
        <v>0</v>
      </c>
      <c r="D10" s="20">
        <v>102</v>
      </c>
      <c r="E10" s="4">
        <v>4.7000000000000002E-3</v>
      </c>
      <c r="F10" s="20">
        <v>133</v>
      </c>
      <c r="G10" s="4">
        <v>6.1999999999999998E-3</v>
      </c>
      <c r="H10" s="20">
        <v>1248</v>
      </c>
      <c r="I10" s="4">
        <v>5.8000000000000003E-2</v>
      </c>
      <c r="J10" s="5">
        <f t="shared" si="0"/>
        <v>20040.947750362844</v>
      </c>
      <c r="K10" s="6">
        <f t="shared" si="1"/>
        <v>0.93110000000000004</v>
      </c>
      <c r="L10" s="5">
        <f t="shared" si="2"/>
        <v>21523.947750362844</v>
      </c>
      <c r="M10" s="7">
        <f t="shared" si="3"/>
        <v>6.8899999999999961E-2</v>
      </c>
      <c r="N10" s="7">
        <f t="shared" si="4"/>
        <v>1.09E-2</v>
      </c>
      <c r="O10" s="17">
        <f t="shared" si="5"/>
        <v>235</v>
      </c>
      <c r="P10" s="17">
        <f t="shared" si="6"/>
        <v>1483</v>
      </c>
    </row>
    <row r="11" spans="1:29" ht="14.25">
      <c r="A11" s="2" t="s">
        <v>17</v>
      </c>
      <c r="B11" s="3">
        <v>0</v>
      </c>
      <c r="C11" s="4">
        <v>0</v>
      </c>
      <c r="D11" s="20">
        <v>1817</v>
      </c>
      <c r="E11" s="4">
        <v>1.6999999999999999E-3</v>
      </c>
      <c r="F11" s="20">
        <v>1487</v>
      </c>
      <c r="G11" s="4">
        <v>1.4E-3</v>
      </c>
      <c r="H11" s="20">
        <v>31652</v>
      </c>
      <c r="I11" s="4">
        <v>2.98E-2</v>
      </c>
      <c r="J11" s="5">
        <f t="shared" si="0"/>
        <v>1027536.4012158054</v>
      </c>
      <c r="K11" s="6">
        <f t="shared" si="1"/>
        <v>0.96709999999999996</v>
      </c>
      <c r="L11" s="5">
        <f t="shared" si="2"/>
        <v>1062492.4012158054</v>
      </c>
      <c r="M11" s="7">
        <f t="shared" si="3"/>
        <v>3.290000000000004E-2</v>
      </c>
      <c r="N11" s="7">
        <f t="shared" si="4"/>
        <v>3.0999999999999999E-3</v>
      </c>
      <c r="O11" s="17">
        <f t="shared" si="5"/>
        <v>3304</v>
      </c>
      <c r="P11" s="17">
        <f t="shared" si="6"/>
        <v>34956</v>
      </c>
    </row>
    <row r="12" spans="1:29" ht="14.25">
      <c r="A12" s="2" t="s">
        <v>18</v>
      </c>
      <c r="B12" s="3">
        <v>0</v>
      </c>
      <c r="C12" s="4">
        <v>0</v>
      </c>
      <c r="D12" s="20">
        <v>4054</v>
      </c>
      <c r="E12" s="4">
        <v>0.01</v>
      </c>
      <c r="F12" s="20">
        <v>455</v>
      </c>
      <c r="G12" s="4">
        <v>1.1000000000000001E-3</v>
      </c>
      <c r="H12" s="20">
        <v>10840</v>
      </c>
      <c r="I12" s="4">
        <v>2.6599999999999999E-2</v>
      </c>
      <c r="J12" s="5">
        <f t="shared" si="0"/>
        <v>391786.27851458889</v>
      </c>
      <c r="K12" s="6">
        <f t="shared" si="1"/>
        <v>0.96230000000000004</v>
      </c>
      <c r="L12" s="5">
        <f t="shared" si="2"/>
        <v>407135.27851458889</v>
      </c>
      <c r="M12" s="7">
        <f t="shared" si="3"/>
        <v>3.7699999999999956E-2</v>
      </c>
      <c r="N12" s="7">
        <f t="shared" si="4"/>
        <v>1.11E-2</v>
      </c>
      <c r="O12" s="17">
        <f t="shared" si="5"/>
        <v>4509</v>
      </c>
      <c r="P12" s="17">
        <f t="shared" si="6"/>
        <v>15349</v>
      </c>
    </row>
    <row r="13" spans="1:29" ht="14.25">
      <c r="A13" s="2" t="s">
        <v>19</v>
      </c>
      <c r="B13" s="3">
        <v>0</v>
      </c>
      <c r="C13" s="4">
        <v>0</v>
      </c>
      <c r="D13" s="20">
        <v>792</v>
      </c>
      <c r="E13" s="4">
        <v>1.21E-2</v>
      </c>
      <c r="F13" s="20">
        <v>199</v>
      </c>
      <c r="G13" s="4">
        <v>3.0000000000000001E-3</v>
      </c>
      <c r="H13" s="20">
        <v>2744</v>
      </c>
      <c r="I13" s="4">
        <v>4.19E-2</v>
      </c>
      <c r="J13" s="5">
        <f t="shared" si="0"/>
        <v>61791.315789473687</v>
      </c>
      <c r="K13" s="6">
        <f t="shared" si="1"/>
        <v>0.94299999999999995</v>
      </c>
      <c r="L13" s="5">
        <f t="shared" si="2"/>
        <v>65526.315789473687</v>
      </c>
      <c r="M13" s="7">
        <f t="shared" si="3"/>
        <v>5.7000000000000051E-2</v>
      </c>
      <c r="N13" s="7">
        <f t="shared" si="4"/>
        <v>1.5099999999999999E-2</v>
      </c>
      <c r="O13" s="17">
        <f t="shared" si="5"/>
        <v>991</v>
      </c>
      <c r="P13" s="17">
        <f t="shared" si="6"/>
        <v>3735</v>
      </c>
    </row>
    <row r="14" spans="1:29" ht="14.25">
      <c r="A14" s="2" t="s">
        <v>20</v>
      </c>
      <c r="B14" s="3">
        <v>0</v>
      </c>
      <c r="C14" s="4">
        <v>0</v>
      </c>
      <c r="D14" s="20">
        <v>48</v>
      </c>
      <c r="E14" s="4">
        <v>1.1000000000000001E-3</v>
      </c>
      <c r="F14" s="20">
        <v>53</v>
      </c>
      <c r="G14" s="4">
        <v>1.1999999999999999E-3</v>
      </c>
      <c r="H14" s="20">
        <v>1535</v>
      </c>
      <c r="I14" s="4">
        <v>3.4799999999999998E-2</v>
      </c>
      <c r="J14" s="5">
        <f t="shared" si="0"/>
        <v>42461.03504043127</v>
      </c>
      <c r="K14" s="6">
        <f t="shared" si="1"/>
        <v>0.96289999999999998</v>
      </c>
      <c r="L14" s="5">
        <f t="shared" si="2"/>
        <v>44097.03504043127</v>
      </c>
      <c r="M14" s="7">
        <f t="shared" si="3"/>
        <v>3.7100000000000022E-2</v>
      </c>
      <c r="N14" s="7">
        <f t="shared" si="4"/>
        <v>2.3E-3</v>
      </c>
      <c r="O14" s="17">
        <f t="shared" si="5"/>
        <v>101</v>
      </c>
      <c r="P14" s="17">
        <f t="shared" si="6"/>
        <v>1636</v>
      </c>
    </row>
    <row r="15" spans="1:29" ht="14.25">
      <c r="A15" s="2" t="s">
        <v>21</v>
      </c>
      <c r="B15" s="3">
        <v>0</v>
      </c>
      <c r="C15" s="4">
        <v>0</v>
      </c>
      <c r="D15" s="20">
        <v>1482</v>
      </c>
      <c r="E15" s="4">
        <v>2.5999999999999999E-3</v>
      </c>
      <c r="F15" s="20">
        <v>1052</v>
      </c>
      <c r="G15" s="4">
        <v>1.8E-3</v>
      </c>
      <c r="H15" s="20">
        <v>19708</v>
      </c>
      <c r="I15" s="4">
        <v>3.4500000000000003E-2</v>
      </c>
      <c r="J15" s="5">
        <f t="shared" si="0"/>
        <v>549531.77892030845</v>
      </c>
      <c r="K15" s="6">
        <f t="shared" si="1"/>
        <v>0.96109999999999995</v>
      </c>
      <c r="L15" s="5">
        <f t="shared" si="2"/>
        <v>571773.77892030845</v>
      </c>
      <c r="M15" s="7">
        <f t="shared" si="3"/>
        <v>3.8900000000000046E-2</v>
      </c>
      <c r="N15" s="7">
        <f t="shared" si="4"/>
        <v>4.3999999999999994E-3</v>
      </c>
      <c r="O15" s="17">
        <f t="shared" si="5"/>
        <v>2534</v>
      </c>
      <c r="P15" s="17">
        <f t="shared" si="6"/>
        <v>22242</v>
      </c>
    </row>
    <row r="16" spans="1:29" ht="14.25">
      <c r="A16" s="2" t="s">
        <v>22</v>
      </c>
      <c r="B16" s="3">
        <v>0</v>
      </c>
      <c r="C16" s="4">
        <v>0</v>
      </c>
      <c r="D16" s="20">
        <v>204</v>
      </c>
      <c r="E16" s="4">
        <v>8.9999999999999998E-4</v>
      </c>
      <c r="F16" s="20">
        <v>344</v>
      </c>
      <c r="G16" s="4">
        <v>1.6000000000000001E-3</v>
      </c>
      <c r="H16" s="20">
        <v>7067</v>
      </c>
      <c r="I16" s="4">
        <v>3.2500000000000001E-2</v>
      </c>
      <c r="J16" s="5">
        <f t="shared" si="0"/>
        <v>209956.42857142855</v>
      </c>
      <c r="K16" s="6">
        <f t="shared" si="1"/>
        <v>0.96499999999999997</v>
      </c>
      <c r="L16" s="5">
        <f t="shared" si="2"/>
        <v>217571.42857142855</v>
      </c>
      <c r="M16" s="7">
        <f t="shared" si="3"/>
        <v>3.5000000000000031E-2</v>
      </c>
      <c r="N16" s="7">
        <f t="shared" si="4"/>
        <v>2.5000000000000001E-3</v>
      </c>
      <c r="O16" s="17">
        <f t="shared" si="5"/>
        <v>548</v>
      </c>
      <c r="P16" s="17">
        <f t="shared" si="6"/>
        <v>7615</v>
      </c>
    </row>
    <row r="17" spans="1:16" ht="14.25">
      <c r="A17" s="2" t="s">
        <v>23</v>
      </c>
      <c r="B17" s="3">
        <v>0</v>
      </c>
      <c r="C17" s="4">
        <v>0</v>
      </c>
      <c r="D17" s="20">
        <v>81</v>
      </c>
      <c r="E17" s="4">
        <v>6.9999999999999999E-4</v>
      </c>
      <c r="F17" s="20">
        <v>238</v>
      </c>
      <c r="G17" s="4">
        <v>1.9E-3</v>
      </c>
      <c r="H17" s="20">
        <v>3562</v>
      </c>
      <c r="I17" s="4">
        <v>2.8899999999999999E-2</v>
      </c>
      <c r="J17" s="5">
        <f t="shared" si="0"/>
        <v>119325.3492063492</v>
      </c>
      <c r="K17" s="6">
        <f t="shared" si="1"/>
        <v>0.96850000000000003</v>
      </c>
      <c r="L17" s="5">
        <f t="shared" si="2"/>
        <v>123206.3492063492</v>
      </c>
      <c r="M17" s="7">
        <f t="shared" si="3"/>
        <v>3.1499999999999972E-2</v>
      </c>
      <c r="N17" s="7">
        <f t="shared" si="4"/>
        <v>2.5999999999999999E-3</v>
      </c>
      <c r="O17" s="17">
        <f t="shared" si="5"/>
        <v>319</v>
      </c>
      <c r="P17" s="17">
        <f t="shared" si="6"/>
        <v>3881</v>
      </c>
    </row>
    <row r="18" spans="1:16" ht="14.25">
      <c r="A18" s="2" t="s">
        <v>24</v>
      </c>
      <c r="B18" s="3">
        <v>0</v>
      </c>
      <c r="C18" s="4">
        <v>0</v>
      </c>
      <c r="D18" s="20">
        <v>95</v>
      </c>
      <c r="E18" s="4">
        <v>8.9999999999999998E-4</v>
      </c>
      <c r="F18" s="20">
        <v>131</v>
      </c>
      <c r="G18" s="4">
        <v>1.2999999999999999E-3</v>
      </c>
      <c r="H18" s="20">
        <v>3340</v>
      </c>
      <c r="I18" s="4">
        <v>3.2899999999999999E-2</v>
      </c>
      <c r="J18" s="5">
        <f t="shared" si="0"/>
        <v>98029.441595441604</v>
      </c>
      <c r="K18" s="6">
        <f t="shared" si="1"/>
        <v>0.96489999999999998</v>
      </c>
      <c r="L18" s="5">
        <f t="shared" si="2"/>
        <v>101595.4415954416</v>
      </c>
      <c r="M18" s="7">
        <f t="shared" si="3"/>
        <v>3.510000000000002E-2</v>
      </c>
      <c r="N18" s="7">
        <f t="shared" si="4"/>
        <v>2.1999999999999997E-3</v>
      </c>
      <c r="O18" s="17">
        <f t="shared" si="5"/>
        <v>226</v>
      </c>
      <c r="P18" s="17">
        <f t="shared" si="6"/>
        <v>3566</v>
      </c>
    </row>
    <row r="19" spans="1:16" ht="14.25">
      <c r="A19" s="2" t="s">
        <v>25</v>
      </c>
      <c r="B19" s="3">
        <v>0</v>
      </c>
      <c r="C19" s="4">
        <v>0</v>
      </c>
      <c r="D19" s="20">
        <v>51</v>
      </c>
      <c r="E19" s="4">
        <v>4.0000000000000002E-4</v>
      </c>
      <c r="F19" s="20">
        <v>132</v>
      </c>
      <c r="G19" s="4">
        <v>1E-3</v>
      </c>
      <c r="H19" s="20">
        <v>3705</v>
      </c>
      <c r="I19" s="4">
        <v>2.8299999999999999E-2</v>
      </c>
      <c r="J19" s="5">
        <f t="shared" si="0"/>
        <v>127021.09090909093</v>
      </c>
      <c r="K19" s="6">
        <f t="shared" si="1"/>
        <v>0.97030000000000005</v>
      </c>
      <c r="L19" s="5">
        <f t="shared" si="2"/>
        <v>130909.09090909093</v>
      </c>
      <c r="M19" s="7">
        <f t="shared" si="3"/>
        <v>2.9699999999999949E-2</v>
      </c>
      <c r="N19" s="7">
        <f t="shared" si="4"/>
        <v>1.4E-3</v>
      </c>
      <c r="O19" s="17">
        <f t="shared" si="5"/>
        <v>183</v>
      </c>
      <c r="P19" s="17">
        <f t="shared" si="6"/>
        <v>3888</v>
      </c>
    </row>
    <row r="20" spans="1:16" ht="14.25">
      <c r="A20" s="2" t="s">
        <v>26</v>
      </c>
      <c r="B20" s="3">
        <v>0</v>
      </c>
      <c r="C20" s="4">
        <v>0</v>
      </c>
      <c r="D20" s="20">
        <v>73</v>
      </c>
      <c r="E20" s="4">
        <v>4.0000000000000002E-4</v>
      </c>
      <c r="F20" s="20">
        <v>67</v>
      </c>
      <c r="G20" s="4">
        <v>2.9999999999999997E-4</v>
      </c>
      <c r="H20" s="20">
        <v>2700</v>
      </c>
      <c r="I20" s="4">
        <v>1.34E-2</v>
      </c>
      <c r="J20" s="5">
        <f t="shared" si="0"/>
        <v>198578.43971631207</v>
      </c>
      <c r="K20" s="6">
        <f t="shared" si="1"/>
        <v>0.9859</v>
      </c>
      <c r="L20" s="5">
        <f t="shared" si="2"/>
        <v>201418.43971631207</v>
      </c>
      <c r="M20" s="7">
        <f t="shared" si="3"/>
        <v>1.4100000000000001E-2</v>
      </c>
      <c r="N20" s="7">
        <f t="shared" si="4"/>
        <v>6.9999999999999999E-4</v>
      </c>
      <c r="O20" s="17">
        <f t="shared" si="5"/>
        <v>140</v>
      </c>
      <c r="P20" s="17">
        <f t="shared" si="6"/>
        <v>2840</v>
      </c>
    </row>
    <row r="21" spans="1:16" ht="14.25">
      <c r="A21" s="2" t="s">
        <v>27</v>
      </c>
      <c r="B21" s="3">
        <v>0</v>
      </c>
      <c r="C21" s="4">
        <v>0</v>
      </c>
      <c r="D21" s="20">
        <v>48</v>
      </c>
      <c r="E21" s="4">
        <v>8.9999999999999998E-4</v>
      </c>
      <c r="F21" s="20">
        <v>197</v>
      </c>
      <c r="G21" s="4">
        <v>3.7000000000000002E-3</v>
      </c>
      <c r="H21" s="20">
        <v>1854</v>
      </c>
      <c r="I21" s="4">
        <v>3.5299999999999998E-2</v>
      </c>
      <c r="J21" s="5">
        <f t="shared" si="0"/>
        <v>50507.516290726817</v>
      </c>
      <c r="K21" s="6">
        <f t="shared" si="1"/>
        <v>0.96009999999999995</v>
      </c>
      <c r="L21" s="5">
        <f t="shared" si="2"/>
        <v>52606.516290726817</v>
      </c>
      <c r="M21" s="7">
        <f t="shared" si="3"/>
        <v>3.9900000000000047E-2</v>
      </c>
      <c r="N21" s="7">
        <f t="shared" si="4"/>
        <v>4.5999999999999999E-3</v>
      </c>
      <c r="O21" s="17">
        <f t="shared" si="5"/>
        <v>245</v>
      </c>
      <c r="P21" s="17">
        <f t="shared" si="6"/>
        <v>2099</v>
      </c>
    </row>
    <row r="22" spans="1:16" ht="14.25">
      <c r="A22" s="2" t="s">
        <v>28</v>
      </c>
      <c r="B22" s="3">
        <v>0</v>
      </c>
      <c r="C22" s="4">
        <v>0</v>
      </c>
      <c r="D22" s="20">
        <v>573</v>
      </c>
      <c r="E22" s="4">
        <v>1.9E-3</v>
      </c>
      <c r="F22" s="20">
        <v>962</v>
      </c>
      <c r="G22" s="4">
        <v>3.2000000000000002E-3</v>
      </c>
      <c r="H22" s="20">
        <v>10808</v>
      </c>
      <c r="I22" s="4">
        <v>3.61E-2</v>
      </c>
      <c r="J22" s="5">
        <f t="shared" si="0"/>
        <v>287244.37864077667</v>
      </c>
      <c r="K22" s="6">
        <f t="shared" si="1"/>
        <v>0.95879999999999999</v>
      </c>
      <c r="L22" s="5">
        <f t="shared" si="2"/>
        <v>299587.37864077667</v>
      </c>
      <c r="M22" s="7">
        <f t="shared" si="3"/>
        <v>4.1200000000000014E-2</v>
      </c>
      <c r="N22" s="7">
        <f t="shared" si="4"/>
        <v>5.1000000000000004E-3</v>
      </c>
      <c r="O22" s="17">
        <f t="shared" si="5"/>
        <v>1535</v>
      </c>
      <c r="P22" s="17">
        <f t="shared" si="6"/>
        <v>12343</v>
      </c>
    </row>
    <row r="23" spans="1:16" ht="14.25">
      <c r="A23" s="2" t="s">
        <v>29</v>
      </c>
      <c r="B23" s="3">
        <v>0</v>
      </c>
      <c r="C23" s="4">
        <v>0</v>
      </c>
      <c r="D23" s="20">
        <v>592</v>
      </c>
      <c r="E23" s="4">
        <v>1.9E-3</v>
      </c>
      <c r="F23" s="20">
        <v>1233</v>
      </c>
      <c r="G23" s="4">
        <v>3.8999999999999998E-3</v>
      </c>
      <c r="H23" s="20">
        <v>10865</v>
      </c>
      <c r="I23" s="4">
        <v>3.4000000000000002E-2</v>
      </c>
      <c r="J23" s="5">
        <f t="shared" si="0"/>
        <v>306154.2211055276</v>
      </c>
      <c r="K23" s="6">
        <f t="shared" si="1"/>
        <v>0.96019999999999994</v>
      </c>
      <c r="L23" s="5">
        <f t="shared" si="2"/>
        <v>318844.2211055276</v>
      </c>
      <c r="M23" s="7">
        <f t="shared" si="3"/>
        <v>3.9800000000000058E-2</v>
      </c>
      <c r="N23" s="7">
        <f t="shared" si="4"/>
        <v>5.7999999999999996E-3</v>
      </c>
      <c r="O23" s="17">
        <f t="shared" si="5"/>
        <v>1825</v>
      </c>
      <c r="P23" s="17">
        <f t="shared" si="6"/>
        <v>12690</v>
      </c>
    </row>
    <row r="24" spans="1:16" ht="14.25">
      <c r="A24" s="2" t="s">
        <v>30</v>
      </c>
      <c r="B24" s="3">
        <v>0</v>
      </c>
      <c r="C24" s="4">
        <v>0</v>
      </c>
      <c r="D24" s="20">
        <v>368</v>
      </c>
      <c r="E24" s="4">
        <v>8.0000000000000004E-4</v>
      </c>
      <c r="F24" s="20">
        <v>2244</v>
      </c>
      <c r="G24" s="4">
        <v>4.5999999999999999E-3</v>
      </c>
      <c r="H24" s="20">
        <v>10115</v>
      </c>
      <c r="I24" s="4">
        <v>2.1000000000000001E-2</v>
      </c>
      <c r="J24" s="5">
        <f t="shared" si="0"/>
        <v>469356.33333333331</v>
      </c>
      <c r="K24" s="6">
        <f t="shared" si="1"/>
        <v>0.97360000000000002</v>
      </c>
      <c r="L24" s="5">
        <f t="shared" si="2"/>
        <v>482083.33333333331</v>
      </c>
      <c r="M24" s="7">
        <f t="shared" si="3"/>
        <v>2.6399999999999979E-2</v>
      </c>
      <c r="N24" s="7">
        <f t="shared" si="4"/>
        <v>5.4000000000000003E-3</v>
      </c>
      <c r="O24" s="17">
        <f t="shared" si="5"/>
        <v>2612</v>
      </c>
      <c r="P24" s="17">
        <f t="shared" si="6"/>
        <v>12727</v>
      </c>
    </row>
    <row r="25" spans="1:16" ht="14.25">
      <c r="A25" s="2" t="s">
        <v>31</v>
      </c>
      <c r="B25" s="3">
        <v>0</v>
      </c>
      <c r="C25" s="4">
        <v>0</v>
      </c>
      <c r="D25" s="20">
        <v>274</v>
      </c>
      <c r="E25" s="4">
        <v>1.1999999999999999E-3</v>
      </c>
      <c r="F25" s="20">
        <v>551</v>
      </c>
      <c r="G25" s="4">
        <v>2.3999999999999998E-3</v>
      </c>
      <c r="H25" s="20">
        <v>6907</v>
      </c>
      <c r="I25" s="4">
        <v>3.0099999999999998E-2</v>
      </c>
      <c r="J25" s="5">
        <f t="shared" si="0"/>
        <v>221704.20178041543</v>
      </c>
      <c r="K25" s="6">
        <f t="shared" si="1"/>
        <v>0.96630000000000005</v>
      </c>
      <c r="L25" s="5">
        <f t="shared" si="2"/>
        <v>229436.20178041543</v>
      </c>
      <c r="M25" s="7">
        <f t="shared" si="3"/>
        <v>3.3699999999999952E-2</v>
      </c>
      <c r="N25" s="7">
        <f t="shared" si="4"/>
        <v>3.5999999999999999E-3</v>
      </c>
      <c r="O25" s="17">
        <f t="shared" si="5"/>
        <v>825</v>
      </c>
      <c r="P25" s="17">
        <f t="shared" si="6"/>
        <v>7732</v>
      </c>
    </row>
    <row r="26" spans="1:16" ht="14.25">
      <c r="A26" s="2" t="s">
        <v>32</v>
      </c>
      <c r="B26" s="3">
        <v>0</v>
      </c>
      <c r="C26" s="4">
        <v>0</v>
      </c>
      <c r="D26" s="20">
        <v>11</v>
      </c>
      <c r="E26" s="4">
        <v>1E-4</v>
      </c>
      <c r="F26" s="20">
        <v>40</v>
      </c>
      <c r="G26" s="4">
        <v>4.0000000000000002E-4</v>
      </c>
      <c r="H26" s="20">
        <v>1740</v>
      </c>
      <c r="I26" s="4">
        <v>1.72E-2</v>
      </c>
      <c r="J26" s="5">
        <f t="shared" si="0"/>
        <v>99395.440677966093</v>
      </c>
      <c r="K26" s="6">
        <f t="shared" si="1"/>
        <v>0.98229999999999995</v>
      </c>
      <c r="L26" s="5">
        <f t="shared" si="2"/>
        <v>101186.44067796609</v>
      </c>
      <c r="M26" s="7">
        <f t="shared" si="3"/>
        <v>1.7700000000000049E-2</v>
      </c>
      <c r="N26" s="7">
        <f t="shared" si="4"/>
        <v>5.0000000000000001E-4</v>
      </c>
      <c r="O26" s="17">
        <f t="shared" si="5"/>
        <v>51</v>
      </c>
      <c r="P26" s="17">
        <f t="shared" si="6"/>
        <v>1791</v>
      </c>
    </row>
    <row r="27" spans="1:16" ht="14.25">
      <c r="A27" s="2" t="s">
        <v>33</v>
      </c>
      <c r="B27" s="3">
        <v>0</v>
      </c>
      <c r="C27" s="4">
        <v>0</v>
      </c>
      <c r="D27" s="20">
        <v>291</v>
      </c>
      <c r="E27" s="4">
        <v>1.1999999999999999E-3</v>
      </c>
      <c r="F27" s="20">
        <v>325</v>
      </c>
      <c r="G27" s="4">
        <v>1.2999999999999999E-3</v>
      </c>
      <c r="H27" s="20">
        <v>6980</v>
      </c>
      <c r="I27" s="4">
        <v>2.76E-2</v>
      </c>
      <c r="J27" s="5">
        <f t="shared" si="0"/>
        <v>244762.80398671099</v>
      </c>
      <c r="K27" s="6">
        <f t="shared" si="1"/>
        <v>0.96989999999999998</v>
      </c>
      <c r="L27" s="5">
        <f t="shared" si="2"/>
        <v>252358.80398671099</v>
      </c>
      <c r="M27" s="7">
        <f t="shared" si="3"/>
        <v>3.0100000000000016E-2</v>
      </c>
      <c r="N27" s="7">
        <f t="shared" si="4"/>
        <v>2.4999999999999996E-3</v>
      </c>
      <c r="O27" s="17">
        <f t="shared" si="5"/>
        <v>616</v>
      </c>
      <c r="P27" s="17">
        <f t="shared" si="6"/>
        <v>7596</v>
      </c>
    </row>
    <row r="28" spans="1:16" ht="14.25">
      <c r="A28" s="2" t="s">
        <v>34</v>
      </c>
      <c r="B28" s="3">
        <v>0</v>
      </c>
      <c r="C28" s="4">
        <v>0</v>
      </c>
      <c r="D28" s="20">
        <v>30</v>
      </c>
      <c r="E28" s="4">
        <v>5.9999999999999995E-4</v>
      </c>
      <c r="F28" s="20">
        <v>66</v>
      </c>
      <c r="G28" s="4">
        <v>1.4E-3</v>
      </c>
      <c r="H28" s="20">
        <v>1139</v>
      </c>
      <c r="I28" s="4">
        <v>2.47E-2</v>
      </c>
      <c r="J28" s="5">
        <f t="shared" si="0"/>
        <v>45019.681647940073</v>
      </c>
      <c r="K28" s="6">
        <f t="shared" si="1"/>
        <v>0.97330000000000005</v>
      </c>
      <c r="L28" s="5">
        <f t="shared" si="2"/>
        <v>46254.681647940073</v>
      </c>
      <c r="M28" s="7">
        <f t="shared" si="3"/>
        <v>2.6699999999999946E-2</v>
      </c>
      <c r="N28" s="7">
        <f t="shared" si="4"/>
        <v>2E-3</v>
      </c>
      <c r="O28" s="17">
        <f t="shared" si="5"/>
        <v>96</v>
      </c>
      <c r="P28" s="17">
        <f t="shared" si="6"/>
        <v>1235</v>
      </c>
    </row>
    <row r="29" spans="1:16" ht="14.25">
      <c r="A29" s="2" t="s">
        <v>35</v>
      </c>
      <c r="B29" s="3">
        <v>0</v>
      </c>
      <c r="C29" s="4">
        <v>0</v>
      </c>
      <c r="D29" s="20">
        <v>57</v>
      </c>
      <c r="E29" s="4">
        <v>6.9999999999999999E-4</v>
      </c>
      <c r="F29" s="20">
        <v>107</v>
      </c>
      <c r="G29" s="4">
        <v>1.4E-3</v>
      </c>
      <c r="H29" s="20">
        <v>1787</v>
      </c>
      <c r="I29" s="4">
        <v>2.3199999999999998E-2</v>
      </c>
      <c r="J29" s="5">
        <f t="shared" si="0"/>
        <v>75163.624505928849</v>
      </c>
      <c r="K29" s="6">
        <f t="shared" si="1"/>
        <v>0.97470000000000001</v>
      </c>
      <c r="L29" s="5">
        <f t="shared" si="2"/>
        <v>77114.624505928849</v>
      </c>
      <c r="M29" s="7">
        <f t="shared" si="3"/>
        <v>2.5299999999999989E-2</v>
      </c>
      <c r="N29" s="7">
        <f t="shared" si="4"/>
        <v>2.0999999999999999E-3</v>
      </c>
      <c r="O29" s="17">
        <f t="shared" si="5"/>
        <v>164</v>
      </c>
      <c r="P29" s="17">
        <f t="shared" si="6"/>
        <v>1951</v>
      </c>
    </row>
    <row r="30" spans="1:16" ht="14.25">
      <c r="A30" s="2" t="s">
        <v>36</v>
      </c>
      <c r="B30" s="3">
        <v>0</v>
      </c>
      <c r="C30" s="4">
        <v>0</v>
      </c>
      <c r="D30" s="20">
        <v>235</v>
      </c>
      <c r="E30" s="4">
        <v>2E-3</v>
      </c>
      <c r="F30" s="20">
        <v>199</v>
      </c>
      <c r="G30" s="4">
        <v>1.6999999999999999E-3</v>
      </c>
      <c r="H30" s="20">
        <v>3641</v>
      </c>
      <c r="I30" s="4">
        <v>3.1800000000000002E-2</v>
      </c>
      <c r="J30" s="5">
        <f t="shared" si="0"/>
        <v>110713.73239436619</v>
      </c>
      <c r="K30" s="6">
        <f t="shared" si="1"/>
        <v>0.96450000000000002</v>
      </c>
      <c r="L30" s="5">
        <f t="shared" si="2"/>
        <v>114788.73239436619</v>
      </c>
      <c r="M30" s="7">
        <f t="shared" si="3"/>
        <v>3.5499999999999976E-2</v>
      </c>
      <c r="N30" s="7">
        <f t="shared" si="4"/>
        <v>3.7000000000000002E-3</v>
      </c>
      <c r="O30" s="17">
        <f t="shared" si="5"/>
        <v>434</v>
      </c>
      <c r="P30" s="17">
        <f t="shared" si="6"/>
        <v>4075</v>
      </c>
    </row>
    <row r="31" spans="1:16" ht="14.25">
      <c r="A31" s="2" t="s">
        <v>37</v>
      </c>
      <c r="B31" s="3">
        <v>0</v>
      </c>
      <c r="C31" s="4">
        <v>0</v>
      </c>
      <c r="D31" s="20">
        <v>101</v>
      </c>
      <c r="E31" s="4">
        <v>1.2999999999999999E-3</v>
      </c>
      <c r="F31" s="20">
        <v>187</v>
      </c>
      <c r="G31" s="4">
        <v>2.3999999999999998E-3</v>
      </c>
      <c r="H31" s="20">
        <v>2395</v>
      </c>
      <c r="I31" s="4">
        <v>3.0800000000000001E-2</v>
      </c>
      <c r="J31" s="5">
        <f t="shared" si="0"/>
        <v>75085.115942028977</v>
      </c>
      <c r="K31" s="6">
        <f t="shared" si="1"/>
        <v>0.96550000000000002</v>
      </c>
      <c r="L31" s="5">
        <f t="shared" si="2"/>
        <v>77768.115942028977</v>
      </c>
      <c r="M31" s="7">
        <f t="shared" si="3"/>
        <v>3.4499999999999975E-2</v>
      </c>
      <c r="N31" s="7">
        <f t="shared" si="4"/>
        <v>3.6999999999999997E-3</v>
      </c>
      <c r="O31" s="17">
        <f t="shared" si="5"/>
        <v>288</v>
      </c>
      <c r="P31" s="17">
        <f t="shared" si="6"/>
        <v>2683</v>
      </c>
    </row>
    <row r="32" spans="1:16" ht="14.25">
      <c r="A32" s="2" t="s">
        <v>38</v>
      </c>
      <c r="B32" s="3">
        <v>0</v>
      </c>
      <c r="C32" s="4">
        <v>0</v>
      </c>
      <c r="D32" s="20">
        <v>889</v>
      </c>
      <c r="E32" s="4">
        <v>1.6999999999999999E-3</v>
      </c>
      <c r="F32" s="20">
        <v>1435</v>
      </c>
      <c r="G32" s="4">
        <v>2.8E-3</v>
      </c>
      <c r="H32" s="20">
        <v>11263</v>
      </c>
      <c r="I32" s="4">
        <v>2.18E-2</v>
      </c>
      <c r="J32" s="5">
        <f t="shared" si="0"/>
        <v>503028.96958174906</v>
      </c>
      <c r="K32" s="6">
        <f t="shared" si="1"/>
        <v>0.97370000000000001</v>
      </c>
      <c r="L32" s="5">
        <f t="shared" si="2"/>
        <v>516615.96958174906</v>
      </c>
      <c r="M32" s="7">
        <f t="shared" si="3"/>
        <v>2.629999999999999E-2</v>
      </c>
      <c r="N32" s="7">
        <f t="shared" si="4"/>
        <v>4.4999999999999997E-3</v>
      </c>
      <c r="O32" s="17">
        <f t="shared" si="5"/>
        <v>2324</v>
      </c>
      <c r="P32" s="17">
        <f t="shared" si="6"/>
        <v>13587</v>
      </c>
    </row>
    <row r="33" spans="1:16" ht="14.25">
      <c r="A33" s="2" t="s">
        <v>39</v>
      </c>
      <c r="B33" s="3">
        <v>0</v>
      </c>
      <c r="C33" s="4">
        <v>0</v>
      </c>
      <c r="D33" s="20">
        <v>74</v>
      </c>
      <c r="E33" s="4">
        <v>8.9999999999999998E-4</v>
      </c>
      <c r="F33" s="20">
        <v>93</v>
      </c>
      <c r="G33" s="4">
        <v>1.1999999999999999E-3</v>
      </c>
      <c r="H33" s="20">
        <v>2549</v>
      </c>
      <c r="I33" s="4">
        <v>3.2399999999999998E-2</v>
      </c>
      <c r="J33" s="5">
        <f t="shared" si="0"/>
        <v>76008.637681159424</v>
      </c>
      <c r="K33" s="6">
        <f t="shared" si="1"/>
        <v>0.96550000000000002</v>
      </c>
      <c r="L33" s="5">
        <f t="shared" si="2"/>
        <v>78724.637681159424</v>
      </c>
      <c r="M33" s="7">
        <f t="shared" si="3"/>
        <v>3.4499999999999975E-2</v>
      </c>
      <c r="N33" s="7">
        <f t="shared" si="4"/>
        <v>2.0999999999999999E-3</v>
      </c>
      <c r="O33" s="17">
        <f t="shared" si="5"/>
        <v>167</v>
      </c>
      <c r="P33" s="17">
        <f t="shared" si="6"/>
        <v>2716</v>
      </c>
    </row>
    <row r="34" spans="1:16" ht="14.25">
      <c r="A34" s="2" t="s">
        <v>40</v>
      </c>
      <c r="B34" s="3">
        <v>0</v>
      </c>
      <c r="C34" s="4">
        <v>0</v>
      </c>
      <c r="D34" s="20">
        <v>1107</v>
      </c>
      <c r="E34" s="4">
        <v>1.1999999999999999E-3</v>
      </c>
      <c r="F34" s="20">
        <v>2840</v>
      </c>
      <c r="G34" s="4">
        <v>3.2000000000000002E-3</v>
      </c>
      <c r="H34" s="20">
        <v>24826</v>
      </c>
      <c r="I34" s="4">
        <v>2.7900000000000001E-2</v>
      </c>
      <c r="J34" s="5">
        <f t="shared" si="0"/>
        <v>862031.95356037142</v>
      </c>
      <c r="K34" s="6">
        <f t="shared" si="1"/>
        <v>0.9677</v>
      </c>
      <c r="L34" s="5">
        <f t="shared" si="2"/>
        <v>890804.95356037142</v>
      </c>
      <c r="M34" s="7">
        <f t="shared" si="3"/>
        <v>3.2299999999999995E-2</v>
      </c>
      <c r="N34" s="7">
        <f t="shared" si="4"/>
        <v>4.4000000000000003E-3</v>
      </c>
      <c r="O34" s="17">
        <f t="shared" si="5"/>
        <v>3947</v>
      </c>
      <c r="P34" s="17">
        <f t="shared" si="6"/>
        <v>28773</v>
      </c>
    </row>
    <row r="35" spans="1:16" ht="14.25">
      <c r="A35" s="2" t="s">
        <v>41</v>
      </c>
      <c r="B35" s="3">
        <v>0</v>
      </c>
      <c r="C35" s="4">
        <v>0</v>
      </c>
      <c r="D35" s="20">
        <v>656</v>
      </c>
      <c r="E35" s="4">
        <v>1.6999999999999999E-3</v>
      </c>
      <c r="F35" s="20">
        <v>481</v>
      </c>
      <c r="G35" s="4">
        <v>1.2999999999999999E-3</v>
      </c>
      <c r="H35" s="20">
        <v>14327</v>
      </c>
      <c r="I35" s="4">
        <v>3.7699999999999997E-2</v>
      </c>
      <c r="J35" s="5">
        <f t="shared" si="0"/>
        <v>364486.85995085997</v>
      </c>
      <c r="K35" s="6">
        <f t="shared" si="1"/>
        <v>0.95930000000000004</v>
      </c>
      <c r="L35" s="5">
        <f t="shared" si="2"/>
        <v>379950.85995085997</v>
      </c>
      <c r="M35" s="7">
        <f t="shared" si="3"/>
        <v>4.0699999999999958E-2</v>
      </c>
      <c r="N35" s="7">
        <f t="shared" si="4"/>
        <v>3.0000000000000001E-3</v>
      </c>
      <c r="O35" s="17">
        <f t="shared" si="5"/>
        <v>1137</v>
      </c>
      <c r="P35" s="17">
        <f t="shared" si="6"/>
        <v>15464</v>
      </c>
    </row>
    <row r="36" spans="1:16" ht="14.25">
      <c r="A36" s="2" t="s">
        <v>42</v>
      </c>
      <c r="B36" s="3">
        <v>0</v>
      </c>
      <c r="C36" s="4">
        <v>0</v>
      </c>
      <c r="D36" s="20">
        <v>6</v>
      </c>
      <c r="E36" s="4">
        <v>2.9999999999999997E-4</v>
      </c>
      <c r="F36" s="20">
        <v>15</v>
      </c>
      <c r="G36" s="4">
        <v>4.0000000000000002E-4</v>
      </c>
      <c r="H36" s="20">
        <v>491</v>
      </c>
      <c r="I36" s="4">
        <v>1.32E-2</v>
      </c>
      <c r="J36" s="5">
        <f t="shared" si="0"/>
        <v>36322.532374100723</v>
      </c>
      <c r="K36" s="6">
        <f t="shared" si="1"/>
        <v>0.98609999999999998</v>
      </c>
      <c r="L36" s="5">
        <f t="shared" si="2"/>
        <v>36834.532374100723</v>
      </c>
      <c r="M36" s="7">
        <f t="shared" si="3"/>
        <v>1.3900000000000023E-2</v>
      </c>
      <c r="N36" s="7">
        <f t="shared" si="4"/>
        <v>6.9999999999999999E-4</v>
      </c>
      <c r="O36" s="17">
        <f t="shared" si="5"/>
        <v>21</v>
      </c>
      <c r="P36" s="17">
        <f t="shared" si="6"/>
        <v>512</v>
      </c>
    </row>
    <row r="37" spans="1:16" ht="14.25">
      <c r="A37" s="2" t="s">
        <v>43</v>
      </c>
      <c r="B37" s="3">
        <v>0</v>
      </c>
      <c r="C37" s="4">
        <v>0</v>
      </c>
      <c r="D37" s="20">
        <v>338</v>
      </c>
      <c r="E37" s="4">
        <v>5.9999999999999995E-4</v>
      </c>
      <c r="F37" s="20">
        <v>708</v>
      </c>
      <c r="G37" s="4">
        <v>1.2999999999999999E-3</v>
      </c>
      <c r="H37" s="20">
        <v>11958</v>
      </c>
      <c r="I37" s="4">
        <v>2.24E-2</v>
      </c>
      <c r="J37" s="5">
        <f t="shared" si="0"/>
        <v>522140.03292181075</v>
      </c>
      <c r="K37" s="6">
        <f t="shared" si="1"/>
        <v>0.97570000000000001</v>
      </c>
      <c r="L37" s="5">
        <f t="shared" si="2"/>
        <v>535144.03292181075</v>
      </c>
      <c r="M37" s="7">
        <f t="shared" si="3"/>
        <v>2.4299999999999988E-2</v>
      </c>
      <c r="N37" s="7">
        <f t="shared" si="4"/>
        <v>1.8999999999999998E-3</v>
      </c>
      <c r="O37" s="17">
        <f t="shared" si="5"/>
        <v>1046</v>
      </c>
      <c r="P37" s="17">
        <f t="shared" si="6"/>
        <v>13004</v>
      </c>
    </row>
    <row r="38" spans="1:16" ht="14.25">
      <c r="A38" s="2" t="s">
        <v>44</v>
      </c>
      <c r="B38" s="3">
        <v>0</v>
      </c>
      <c r="C38" s="4">
        <v>0</v>
      </c>
      <c r="D38" s="20">
        <v>199</v>
      </c>
      <c r="E38" s="4">
        <v>2.9999999999999997E-4</v>
      </c>
      <c r="F38" s="20">
        <v>115</v>
      </c>
      <c r="G38" s="4">
        <v>2.0000000000000001E-4</v>
      </c>
      <c r="H38" s="20">
        <v>9285</v>
      </c>
      <c r="I38" s="4">
        <v>1.3899999999999999E-2</v>
      </c>
      <c r="J38" s="5">
        <f t="shared" si="0"/>
        <v>656998.22222222225</v>
      </c>
      <c r="K38" s="6">
        <f t="shared" si="1"/>
        <v>0.98560000000000003</v>
      </c>
      <c r="L38" s="5">
        <f t="shared" si="2"/>
        <v>666597.22222222225</v>
      </c>
      <c r="M38" s="7">
        <f t="shared" si="3"/>
        <v>1.4399999999999968E-2</v>
      </c>
      <c r="N38" s="7">
        <f t="shared" si="4"/>
        <v>5.0000000000000001E-4</v>
      </c>
      <c r="O38" s="17">
        <f t="shared" si="5"/>
        <v>314</v>
      </c>
      <c r="P38" s="17">
        <f t="shared" si="6"/>
        <v>9599</v>
      </c>
    </row>
    <row r="39" spans="1:16" ht="14.25">
      <c r="A39" s="2" t="s">
        <v>45</v>
      </c>
      <c r="B39" s="3">
        <v>0</v>
      </c>
      <c r="C39" s="4">
        <v>0</v>
      </c>
      <c r="D39" s="20">
        <v>1255</v>
      </c>
      <c r="E39" s="4">
        <v>9.1999999999999998E-3</v>
      </c>
      <c r="F39" s="20">
        <v>754</v>
      </c>
      <c r="G39" s="4">
        <v>5.4999999999999997E-3</v>
      </c>
      <c r="H39" s="20">
        <v>7933</v>
      </c>
      <c r="I39" s="4">
        <v>5.8299999999999998E-2</v>
      </c>
      <c r="J39" s="5">
        <f t="shared" si="0"/>
        <v>126249.78082191781</v>
      </c>
      <c r="K39" s="6">
        <f t="shared" si="1"/>
        <v>0.92700000000000005</v>
      </c>
      <c r="L39" s="5">
        <f t="shared" si="2"/>
        <v>136191.78082191781</v>
      </c>
      <c r="M39" s="7">
        <f t="shared" si="3"/>
        <v>7.2999999999999954E-2</v>
      </c>
      <c r="N39" s="7">
        <f t="shared" si="4"/>
        <v>1.47E-2</v>
      </c>
      <c r="O39" s="17">
        <f t="shared" si="5"/>
        <v>2009</v>
      </c>
      <c r="P39" s="17">
        <f t="shared" si="6"/>
        <v>9942</v>
      </c>
    </row>
    <row r="40" spans="1:16" ht="14.25">
      <c r="A40" s="2" t="s">
        <v>46</v>
      </c>
      <c r="B40" s="3">
        <v>0</v>
      </c>
      <c r="C40" s="4">
        <v>0</v>
      </c>
      <c r="D40" s="20">
        <v>649</v>
      </c>
      <c r="E40" s="4">
        <v>1.1000000000000001E-3</v>
      </c>
      <c r="F40" s="20">
        <v>766</v>
      </c>
      <c r="G40" s="4">
        <v>1.2999999999999999E-3</v>
      </c>
      <c r="H40" s="20">
        <v>14426</v>
      </c>
      <c r="I40" s="4">
        <v>2.4799999999999999E-2</v>
      </c>
      <c r="J40" s="5">
        <f t="shared" si="0"/>
        <v>566548.70588235301</v>
      </c>
      <c r="K40" s="6">
        <f t="shared" si="1"/>
        <v>0.9728</v>
      </c>
      <c r="L40" s="5">
        <f t="shared" si="2"/>
        <v>582389.70588235301</v>
      </c>
      <c r="M40" s="7">
        <f t="shared" si="3"/>
        <v>2.7200000000000002E-2</v>
      </c>
      <c r="N40" s="7">
        <f t="shared" si="4"/>
        <v>2.4000000000000002E-3</v>
      </c>
      <c r="O40" s="17">
        <f t="shared" si="5"/>
        <v>1415</v>
      </c>
      <c r="P40" s="17">
        <f t="shared" si="6"/>
        <v>15841</v>
      </c>
    </row>
    <row r="41" spans="1:16" ht="14.25">
      <c r="A41" s="2" t="s">
        <v>47</v>
      </c>
      <c r="B41" s="3">
        <v>0</v>
      </c>
      <c r="C41" s="4">
        <v>0</v>
      </c>
      <c r="D41" s="20">
        <v>31</v>
      </c>
      <c r="E41" s="4">
        <v>6.9999999999999999E-4</v>
      </c>
      <c r="F41" s="20">
        <v>135</v>
      </c>
      <c r="G41" s="4">
        <v>3.0000000000000001E-3</v>
      </c>
      <c r="H41" s="20">
        <v>1303</v>
      </c>
      <c r="I41" s="4">
        <v>2.87E-2</v>
      </c>
      <c r="J41" s="5">
        <f t="shared" si="0"/>
        <v>43870.506172839509</v>
      </c>
      <c r="K41" s="6">
        <f t="shared" si="1"/>
        <v>0.96760000000000002</v>
      </c>
      <c r="L41" s="5">
        <f t="shared" si="2"/>
        <v>45339.506172839509</v>
      </c>
      <c r="M41" s="7">
        <f t="shared" si="3"/>
        <v>3.2399999999999984E-2</v>
      </c>
      <c r="N41" s="7">
        <f t="shared" si="4"/>
        <v>3.7000000000000002E-3</v>
      </c>
      <c r="O41" s="17">
        <f t="shared" si="5"/>
        <v>166</v>
      </c>
      <c r="P41" s="17">
        <f t="shared" si="6"/>
        <v>1469</v>
      </c>
    </row>
    <row r="42" spans="1:16" ht="14.25">
      <c r="A42" s="2" t="s">
        <v>48</v>
      </c>
      <c r="B42" s="3">
        <v>0</v>
      </c>
      <c r="C42" s="4">
        <v>0</v>
      </c>
      <c r="D42" s="20">
        <v>144</v>
      </c>
      <c r="E42" s="4">
        <v>8.0000000000000004E-4</v>
      </c>
      <c r="F42" s="20">
        <v>144</v>
      </c>
      <c r="G42" s="4">
        <v>8.0000000000000004E-4</v>
      </c>
      <c r="H42" s="20">
        <v>5642</v>
      </c>
      <c r="I42" s="4">
        <v>2.9600000000000001E-2</v>
      </c>
      <c r="J42" s="5">
        <f t="shared" si="0"/>
        <v>184134.10256410256</v>
      </c>
      <c r="K42" s="6">
        <f t="shared" si="1"/>
        <v>0.96879999999999999</v>
      </c>
      <c r="L42" s="5">
        <f t="shared" si="2"/>
        <v>190064.10256410256</v>
      </c>
      <c r="M42" s="7">
        <f t="shared" si="3"/>
        <v>3.1200000000000006E-2</v>
      </c>
      <c r="N42" s="7">
        <f t="shared" si="4"/>
        <v>1.6000000000000001E-3</v>
      </c>
      <c r="O42" s="17">
        <f t="shared" si="5"/>
        <v>288</v>
      </c>
      <c r="P42" s="17">
        <f t="shared" si="6"/>
        <v>5930</v>
      </c>
    </row>
    <row r="43" spans="1:16" ht="14.25">
      <c r="A43" s="2" t="s">
        <v>49</v>
      </c>
      <c r="B43" s="3">
        <v>0</v>
      </c>
      <c r="C43" s="4">
        <v>0</v>
      </c>
      <c r="D43" s="20">
        <v>9</v>
      </c>
      <c r="E43" s="4">
        <v>2.9999999999999997E-4</v>
      </c>
      <c r="F43" s="20">
        <v>36</v>
      </c>
      <c r="G43" s="4">
        <v>1E-3</v>
      </c>
      <c r="H43" s="20">
        <v>672</v>
      </c>
      <c r="I43" s="4">
        <v>1.9300000000000001E-2</v>
      </c>
      <c r="J43" s="5">
        <f t="shared" si="0"/>
        <v>34088.825242718449</v>
      </c>
      <c r="K43" s="6">
        <f t="shared" si="1"/>
        <v>0.97940000000000005</v>
      </c>
      <c r="L43" s="5">
        <f t="shared" si="2"/>
        <v>34805.825242718449</v>
      </c>
      <c r="M43" s="7">
        <f t="shared" si="3"/>
        <v>2.0599999999999952E-2</v>
      </c>
      <c r="N43" s="7">
        <f t="shared" si="4"/>
        <v>1.2999999999999999E-3</v>
      </c>
      <c r="O43" s="17">
        <f t="shared" si="5"/>
        <v>45</v>
      </c>
      <c r="P43" s="17">
        <f t="shared" si="6"/>
        <v>717</v>
      </c>
    </row>
    <row r="44" spans="1:16" ht="14.25">
      <c r="A44" s="2" t="s">
        <v>50</v>
      </c>
      <c r="B44" s="3">
        <v>0</v>
      </c>
      <c r="C44" s="4">
        <v>0</v>
      </c>
      <c r="D44" s="20">
        <v>573</v>
      </c>
      <c r="E44" s="4">
        <v>2.3E-3</v>
      </c>
      <c r="F44" s="20">
        <v>201</v>
      </c>
      <c r="G44" s="4">
        <v>8.0000000000000004E-4</v>
      </c>
      <c r="H44" s="20">
        <v>5692</v>
      </c>
      <c r="I44" s="4">
        <v>2.3199999999999998E-2</v>
      </c>
      <c r="J44" s="5">
        <f t="shared" si="0"/>
        <v>239389.51330798483</v>
      </c>
      <c r="K44" s="6">
        <f t="shared" si="1"/>
        <v>0.97370000000000001</v>
      </c>
      <c r="L44" s="5">
        <f t="shared" si="2"/>
        <v>245855.51330798483</v>
      </c>
      <c r="M44" s="7">
        <f t="shared" si="3"/>
        <v>2.629999999999999E-2</v>
      </c>
      <c r="N44" s="7">
        <f t="shared" si="4"/>
        <v>3.0999999999999999E-3</v>
      </c>
      <c r="O44" s="17">
        <f t="shared" si="5"/>
        <v>774</v>
      </c>
      <c r="P44" s="17">
        <f t="shared" si="6"/>
        <v>6466</v>
      </c>
    </row>
    <row r="45" spans="1:16" ht="14.25">
      <c r="A45" s="2" t="s">
        <v>51</v>
      </c>
      <c r="B45" s="3">
        <v>0</v>
      </c>
      <c r="C45" s="4">
        <v>0</v>
      </c>
      <c r="D45" s="20">
        <v>1793</v>
      </c>
      <c r="E45" s="4">
        <v>1.4E-3</v>
      </c>
      <c r="F45" s="20">
        <v>986</v>
      </c>
      <c r="G45" s="4">
        <v>6.9999999999999999E-4</v>
      </c>
      <c r="H45" s="20">
        <v>26764</v>
      </c>
      <c r="I45" s="4">
        <v>2.0299999999999999E-2</v>
      </c>
      <c r="J45" s="5">
        <f t="shared" si="0"/>
        <v>1289340.9285714286</v>
      </c>
      <c r="K45" s="6">
        <f t="shared" si="1"/>
        <v>0.97760000000000002</v>
      </c>
      <c r="L45" s="5">
        <f t="shared" si="2"/>
        <v>1318883.9285714286</v>
      </c>
      <c r="M45" s="7">
        <f t="shared" si="3"/>
        <v>2.2399999999999975E-2</v>
      </c>
      <c r="N45" s="7">
        <f t="shared" si="4"/>
        <v>2.0999999999999999E-3</v>
      </c>
      <c r="O45" s="17">
        <f t="shared" si="5"/>
        <v>2779</v>
      </c>
      <c r="P45" s="17">
        <f t="shared" si="6"/>
        <v>29543</v>
      </c>
    </row>
    <row r="46" spans="1:16" ht="14.25">
      <c r="A46" s="2" t="s">
        <v>52</v>
      </c>
      <c r="B46" s="3">
        <v>0</v>
      </c>
      <c r="C46" s="4">
        <v>0</v>
      </c>
      <c r="D46" s="20">
        <v>349</v>
      </c>
      <c r="E46" s="4">
        <v>3.3E-3</v>
      </c>
      <c r="F46" s="20">
        <v>163</v>
      </c>
      <c r="G46" s="4">
        <v>1.6000000000000001E-3</v>
      </c>
      <c r="H46" s="20">
        <v>3165</v>
      </c>
      <c r="I46" s="4">
        <v>3.0300000000000001E-2</v>
      </c>
      <c r="J46" s="5">
        <f t="shared" si="0"/>
        <v>100783.22727272726</v>
      </c>
      <c r="K46" s="6">
        <f t="shared" si="1"/>
        <v>0.96479999999999999</v>
      </c>
      <c r="L46" s="5">
        <f t="shared" si="2"/>
        <v>104460.22727272726</v>
      </c>
      <c r="M46" s="7">
        <f t="shared" si="3"/>
        <v>3.5200000000000009E-2</v>
      </c>
      <c r="N46" s="7">
        <f t="shared" si="4"/>
        <v>4.8999999999999998E-3</v>
      </c>
      <c r="O46" s="17">
        <f t="shared" si="5"/>
        <v>512</v>
      </c>
      <c r="P46" s="17">
        <f t="shared" si="6"/>
        <v>3677</v>
      </c>
    </row>
    <row r="47" spans="1:16" ht="14.25">
      <c r="A47" s="2" t="s">
        <v>53</v>
      </c>
      <c r="B47" s="3">
        <v>0</v>
      </c>
      <c r="C47" s="4">
        <v>0</v>
      </c>
      <c r="D47" s="20">
        <v>69</v>
      </c>
      <c r="E47" s="4">
        <v>1.9E-3</v>
      </c>
      <c r="F47" s="20">
        <v>282</v>
      </c>
      <c r="G47" s="4">
        <v>7.7999999999999996E-3</v>
      </c>
      <c r="H47" s="20">
        <v>1265</v>
      </c>
      <c r="I47" s="4">
        <v>3.4799999999999998E-2</v>
      </c>
      <c r="J47" s="5">
        <f t="shared" si="0"/>
        <v>34698.606741573036</v>
      </c>
      <c r="K47" s="6">
        <f t="shared" si="1"/>
        <v>0.95550000000000002</v>
      </c>
      <c r="L47" s="5">
        <f t="shared" si="2"/>
        <v>36314.606741573036</v>
      </c>
      <c r="M47" s="7">
        <f t="shared" si="3"/>
        <v>4.4499999999999984E-2</v>
      </c>
      <c r="N47" s="7">
        <f t="shared" si="4"/>
        <v>9.7000000000000003E-3</v>
      </c>
      <c r="O47" s="17">
        <f t="shared" si="5"/>
        <v>351</v>
      </c>
      <c r="P47" s="17">
        <f t="shared" si="6"/>
        <v>1616</v>
      </c>
    </row>
    <row r="48" spans="1:16" ht="14.25">
      <c r="A48" s="2" t="s">
        <v>54</v>
      </c>
      <c r="B48" s="3">
        <v>0</v>
      </c>
      <c r="C48" s="4">
        <v>0</v>
      </c>
      <c r="D48" s="20">
        <v>575</v>
      </c>
      <c r="E48" s="4">
        <v>1.6000000000000001E-3</v>
      </c>
      <c r="F48" s="20">
        <v>645</v>
      </c>
      <c r="G48" s="4">
        <v>1.8E-3</v>
      </c>
      <c r="H48" s="20">
        <v>14433</v>
      </c>
      <c r="I48" s="4">
        <v>3.9300000000000002E-2</v>
      </c>
      <c r="J48" s="5">
        <f t="shared" si="0"/>
        <v>350927.79625292739</v>
      </c>
      <c r="K48" s="6">
        <f t="shared" si="1"/>
        <v>0.95730000000000004</v>
      </c>
      <c r="L48" s="5">
        <f t="shared" si="2"/>
        <v>366580.79625292739</v>
      </c>
      <c r="M48" s="7">
        <f t="shared" si="3"/>
        <v>4.269999999999996E-2</v>
      </c>
      <c r="N48" s="7">
        <f t="shared" si="4"/>
        <v>3.4000000000000002E-3</v>
      </c>
      <c r="O48" s="17">
        <f t="shared" si="5"/>
        <v>1220</v>
      </c>
      <c r="P48" s="17">
        <f t="shared" si="6"/>
        <v>15653</v>
      </c>
    </row>
    <row r="49" spans="1:16" ht="14.25">
      <c r="A49" s="2" t="s">
        <v>55</v>
      </c>
      <c r="B49" s="3">
        <v>0</v>
      </c>
      <c r="C49" s="4">
        <v>0</v>
      </c>
      <c r="D49" s="20">
        <v>3494</v>
      </c>
      <c r="E49" s="4">
        <v>1.4800000000000001E-2</v>
      </c>
      <c r="F49" s="20">
        <v>988</v>
      </c>
      <c r="G49" s="4">
        <v>4.1999999999999997E-3</v>
      </c>
      <c r="H49" s="20">
        <v>14431</v>
      </c>
      <c r="I49" s="4">
        <v>6.1199999999999997E-2</v>
      </c>
      <c r="J49" s="5">
        <f t="shared" si="0"/>
        <v>216909.94264339155</v>
      </c>
      <c r="K49" s="6">
        <f t="shared" si="1"/>
        <v>0.91980000000000006</v>
      </c>
      <c r="L49" s="5">
        <f t="shared" si="2"/>
        <v>235822.94264339155</v>
      </c>
      <c r="M49" s="7">
        <f t="shared" si="3"/>
        <v>8.0199999999999938E-2</v>
      </c>
      <c r="N49" s="7">
        <f t="shared" si="4"/>
        <v>1.9E-2</v>
      </c>
      <c r="O49" s="17">
        <f t="shared" si="5"/>
        <v>4482</v>
      </c>
      <c r="P49" s="17">
        <f t="shared" si="6"/>
        <v>18913</v>
      </c>
    </row>
    <row r="50" spans="1:16" ht="14.25">
      <c r="A50" s="2" t="s">
        <v>56</v>
      </c>
      <c r="B50" s="3">
        <v>0</v>
      </c>
      <c r="C50" s="4">
        <v>0</v>
      </c>
      <c r="D50" s="20">
        <v>28</v>
      </c>
      <c r="E50" s="4">
        <v>4.0000000000000002E-4</v>
      </c>
      <c r="F50" s="20">
        <v>79</v>
      </c>
      <c r="G50" s="4">
        <v>1E-3</v>
      </c>
      <c r="H50" s="20">
        <v>1326</v>
      </c>
      <c r="I50" s="4">
        <v>1.66E-2</v>
      </c>
      <c r="J50" s="5">
        <f t="shared" si="0"/>
        <v>78178.111111111124</v>
      </c>
      <c r="K50" s="6">
        <f t="shared" si="1"/>
        <v>0.98199999999999998</v>
      </c>
      <c r="L50" s="5">
        <f t="shared" si="2"/>
        <v>79611.111111111124</v>
      </c>
      <c r="M50" s="7">
        <f t="shared" si="3"/>
        <v>1.8000000000000016E-2</v>
      </c>
      <c r="N50" s="7">
        <f t="shared" si="4"/>
        <v>1.4E-3</v>
      </c>
      <c r="O50" s="17">
        <f t="shared" si="5"/>
        <v>107</v>
      </c>
      <c r="P50" s="17">
        <f t="shared" si="6"/>
        <v>1433</v>
      </c>
    </row>
    <row r="51" spans="1:16" ht="14.25">
      <c r="A51" s="2" t="s">
        <v>57</v>
      </c>
      <c r="B51" s="3">
        <v>0</v>
      </c>
      <c r="C51" s="4">
        <v>0</v>
      </c>
      <c r="D51" s="20">
        <v>207</v>
      </c>
      <c r="E51" s="4">
        <v>8.9999999999999998E-4</v>
      </c>
      <c r="F51" s="20">
        <v>416</v>
      </c>
      <c r="G51" s="4">
        <v>1.9E-3</v>
      </c>
      <c r="H51" s="20">
        <v>7280</v>
      </c>
      <c r="I51" s="4">
        <v>3.32E-2</v>
      </c>
      <c r="J51" s="5">
        <f t="shared" si="0"/>
        <v>211624.77777777778</v>
      </c>
      <c r="K51" s="6">
        <f t="shared" si="1"/>
        <v>0.96399999999999997</v>
      </c>
      <c r="L51" s="5">
        <f t="shared" si="2"/>
        <v>219527.77777777778</v>
      </c>
      <c r="M51" s="7">
        <f t="shared" si="3"/>
        <v>3.6000000000000032E-2</v>
      </c>
      <c r="N51" s="7">
        <f t="shared" si="4"/>
        <v>2.8E-3</v>
      </c>
      <c r="O51" s="17">
        <f t="shared" si="5"/>
        <v>623</v>
      </c>
      <c r="P51" s="17">
        <f t="shared" si="6"/>
        <v>7903</v>
      </c>
    </row>
    <row r="52" spans="1:16" ht="14.25">
      <c r="A52" s="2" t="s">
        <v>58</v>
      </c>
      <c r="B52" s="3">
        <v>0</v>
      </c>
      <c r="C52" s="4">
        <v>0</v>
      </c>
      <c r="D52" s="20">
        <v>9</v>
      </c>
      <c r="E52" s="4">
        <v>4.0000000000000002E-4</v>
      </c>
      <c r="F52" s="20">
        <v>9</v>
      </c>
      <c r="G52" s="4">
        <v>4.0000000000000002E-4</v>
      </c>
      <c r="H52" s="20">
        <v>393</v>
      </c>
      <c r="I52" s="4">
        <v>1.84E-2</v>
      </c>
      <c r="J52" s="5">
        <f t="shared" si="0"/>
        <v>20995.250000000004</v>
      </c>
      <c r="K52" s="6">
        <f t="shared" si="1"/>
        <v>0.98080000000000001</v>
      </c>
      <c r="L52" s="5">
        <f t="shared" si="2"/>
        <v>21406.250000000004</v>
      </c>
      <c r="M52" s="7">
        <f t="shared" si="3"/>
        <v>1.9199999999999995E-2</v>
      </c>
      <c r="N52" s="7">
        <f t="shared" si="4"/>
        <v>8.0000000000000004E-4</v>
      </c>
      <c r="O52" s="17">
        <f t="shared" si="5"/>
        <v>18</v>
      </c>
      <c r="P52" s="17">
        <f t="shared" si="6"/>
        <v>411</v>
      </c>
    </row>
    <row r="53" spans="1:16" s="13" customFormat="1" ht="15">
      <c r="A53" s="8" t="s">
        <v>59</v>
      </c>
      <c r="B53" s="8">
        <v>19</v>
      </c>
      <c r="C53" s="9">
        <v>0</v>
      </c>
      <c r="D53" s="21">
        <v>46832</v>
      </c>
      <c r="E53" s="9">
        <v>3.2000000000000002E-3</v>
      </c>
      <c r="F53" s="21">
        <v>41376</v>
      </c>
      <c r="G53" s="9">
        <v>2.8999999999999998E-3</v>
      </c>
      <c r="H53" s="21">
        <v>475616</v>
      </c>
      <c r="I53" s="9">
        <v>3.3000000000000002E-2</v>
      </c>
      <c r="J53" s="10">
        <f t="shared" si="0"/>
        <v>13856694.084398976</v>
      </c>
      <c r="K53" s="11">
        <f t="shared" si="1"/>
        <v>0.96089999999999998</v>
      </c>
      <c r="L53" s="10">
        <f t="shared" si="2"/>
        <v>14420537.084398976</v>
      </c>
      <c r="M53" s="12">
        <f t="shared" si="3"/>
        <v>3.9100000000000024E-2</v>
      </c>
      <c r="N53" s="12">
        <f t="shared" si="4"/>
        <v>6.0999999999999995E-3</v>
      </c>
      <c r="O53" s="18">
        <f t="shared" si="5"/>
        <v>88208</v>
      </c>
      <c r="P53" s="18">
        <f t="shared" si="6"/>
        <v>563843</v>
      </c>
    </row>
    <row r="55" spans="1:16" ht="15.75" customHeight="1">
      <c r="J55" s="26"/>
      <c r="K55" s="27"/>
      <c r="L55" s="27"/>
      <c r="M55" s="27"/>
      <c r="N55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53"/>
  <sheetViews>
    <sheetView topLeftCell="C1" workbookViewId="0">
      <pane ySplit="1" topLeftCell="L4" activePane="bottomLeft" state="frozen"/>
      <selection pane="bottomLeft" activeCell="L4" sqref="L4"/>
    </sheetView>
  </sheetViews>
  <sheetFormatPr defaultColWidth="14.42578125" defaultRowHeight="15.75" customHeight="1"/>
  <cols>
    <col min="1" max="1" width="20.7109375" style="2" customWidth="1"/>
    <col min="2" max="16384" width="14.42578125" style="2"/>
  </cols>
  <sheetData>
    <row r="1" spans="1:29" ht="44.1" customHeight="1">
      <c r="A1" s="33" t="s">
        <v>0</v>
      </c>
      <c r="B1" s="31" t="s">
        <v>80</v>
      </c>
      <c r="C1" s="29" t="s">
        <v>81</v>
      </c>
      <c r="D1" s="31" t="s">
        <v>82</v>
      </c>
      <c r="E1" s="30" t="s">
        <v>83</v>
      </c>
      <c r="F1" s="31" t="s">
        <v>84</v>
      </c>
      <c r="G1" s="30" t="s">
        <v>85</v>
      </c>
      <c r="H1" s="31" t="s">
        <v>86</v>
      </c>
      <c r="I1" s="30" t="s">
        <v>87</v>
      </c>
      <c r="J1" s="31" t="s">
        <v>88</v>
      </c>
      <c r="K1" s="31" t="s">
        <v>89</v>
      </c>
      <c r="L1" s="31" t="s">
        <v>90</v>
      </c>
      <c r="M1" s="31" t="s">
        <v>77</v>
      </c>
      <c r="N1" s="32" t="s">
        <v>78</v>
      </c>
      <c r="O1" s="32" t="s">
        <v>79</v>
      </c>
      <c r="P1" s="3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>
      <c r="A2" s="2" t="s">
        <v>8</v>
      </c>
      <c r="B2" s="3">
        <v>0</v>
      </c>
      <c r="C2" s="4">
        <v>0</v>
      </c>
      <c r="D2" s="20">
        <v>87</v>
      </c>
      <c r="E2" s="4">
        <v>5.0000000000000001E-4</v>
      </c>
      <c r="F2" s="20">
        <v>136</v>
      </c>
      <c r="G2" s="4">
        <v>6.9999999999999999E-4</v>
      </c>
      <c r="H2" s="20">
        <v>3336</v>
      </c>
      <c r="I2" s="4">
        <v>1.7299999999999999E-2</v>
      </c>
      <c r="J2" s="5">
        <f>L2-(B2+D2+F2+H2)</f>
        <v>188819.3783783784</v>
      </c>
      <c r="K2" s="6">
        <f>J2/L2</f>
        <v>0.98150000000000004</v>
      </c>
      <c r="L2" s="5">
        <f>(B2+D2+F2+H2)/(C2+E2+G2+I2)</f>
        <v>192378.3783783784</v>
      </c>
      <c r="M2" s="7">
        <f>100%-K2</f>
        <v>1.8499999999999961E-2</v>
      </c>
      <c r="N2" s="7">
        <f>E2+G2</f>
        <v>1.2000000000000001E-3</v>
      </c>
      <c r="O2" s="17">
        <f>D2+F2</f>
        <v>223</v>
      </c>
      <c r="P2" s="17">
        <f>B2+D2+F2+H2</f>
        <v>3559</v>
      </c>
    </row>
    <row r="3" spans="1:29" ht="14.25">
      <c r="A3" s="2" t="s">
        <v>9</v>
      </c>
      <c r="B3" s="3">
        <v>0</v>
      </c>
      <c r="C3" s="4">
        <v>0</v>
      </c>
      <c r="D3" s="20">
        <v>11</v>
      </c>
      <c r="E3" s="4">
        <v>4.0000000000000002E-4</v>
      </c>
      <c r="F3" s="20">
        <v>39</v>
      </c>
      <c r="G3" s="4">
        <v>1.5E-3</v>
      </c>
      <c r="H3" s="20">
        <v>427</v>
      </c>
      <c r="I3" s="4">
        <v>1.6299999999999999E-2</v>
      </c>
      <c r="J3" s="5">
        <f t="shared" ref="J3:J53" si="0">L3-(B3+D3+F3+H3)</f>
        <v>25731.791208791212</v>
      </c>
      <c r="K3" s="6">
        <f t="shared" ref="K3:K53" si="1">J3/L3</f>
        <v>0.98180000000000001</v>
      </c>
      <c r="L3" s="5">
        <f t="shared" ref="L3:L53" si="2">(B3+D3+F3+H3)/(C3+E3+G3+I3)</f>
        <v>26208.791208791212</v>
      </c>
      <c r="M3" s="7">
        <f t="shared" ref="M3:M53" si="3">100%-K3</f>
        <v>1.8199999999999994E-2</v>
      </c>
      <c r="N3" s="7">
        <f t="shared" ref="N3:N53" si="4">E3+G3</f>
        <v>1.9E-3</v>
      </c>
      <c r="O3" s="17">
        <f t="shared" ref="O3:O53" si="5">D3+F3</f>
        <v>50</v>
      </c>
      <c r="P3" s="17">
        <f t="shared" ref="P3:P53" si="6">B3+D3+F3+H3</f>
        <v>477</v>
      </c>
    </row>
    <row r="4" spans="1:29" ht="14.25">
      <c r="A4" s="2" t="s">
        <v>10</v>
      </c>
      <c r="B4" s="3">
        <v>0</v>
      </c>
      <c r="C4" s="4">
        <v>0</v>
      </c>
      <c r="D4" s="20">
        <v>766</v>
      </c>
      <c r="E4" s="4">
        <v>2.3999999999999998E-3</v>
      </c>
      <c r="F4" s="20">
        <v>966</v>
      </c>
      <c r="G4" s="4">
        <v>3.0000000000000001E-3</v>
      </c>
      <c r="H4" s="20">
        <v>9816</v>
      </c>
      <c r="I4" s="4">
        <v>3.1E-2</v>
      </c>
      <c r="J4" s="5">
        <f t="shared" si="0"/>
        <v>305704.74725274724</v>
      </c>
      <c r="K4" s="6">
        <f t="shared" si="1"/>
        <v>0.96360000000000001</v>
      </c>
      <c r="L4" s="5">
        <f t="shared" si="2"/>
        <v>317252.74725274724</v>
      </c>
      <c r="M4" s="7">
        <f t="shared" si="3"/>
        <v>3.6399999999999988E-2</v>
      </c>
      <c r="N4" s="7">
        <f t="shared" si="4"/>
        <v>5.4000000000000003E-3</v>
      </c>
      <c r="O4" s="17">
        <f t="shared" si="5"/>
        <v>1732</v>
      </c>
      <c r="P4" s="17">
        <f t="shared" si="6"/>
        <v>11548</v>
      </c>
    </row>
    <row r="5" spans="1:29" ht="14.25">
      <c r="A5" s="2" t="s">
        <v>11</v>
      </c>
      <c r="B5" s="3">
        <v>0</v>
      </c>
      <c r="C5" s="4">
        <v>0</v>
      </c>
      <c r="D5" s="20">
        <v>41</v>
      </c>
      <c r="E5" s="4">
        <v>2.9999999999999997E-4</v>
      </c>
      <c r="F5" s="20">
        <v>78</v>
      </c>
      <c r="G5" s="4">
        <v>5.9999999999999995E-4</v>
      </c>
      <c r="H5" s="20">
        <v>2338</v>
      </c>
      <c r="I5" s="4">
        <v>1.8599999999999998E-2</v>
      </c>
      <c r="J5" s="5">
        <f t="shared" si="0"/>
        <v>123543</v>
      </c>
      <c r="K5" s="6">
        <f t="shared" si="1"/>
        <v>0.98050000000000004</v>
      </c>
      <c r="L5" s="5">
        <f t="shared" si="2"/>
        <v>126000</v>
      </c>
      <c r="M5" s="7">
        <f t="shared" si="3"/>
        <v>1.9499999999999962E-2</v>
      </c>
      <c r="N5" s="7">
        <f t="shared" si="4"/>
        <v>8.9999999999999998E-4</v>
      </c>
      <c r="O5" s="17">
        <f t="shared" si="5"/>
        <v>119</v>
      </c>
      <c r="P5" s="17">
        <f t="shared" si="6"/>
        <v>2457</v>
      </c>
    </row>
    <row r="6" spans="1:29" ht="14.25">
      <c r="A6" s="2" t="s">
        <v>12</v>
      </c>
      <c r="B6" s="3">
        <v>49</v>
      </c>
      <c r="C6" s="4">
        <v>0</v>
      </c>
      <c r="D6" s="20">
        <v>28749</v>
      </c>
      <c r="E6" s="4">
        <v>1.6400000000000001E-2</v>
      </c>
      <c r="F6" s="20">
        <v>29797</v>
      </c>
      <c r="G6" s="4">
        <v>1.7000000000000001E-2</v>
      </c>
      <c r="H6" s="20">
        <v>113566</v>
      </c>
      <c r="I6" s="4">
        <v>6.4699999999999994E-2</v>
      </c>
      <c r="J6" s="5">
        <f t="shared" si="0"/>
        <v>1582793.1284403671</v>
      </c>
      <c r="K6" s="6">
        <f t="shared" si="1"/>
        <v>0.90190000000000003</v>
      </c>
      <c r="L6" s="5">
        <f t="shared" si="2"/>
        <v>1754954.1284403671</v>
      </c>
      <c r="M6" s="7">
        <f t="shared" si="3"/>
        <v>9.8099999999999965E-2</v>
      </c>
      <c r="N6" s="7">
        <f t="shared" si="4"/>
        <v>3.3399999999999999E-2</v>
      </c>
      <c r="O6" s="17">
        <f t="shared" si="5"/>
        <v>58546</v>
      </c>
      <c r="P6" s="17">
        <f t="shared" si="6"/>
        <v>172161</v>
      </c>
    </row>
    <row r="7" spans="1:29" ht="14.25">
      <c r="A7" s="2" t="s">
        <v>13</v>
      </c>
      <c r="B7" s="3">
        <v>0</v>
      </c>
      <c r="C7" s="4">
        <v>0</v>
      </c>
      <c r="D7" s="20">
        <v>821</v>
      </c>
      <c r="E7" s="4">
        <v>3.3999999999999998E-3</v>
      </c>
      <c r="F7" s="20">
        <v>722</v>
      </c>
      <c r="G7" s="4">
        <v>3.0000000000000001E-3</v>
      </c>
      <c r="H7" s="20">
        <v>6878</v>
      </c>
      <c r="I7" s="4">
        <v>2.8400000000000002E-2</v>
      </c>
      <c r="J7" s="5">
        <f t="shared" si="0"/>
        <v>233561.75862068968</v>
      </c>
      <c r="K7" s="6">
        <f t="shared" si="1"/>
        <v>0.96520000000000006</v>
      </c>
      <c r="L7" s="5">
        <f t="shared" si="2"/>
        <v>241982.75862068968</v>
      </c>
      <c r="M7" s="7">
        <f t="shared" si="3"/>
        <v>3.4799999999999942E-2</v>
      </c>
      <c r="N7" s="7">
        <f t="shared" si="4"/>
        <v>6.3999999999999994E-3</v>
      </c>
      <c r="O7" s="17">
        <f t="shared" si="5"/>
        <v>1543</v>
      </c>
      <c r="P7" s="17">
        <f t="shared" si="6"/>
        <v>8421</v>
      </c>
    </row>
    <row r="8" spans="1:29" ht="14.25">
      <c r="A8" s="2" t="s">
        <v>14</v>
      </c>
      <c r="B8" s="3">
        <v>0</v>
      </c>
      <c r="C8" s="4">
        <v>0</v>
      </c>
      <c r="D8" s="20">
        <v>321</v>
      </c>
      <c r="E8" s="4">
        <v>1.9E-3</v>
      </c>
      <c r="F8" s="20">
        <v>505</v>
      </c>
      <c r="G8" s="4">
        <v>3.0000000000000001E-3</v>
      </c>
      <c r="H8" s="20">
        <v>4282</v>
      </c>
      <c r="I8" s="4">
        <v>2.5600000000000001E-2</v>
      </c>
      <c r="J8" s="5">
        <f t="shared" si="0"/>
        <v>162367.40983606558</v>
      </c>
      <c r="K8" s="6">
        <f t="shared" si="1"/>
        <v>0.96950000000000003</v>
      </c>
      <c r="L8" s="5">
        <f t="shared" si="2"/>
        <v>167475.40983606558</v>
      </c>
      <c r="M8" s="7">
        <f t="shared" si="3"/>
        <v>3.0499999999999972E-2</v>
      </c>
      <c r="N8" s="7">
        <f t="shared" si="4"/>
        <v>4.8999999999999998E-3</v>
      </c>
      <c r="O8" s="17">
        <f t="shared" si="5"/>
        <v>826</v>
      </c>
      <c r="P8" s="17">
        <f t="shared" si="6"/>
        <v>5108</v>
      </c>
    </row>
    <row r="9" spans="1:29" ht="14.25">
      <c r="A9" s="2" t="s">
        <v>15</v>
      </c>
      <c r="B9" s="3">
        <v>0</v>
      </c>
      <c r="C9" s="4">
        <v>0</v>
      </c>
      <c r="D9" s="20">
        <v>43</v>
      </c>
      <c r="E9" s="4">
        <v>8.9999999999999998E-4</v>
      </c>
      <c r="F9" s="20">
        <v>97</v>
      </c>
      <c r="G9" s="4">
        <v>2E-3</v>
      </c>
      <c r="H9" s="20">
        <v>1325</v>
      </c>
      <c r="I9" s="4">
        <v>2.8000000000000001E-2</v>
      </c>
      <c r="J9" s="5">
        <f t="shared" si="0"/>
        <v>45946.003236245953</v>
      </c>
      <c r="K9" s="6">
        <f t="shared" si="1"/>
        <v>0.96909999999999996</v>
      </c>
      <c r="L9" s="5">
        <f t="shared" si="2"/>
        <v>47411.003236245953</v>
      </c>
      <c r="M9" s="7">
        <f t="shared" si="3"/>
        <v>3.0900000000000039E-2</v>
      </c>
      <c r="N9" s="7">
        <f t="shared" si="4"/>
        <v>2.8999999999999998E-3</v>
      </c>
      <c r="O9" s="17">
        <f t="shared" si="5"/>
        <v>140</v>
      </c>
      <c r="P9" s="17">
        <f t="shared" si="6"/>
        <v>1465</v>
      </c>
    </row>
    <row r="10" spans="1:29" ht="14.25">
      <c r="A10" s="2" t="s">
        <v>16</v>
      </c>
      <c r="B10" s="3">
        <v>0</v>
      </c>
      <c r="C10" s="4">
        <v>0</v>
      </c>
      <c r="D10" s="20">
        <v>77</v>
      </c>
      <c r="E10" s="4">
        <v>2.3E-3</v>
      </c>
      <c r="F10" s="20">
        <v>128</v>
      </c>
      <c r="G10" s="4">
        <v>3.8E-3</v>
      </c>
      <c r="H10" s="20">
        <v>1253</v>
      </c>
      <c r="I10" s="4">
        <v>3.7400000000000003E-2</v>
      </c>
      <c r="J10" s="5">
        <f t="shared" si="0"/>
        <v>32059.241379310341</v>
      </c>
      <c r="K10" s="6">
        <f t="shared" si="1"/>
        <v>0.95650000000000002</v>
      </c>
      <c r="L10" s="5">
        <f t="shared" si="2"/>
        <v>33517.241379310341</v>
      </c>
      <c r="M10" s="7">
        <f t="shared" si="3"/>
        <v>4.3499999999999983E-2</v>
      </c>
      <c r="N10" s="7">
        <f t="shared" si="4"/>
        <v>6.0999999999999995E-3</v>
      </c>
      <c r="O10" s="17">
        <f t="shared" si="5"/>
        <v>205</v>
      </c>
      <c r="P10" s="17">
        <f t="shared" si="6"/>
        <v>1458</v>
      </c>
    </row>
    <row r="11" spans="1:29" ht="14.25">
      <c r="A11" s="2" t="s">
        <v>17</v>
      </c>
      <c r="B11" s="3">
        <v>0</v>
      </c>
      <c r="C11" s="4">
        <v>0</v>
      </c>
      <c r="D11" s="20">
        <v>2021</v>
      </c>
      <c r="E11" s="4">
        <v>1.6999999999999999E-3</v>
      </c>
      <c r="F11" s="20">
        <v>2211</v>
      </c>
      <c r="G11" s="4">
        <v>1.9E-3</v>
      </c>
      <c r="H11" s="20">
        <v>29242</v>
      </c>
      <c r="I11" s="4">
        <v>2.4799999999999999E-2</v>
      </c>
      <c r="J11" s="5">
        <f t="shared" si="0"/>
        <v>1145187.971830986</v>
      </c>
      <c r="K11" s="6">
        <f t="shared" si="1"/>
        <v>0.97160000000000002</v>
      </c>
      <c r="L11" s="5">
        <f t="shared" si="2"/>
        <v>1178661.971830986</v>
      </c>
      <c r="M11" s="7">
        <f t="shared" si="3"/>
        <v>2.8399999999999981E-2</v>
      </c>
      <c r="N11" s="7">
        <f t="shared" si="4"/>
        <v>3.5999999999999999E-3</v>
      </c>
      <c r="O11" s="17">
        <f t="shared" si="5"/>
        <v>4232</v>
      </c>
      <c r="P11" s="17">
        <f t="shared" si="6"/>
        <v>33474</v>
      </c>
    </row>
    <row r="12" spans="1:29" ht="14.25">
      <c r="A12" s="2" t="s">
        <v>18</v>
      </c>
      <c r="B12" s="3">
        <v>0</v>
      </c>
      <c r="C12" s="4">
        <v>0</v>
      </c>
      <c r="D12" s="20">
        <v>9945</v>
      </c>
      <c r="E12" s="4">
        <v>2.2800000000000001E-2</v>
      </c>
      <c r="F12" s="20">
        <v>600</v>
      </c>
      <c r="G12" s="4">
        <v>1.4E-3</v>
      </c>
      <c r="H12" s="20">
        <v>10242</v>
      </c>
      <c r="I12" s="4">
        <v>2.35E-2</v>
      </c>
      <c r="J12" s="5">
        <f t="shared" si="0"/>
        <v>414999.16352201259</v>
      </c>
      <c r="K12" s="6">
        <f t="shared" si="1"/>
        <v>0.95230000000000004</v>
      </c>
      <c r="L12" s="5">
        <f t="shared" si="2"/>
        <v>435786.16352201259</v>
      </c>
      <c r="M12" s="7">
        <f t="shared" si="3"/>
        <v>4.7699999999999965E-2</v>
      </c>
      <c r="N12" s="7">
        <f t="shared" si="4"/>
        <v>2.4199999999999999E-2</v>
      </c>
      <c r="O12" s="17">
        <f t="shared" si="5"/>
        <v>10545</v>
      </c>
      <c r="P12" s="17">
        <f t="shared" si="6"/>
        <v>20787</v>
      </c>
    </row>
    <row r="13" spans="1:29" ht="14.25">
      <c r="A13" s="2" t="s">
        <v>19</v>
      </c>
      <c r="B13" s="3">
        <v>0</v>
      </c>
      <c r="C13" s="4">
        <v>0</v>
      </c>
      <c r="D13" s="20">
        <v>865</v>
      </c>
      <c r="E13" s="4">
        <v>1.23E-2</v>
      </c>
      <c r="F13" s="20">
        <v>257</v>
      </c>
      <c r="G13" s="4">
        <v>3.5999999999999999E-3</v>
      </c>
      <c r="H13" s="20">
        <v>2739</v>
      </c>
      <c r="I13" s="4">
        <v>3.8800000000000001E-2</v>
      </c>
      <c r="J13" s="5">
        <f t="shared" si="0"/>
        <v>66724.009140767826</v>
      </c>
      <c r="K13" s="6">
        <f t="shared" si="1"/>
        <v>0.94530000000000003</v>
      </c>
      <c r="L13" s="5">
        <f t="shared" si="2"/>
        <v>70585.009140767826</v>
      </c>
      <c r="M13" s="7">
        <f t="shared" si="3"/>
        <v>5.4699999999999971E-2</v>
      </c>
      <c r="N13" s="7">
        <f t="shared" si="4"/>
        <v>1.5900000000000001E-2</v>
      </c>
      <c r="O13" s="17">
        <f t="shared" si="5"/>
        <v>1122</v>
      </c>
      <c r="P13" s="17">
        <f t="shared" si="6"/>
        <v>3861</v>
      </c>
    </row>
    <row r="14" spans="1:29" ht="14.25">
      <c r="A14" s="2" t="s">
        <v>20</v>
      </c>
      <c r="B14" s="3">
        <v>0</v>
      </c>
      <c r="C14" s="4">
        <v>0</v>
      </c>
      <c r="D14" s="20">
        <v>51</v>
      </c>
      <c r="E14" s="4">
        <v>1E-3</v>
      </c>
      <c r="F14" s="20">
        <v>102</v>
      </c>
      <c r="G14" s="4">
        <v>2.0999999999999999E-3</v>
      </c>
      <c r="H14" s="20">
        <v>1449</v>
      </c>
      <c r="I14" s="4">
        <v>2.98E-2</v>
      </c>
      <c r="J14" s="5">
        <f t="shared" si="0"/>
        <v>47091.009118541035</v>
      </c>
      <c r="K14" s="6">
        <f t="shared" si="1"/>
        <v>0.96709999999999996</v>
      </c>
      <c r="L14" s="5">
        <f t="shared" si="2"/>
        <v>48693.009118541035</v>
      </c>
      <c r="M14" s="7">
        <f t="shared" si="3"/>
        <v>3.290000000000004E-2</v>
      </c>
      <c r="N14" s="7">
        <f t="shared" si="4"/>
        <v>3.0999999999999999E-3</v>
      </c>
      <c r="O14" s="17">
        <f t="shared" si="5"/>
        <v>153</v>
      </c>
      <c r="P14" s="17">
        <f t="shared" si="6"/>
        <v>1602</v>
      </c>
    </row>
    <row r="15" spans="1:29" ht="14.25">
      <c r="A15" s="2" t="s">
        <v>21</v>
      </c>
      <c r="B15" s="3">
        <v>0</v>
      </c>
      <c r="C15" s="4">
        <v>0</v>
      </c>
      <c r="D15" s="20">
        <v>1033</v>
      </c>
      <c r="E15" s="4">
        <v>1.6999999999999999E-3</v>
      </c>
      <c r="F15" s="20">
        <v>1059</v>
      </c>
      <c r="G15" s="4">
        <v>1.6999999999999999E-3</v>
      </c>
      <c r="H15" s="20">
        <v>18717</v>
      </c>
      <c r="I15" s="4">
        <v>3.0099999999999998E-2</v>
      </c>
      <c r="J15" s="5">
        <f t="shared" si="0"/>
        <v>600355.17910447775</v>
      </c>
      <c r="K15" s="6">
        <f t="shared" si="1"/>
        <v>0.96650000000000003</v>
      </c>
      <c r="L15" s="5">
        <f t="shared" si="2"/>
        <v>621164.17910447775</v>
      </c>
      <c r="M15" s="7">
        <f t="shared" si="3"/>
        <v>3.3499999999999974E-2</v>
      </c>
      <c r="N15" s="7">
        <f t="shared" si="4"/>
        <v>3.3999999999999998E-3</v>
      </c>
      <c r="O15" s="17">
        <f t="shared" si="5"/>
        <v>2092</v>
      </c>
      <c r="P15" s="17">
        <f t="shared" si="6"/>
        <v>20809</v>
      </c>
    </row>
    <row r="16" spans="1:29" ht="14.25">
      <c r="A16" s="2" t="s">
        <v>22</v>
      </c>
      <c r="B16" s="3">
        <v>0</v>
      </c>
      <c r="C16" s="4">
        <v>0</v>
      </c>
      <c r="D16" s="20">
        <v>288</v>
      </c>
      <c r="E16" s="4">
        <v>1.2999999999999999E-3</v>
      </c>
      <c r="F16" s="20">
        <v>409</v>
      </c>
      <c r="G16" s="4">
        <v>1.8E-3</v>
      </c>
      <c r="H16" s="20">
        <v>6100</v>
      </c>
      <c r="I16" s="4">
        <v>2.7E-2</v>
      </c>
      <c r="J16" s="5">
        <f t="shared" si="0"/>
        <v>219016.95348837209</v>
      </c>
      <c r="K16" s="6">
        <f t="shared" si="1"/>
        <v>0.96989999999999998</v>
      </c>
      <c r="L16" s="5">
        <f t="shared" si="2"/>
        <v>225813.95348837209</v>
      </c>
      <c r="M16" s="7">
        <f t="shared" si="3"/>
        <v>3.0100000000000016E-2</v>
      </c>
      <c r="N16" s="7">
        <f t="shared" si="4"/>
        <v>3.0999999999999999E-3</v>
      </c>
      <c r="O16" s="17">
        <f t="shared" si="5"/>
        <v>697</v>
      </c>
      <c r="P16" s="17">
        <f t="shared" si="6"/>
        <v>6797</v>
      </c>
    </row>
    <row r="17" spans="1:16" ht="14.25">
      <c r="A17" s="2" t="s">
        <v>23</v>
      </c>
      <c r="B17" s="3">
        <v>0</v>
      </c>
      <c r="C17" s="4">
        <v>0</v>
      </c>
      <c r="D17" s="20">
        <v>64</v>
      </c>
      <c r="E17" s="4">
        <v>5.0000000000000001E-4</v>
      </c>
      <c r="F17" s="20">
        <v>169</v>
      </c>
      <c r="G17" s="4">
        <v>1.4E-3</v>
      </c>
      <c r="H17" s="20">
        <v>3096</v>
      </c>
      <c r="I17" s="4">
        <v>2.5100000000000001E-2</v>
      </c>
      <c r="J17" s="5">
        <f t="shared" si="0"/>
        <v>119967.29629629629</v>
      </c>
      <c r="K17" s="6">
        <f t="shared" si="1"/>
        <v>0.97299999999999998</v>
      </c>
      <c r="L17" s="5">
        <f t="shared" si="2"/>
        <v>123296.29629629629</v>
      </c>
      <c r="M17" s="7">
        <f t="shared" si="3"/>
        <v>2.7000000000000024E-2</v>
      </c>
      <c r="N17" s="7">
        <f t="shared" si="4"/>
        <v>1.9E-3</v>
      </c>
      <c r="O17" s="17">
        <f t="shared" si="5"/>
        <v>233</v>
      </c>
      <c r="P17" s="17">
        <f t="shared" si="6"/>
        <v>3329</v>
      </c>
    </row>
    <row r="18" spans="1:16" ht="14.25">
      <c r="A18" s="2" t="s">
        <v>24</v>
      </c>
      <c r="B18" s="3">
        <v>0</v>
      </c>
      <c r="C18" s="4">
        <v>0</v>
      </c>
      <c r="D18" s="20">
        <v>65</v>
      </c>
      <c r="E18" s="4">
        <v>5.9999999999999995E-4</v>
      </c>
      <c r="F18" s="20">
        <v>136</v>
      </c>
      <c r="G18" s="4">
        <v>1.2999999999999999E-3</v>
      </c>
      <c r="H18" s="20">
        <v>2899</v>
      </c>
      <c r="I18" s="4">
        <v>2.8299999999999999E-2</v>
      </c>
      <c r="J18" s="5">
        <f t="shared" si="0"/>
        <v>99549.006622516565</v>
      </c>
      <c r="K18" s="6">
        <f t="shared" si="1"/>
        <v>0.9698</v>
      </c>
      <c r="L18" s="5">
        <f t="shared" si="2"/>
        <v>102649.00662251656</v>
      </c>
      <c r="M18" s="7">
        <f t="shared" si="3"/>
        <v>3.0200000000000005E-2</v>
      </c>
      <c r="N18" s="7">
        <f t="shared" si="4"/>
        <v>1.8999999999999998E-3</v>
      </c>
      <c r="O18" s="17">
        <f t="shared" si="5"/>
        <v>201</v>
      </c>
      <c r="P18" s="17">
        <f t="shared" si="6"/>
        <v>3100</v>
      </c>
    </row>
    <row r="19" spans="1:16" ht="14.25">
      <c r="A19" s="2" t="s">
        <v>25</v>
      </c>
      <c r="B19" s="3">
        <v>0</v>
      </c>
      <c r="C19" s="4">
        <v>0</v>
      </c>
      <c r="D19" s="20">
        <v>58</v>
      </c>
      <c r="E19" s="4">
        <v>4.0000000000000002E-4</v>
      </c>
      <c r="F19" s="20">
        <v>141</v>
      </c>
      <c r="G19" s="4">
        <v>1E-3</v>
      </c>
      <c r="H19" s="20">
        <v>3654</v>
      </c>
      <c r="I19" s="4">
        <v>2.7E-2</v>
      </c>
      <c r="J19" s="5">
        <f t="shared" si="0"/>
        <v>131816.01408450704</v>
      </c>
      <c r="K19" s="6">
        <f t="shared" si="1"/>
        <v>0.97160000000000002</v>
      </c>
      <c r="L19" s="5">
        <f t="shared" si="2"/>
        <v>135669.01408450704</v>
      </c>
      <c r="M19" s="7">
        <f t="shared" si="3"/>
        <v>2.8399999999999981E-2</v>
      </c>
      <c r="N19" s="7">
        <f t="shared" si="4"/>
        <v>1.4E-3</v>
      </c>
      <c r="O19" s="17">
        <f t="shared" si="5"/>
        <v>199</v>
      </c>
      <c r="P19" s="17">
        <f t="shared" si="6"/>
        <v>3853</v>
      </c>
    </row>
    <row r="20" spans="1:16" ht="14.25">
      <c r="A20" s="2" t="s">
        <v>26</v>
      </c>
      <c r="B20" s="3">
        <v>0</v>
      </c>
      <c r="C20" s="4">
        <v>0</v>
      </c>
      <c r="D20" s="20">
        <v>71</v>
      </c>
      <c r="E20" s="4">
        <v>2.9999999999999997E-4</v>
      </c>
      <c r="F20" s="20">
        <v>85</v>
      </c>
      <c r="G20" s="4">
        <v>4.0000000000000002E-4</v>
      </c>
      <c r="H20" s="20">
        <v>2495</v>
      </c>
      <c r="I20" s="4">
        <v>1.2E-2</v>
      </c>
      <c r="J20" s="5">
        <f t="shared" si="0"/>
        <v>206089.15748031496</v>
      </c>
      <c r="K20" s="6">
        <f t="shared" si="1"/>
        <v>0.98729999999999996</v>
      </c>
      <c r="L20" s="5">
        <f t="shared" si="2"/>
        <v>208740.15748031496</v>
      </c>
      <c r="M20" s="7">
        <f t="shared" si="3"/>
        <v>1.2700000000000045E-2</v>
      </c>
      <c r="N20" s="7">
        <f t="shared" si="4"/>
        <v>6.9999999999999999E-4</v>
      </c>
      <c r="O20" s="17">
        <f t="shared" si="5"/>
        <v>156</v>
      </c>
      <c r="P20" s="17">
        <f t="shared" si="6"/>
        <v>2651</v>
      </c>
    </row>
    <row r="21" spans="1:16" ht="14.25">
      <c r="A21" s="2" t="s">
        <v>27</v>
      </c>
      <c r="B21" s="3">
        <v>0</v>
      </c>
      <c r="C21" s="4">
        <v>0</v>
      </c>
      <c r="D21" s="20">
        <v>55</v>
      </c>
      <c r="E21" s="4">
        <v>8.9999999999999998E-4</v>
      </c>
      <c r="F21" s="20">
        <v>137</v>
      </c>
      <c r="G21" s="4">
        <v>2.3E-3</v>
      </c>
      <c r="H21" s="20">
        <v>1909</v>
      </c>
      <c r="I21" s="4">
        <v>3.2599999999999997E-2</v>
      </c>
      <c r="J21" s="5">
        <f t="shared" si="0"/>
        <v>56586.150837988833</v>
      </c>
      <c r="K21" s="6">
        <f t="shared" si="1"/>
        <v>0.96420000000000006</v>
      </c>
      <c r="L21" s="5">
        <f t="shared" si="2"/>
        <v>58687.150837988833</v>
      </c>
      <c r="M21" s="7">
        <f t="shared" si="3"/>
        <v>3.5799999999999943E-2</v>
      </c>
      <c r="N21" s="7">
        <f t="shared" si="4"/>
        <v>3.1999999999999997E-3</v>
      </c>
      <c r="O21" s="17">
        <f t="shared" si="5"/>
        <v>192</v>
      </c>
      <c r="P21" s="17">
        <f t="shared" si="6"/>
        <v>2101</v>
      </c>
    </row>
    <row r="22" spans="1:16" ht="14.25">
      <c r="A22" s="2" t="s">
        <v>28</v>
      </c>
      <c r="B22" s="3">
        <v>0</v>
      </c>
      <c r="C22" s="4">
        <v>0</v>
      </c>
      <c r="D22" s="20">
        <v>551</v>
      </c>
      <c r="E22" s="4">
        <v>1.8E-3</v>
      </c>
      <c r="F22" s="20">
        <v>956</v>
      </c>
      <c r="G22" s="4">
        <v>3.2000000000000002E-3</v>
      </c>
      <c r="H22" s="20">
        <v>10021</v>
      </c>
      <c r="I22" s="4">
        <v>3.32E-2</v>
      </c>
      <c r="J22" s="5">
        <f t="shared" si="0"/>
        <v>290252.10471204191</v>
      </c>
      <c r="K22" s="6">
        <f t="shared" si="1"/>
        <v>0.96179999999999999</v>
      </c>
      <c r="L22" s="5">
        <f t="shared" si="2"/>
        <v>301780.10471204191</v>
      </c>
      <c r="M22" s="7">
        <f t="shared" si="3"/>
        <v>3.8200000000000012E-2</v>
      </c>
      <c r="N22" s="7">
        <f t="shared" si="4"/>
        <v>5.0000000000000001E-3</v>
      </c>
      <c r="O22" s="17">
        <f t="shared" si="5"/>
        <v>1507</v>
      </c>
      <c r="P22" s="17">
        <f t="shared" si="6"/>
        <v>11528</v>
      </c>
    </row>
    <row r="23" spans="1:16" ht="14.25">
      <c r="A23" s="2" t="s">
        <v>29</v>
      </c>
      <c r="B23" s="3">
        <v>0</v>
      </c>
      <c r="C23" s="4">
        <v>0</v>
      </c>
      <c r="D23" s="20">
        <v>747</v>
      </c>
      <c r="E23" s="4">
        <v>2.2000000000000001E-3</v>
      </c>
      <c r="F23" s="20">
        <v>756</v>
      </c>
      <c r="G23" s="4">
        <v>2.2000000000000001E-3</v>
      </c>
      <c r="H23" s="20">
        <v>11162</v>
      </c>
      <c r="I23" s="4">
        <v>3.2800000000000003E-2</v>
      </c>
      <c r="J23" s="5">
        <f t="shared" si="0"/>
        <v>327791.98924731178</v>
      </c>
      <c r="K23" s="6">
        <f t="shared" si="1"/>
        <v>0.96279999999999999</v>
      </c>
      <c r="L23" s="5">
        <f t="shared" si="2"/>
        <v>340456.98924731178</v>
      </c>
      <c r="M23" s="7">
        <f t="shared" si="3"/>
        <v>3.7200000000000011E-2</v>
      </c>
      <c r="N23" s="7">
        <f t="shared" si="4"/>
        <v>4.4000000000000003E-3</v>
      </c>
      <c r="O23" s="17">
        <f t="shared" si="5"/>
        <v>1503</v>
      </c>
      <c r="P23" s="17">
        <f t="shared" si="6"/>
        <v>12665</v>
      </c>
    </row>
    <row r="24" spans="1:16" ht="14.25">
      <c r="A24" s="2" t="s">
        <v>30</v>
      </c>
      <c r="B24" s="3">
        <v>0</v>
      </c>
      <c r="C24" s="4">
        <v>0</v>
      </c>
      <c r="D24" s="20">
        <v>249</v>
      </c>
      <c r="E24" s="4">
        <v>5.0000000000000001E-4</v>
      </c>
      <c r="F24" s="20">
        <v>2651</v>
      </c>
      <c r="G24" s="4">
        <v>4.8999999999999998E-3</v>
      </c>
      <c r="H24" s="20">
        <v>9201</v>
      </c>
      <c r="I24" s="4">
        <v>1.7100000000000001E-2</v>
      </c>
      <c r="J24" s="5">
        <f t="shared" si="0"/>
        <v>525721.22222222225</v>
      </c>
      <c r="K24" s="6">
        <f t="shared" si="1"/>
        <v>0.97750000000000004</v>
      </c>
      <c r="L24" s="5">
        <f t="shared" si="2"/>
        <v>537822.22222222225</v>
      </c>
      <c r="M24" s="7">
        <f t="shared" si="3"/>
        <v>2.2499999999999964E-2</v>
      </c>
      <c r="N24" s="7">
        <f t="shared" si="4"/>
        <v>5.4000000000000003E-3</v>
      </c>
      <c r="O24" s="17">
        <f t="shared" si="5"/>
        <v>2900</v>
      </c>
      <c r="P24" s="17">
        <f t="shared" si="6"/>
        <v>12101</v>
      </c>
    </row>
    <row r="25" spans="1:16" ht="14.25">
      <c r="A25" s="2" t="s">
        <v>31</v>
      </c>
      <c r="B25" s="3">
        <v>0</v>
      </c>
      <c r="C25" s="4">
        <v>0</v>
      </c>
      <c r="D25" s="20">
        <v>258</v>
      </c>
      <c r="E25" s="4">
        <v>1.1000000000000001E-3</v>
      </c>
      <c r="F25" s="20">
        <v>341</v>
      </c>
      <c r="G25" s="4">
        <v>1.4E-3</v>
      </c>
      <c r="H25" s="20">
        <v>6066</v>
      </c>
      <c r="I25" s="4">
        <v>2.5600000000000001E-2</v>
      </c>
      <c r="J25" s="5">
        <f t="shared" si="0"/>
        <v>230523.61209964412</v>
      </c>
      <c r="K25" s="6">
        <f t="shared" si="1"/>
        <v>0.97189999999999999</v>
      </c>
      <c r="L25" s="5">
        <f t="shared" si="2"/>
        <v>237188.61209964412</v>
      </c>
      <c r="M25" s="7">
        <f t="shared" si="3"/>
        <v>2.8100000000000014E-2</v>
      </c>
      <c r="N25" s="7">
        <f t="shared" si="4"/>
        <v>2.5000000000000001E-3</v>
      </c>
      <c r="O25" s="17">
        <f t="shared" si="5"/>
        <v>599</v>
      </c>
      <c r="P25" s="17">
        <f t="shared" si="6"/>
        <v>6665</v>
      </c>
    </row>
    <row r="26" spans="1:16" ht="14.25">
      <c r="A26" s="2" t="s">
        <v>32</v>
      </c>
      <c r="B26" s="3">
        <v>0</v>
      </c>
      <c r="C26" s="4">
        <v>0</v>
      </c>
      <c r="D26" s="20">
        <v>13</v>
      </c>
      <c r="E26" s="4">
        <v>1E-4</v>
      </c>
      <c r="F26" s="20">
        <v>24</v>
      </c>
      <c r="G26" s="4">
        <v>2.0000000000000001E-4</v>
      </c>
      <c r="H26" s="20">
        <v>1581</v>
      </c>
      <c r="I26" s="4">
        <v>1.61E-2</v>
      </c>
      <c r="J26" s="5">
        <f t="shared" si="0"/>
        <v>97040.536585365844</v>
      </c>
      <c r="K26" s="6">
        <f t="shared" si="1"/>
        <v>0.98360000000000003</v>
      </c>
      <c r="L26" s="5">
        <f t="shared" si="2"/>
        <v>98658.536585365844</v>
      </c>
      <c r="M26" s="7">
        <f t="shared" si="3"/>
        <v>1.639999999999997E-2</v>
      </c>
      <c r="N26" s="7">
        <f t="shared" si="4"/>
        <v>3.0000000000000003E-4</v>
      </c>
      <c r="O26" s="17">
        <f t="shared" si="5"/>
        <v>37</v>
      </c>
      <c r="P26" s="17">
        <f t="shared" si="6"/>
        <v>1618</v>
      </c>
    </row>
    <row r="27" spans="1:16" ht="14.25">
      <c r="A27" s="2" t="s">
        <v>33</v>
      </c>
      <c r="B27" s="3">
        <v>0</v>
      </c>
      <c r="C27" s="4">
        <v>0</v>
      </c>
      <c r="D27" s="20">
        <v>256</v>
      </c>
      <c r="E27" s="4">
        <v>1E-3</v>
      </c>
      <c r="F27" s="20">
        <v>427</v>
      </c>
      <c r="G27" s="4">
        <v>1.6999999999999999E-3</v>
      </c>
      <c r="H27" s="20">
        <v>6587</v>
      </c>
      <c r="I27" s="4">
        <v>2.5499999999999998E-2</v>
      </c>
      <c r="J27" s="5">
        <f t="shared" si="0"/>
        <v>250531.4184397163</v>
      </c>
      <c r="K27" s="6">
        <f t="shared" si="1"/>
        <v>0.9718</v>
      </c>
      <c r="L27" s="5">
        <f t="shared" si="2"/>
        <v>257801.4184397163</v>
      </c>
      <c r="M27" s="7">
        <f t="shared" si="3"/>
        <v>2.8200000000000003E-2</v>
      </c>
      <c r="N27" s="7">
        <f t="shared" si="4"/>
        <v>2.7000000000000001E-3</v>
      </c>
      <c r="O27" s="17">
        <f t="shared" si="5"/>
        <v>683</v>
      </c>
      <c r="P27" s="17">
        <f t="shared" si="6"/>
        <v>7270</v>
      </c>
    </row>
    <row r="28" spans="1:16" ht="14.25">
      <c r="A28" s="2" t="s">
        <v>34</v>
      </c>
      <c r="B28" s="3">
        <v>0</v>
      </c>
      <c r="C28" s="4">
        <v>0</v>
      </c>
      <c r="D28" s="20">
        <v>29</v>
      </c>
      <c r="E28" s="4">
        <v>5.9999999999999995E-4</v>
      </c>
      <c r="F28" s="20">
        <v>56</v>
      </c>
      <c r="G28" s="4">
        <v>1.1000000000000001E-3</v>
      </c>
      <c r="H28" s="20">
        <v>1231</v>
      </c>
      <c r="I28" s="4">
        <v>2.3900000000000001E-2</v>
      </c>
      <c r="J28" s="5">
        <f t="shared" si="0"/>
        <v>50090.25</v>
      </c>
      <c r="K28" s="6">
        <f t="shared" si="1"/>
        <v>0.97440000000000004</v>
      </c>
      <c r="L28" s="5">
        <f t="shared" si="2"/>
        <v>51406.25</v>
      </c>
      <c r="M28" s="7">
        <f t="shared" si="3"/>
        <v>2.5599999999999956E-2</v>
      </c>
      <c r="N28" s="7">
        <f t="shared" si="4"/>
        <v>1.7000000000000001E-3</v>
      </c>
      <c r="O28" s="17">
        <f t="shared" si="5"/>
        <v>85</v>
      </c>
      <c r="P28" s="17">
        <f t="shared" si="6"/>
        <v>1316</v>
      </c>
    </row>
    <row r="29" spans="1:16" ht="14.25">
      <c r="A29" s="2" t="s">
        <v>35</v>
      </c>
      <c r="B29" s="3">
        <v>0</v>
      </c>
      <c r="C29" s="4">
        <v>0</v>
      </c>
      <c r="D29" s="20">
        <v>58</v>
      </c>
      <c r="E29" s="4">
        <v>6.9999999999999999E-4</v>
      </c>
      <c r="F29" s="20">
        <v>134</v>
      </c>
      <c r="G29" s="4">
        <v>1.6999999999999999E-3</v>
      </c>
      <c r="H29" s="20">
        <v>1768</v>
      </c>
      <c r="I29" s="4">
        <v>2.2700000000000001E-2</v>
      </c>
      <c r="J29" s="5">
        <f t="shared" si="0"/>
        <v>76127.649402390438</v>
      </c>
      <c r="K29" s="6">
        <f t="shared" si="1"/>
        <v>0.97489999999999999</v>
      </c>
      <c r="L29" s="5">
        <f t="shared" si="2"/>
        <v>78087.649402390438</v>
      </c>
      <c r="M29" s="7">
        <f t="shared" si="3"/>
        <v>2.5100000000000011E-2</v>
      </c>
      <c r="N29" s="7">
        <f t="shared" si="4"/>
        <v>2.3999999999999998E-3</v>
      </c>
      <c r="O29" s="17">
        <f t="shared" si="5"/>
        <v>192</v>
      </c>
      <c r="P29" s="17">
        <f t="shared" si="6"/>
        <v>1960</v>
      </c>
    </row>
    <row r="30" spans="1:16" ht="14.25">
      <c r="A30" s="2" t="s">
        <v>36</v>
      </c>
      <c r="B30" s="3">
        <v>0</v>
      </c>
      <c r="C30" s="4">
        <v>0</v>
      </c>
      <c r="D30" s="20">
        <v>270</v>
      </c>
      <c r="E30" s="4">
        <v>2.0999999999999999E-3</v>
      </c>
      <c r="F30" s="20">
        <v>257</v>
      </c>
      <c r="G30" s="4">
        <v>2E-3</v>
      </c>
      <c r="H30" s="20">
        <v>3790</v>
      </c>
      <c r="I30" s="4">
        <v>2.9499999999999998E-2</v>
      </c>
      <c r="J30" s="5">
        <f t="shared" si="0"/>
        <v>124165.14285714287</v>
      </c>
      <c r="K30" s="6">
        <f t="shared" si="1"/>
        <v>0.96640000000000004</v>
      </c>
      <c r="L30" s="5">
        <f t="shared" si="2"/>
        <v>128482.14285714287</v>
      </c>
      <c r="M30" s="7">
        <f t="shared" si="3"/>
        <v>3.3599999999999963E-2</v>
      </c>
      <c r="N30" s="7">
        <f t="shared" si="4"/>
        <v>4.0999999999999995E-3</v>
      </c>
      <c r="O30" s="17">
        <f t="shared" si="5"/>
        <v>527</v>
      </c>
      <c r="P30" s="17">
        <f t="shared" si="6"/>
        <v>4317</v>
      </c>
    </row>
    <row r="31" spans="1:16" ht="14.25">
      <c r="A31" s="2" t="s">
        <v>37</v>
      </c>
      <c r="B31" s="3">
        <v>0</v>
      </c>
      <c r="C31" s="4">
        <v>0</v>
      </c>
      <c r="D31" s="20">
        <v>83</v>
      </c>
      <c r="E31" s="4">
        <v>1E-3</v>
      </c>
      <c r="F31" s="20">
        <v>137</v>
      </c>
      <c r="G31" s="4">
        <v>1.6000000000000001E-3</v>
      </c>
      <c r="H31" s="20">
        <v>2326</v>
      </c>
      <c r="I31" s="4">
        <v>2.7199999999999998E-2</v>
      </c>
      <c r="J31" s="5">
        <f t="shared" si="0"/>
        <v>82890.24161073826</v>
      </c>
      <c r="K31" s="6">
        <f t="shared" si="1"/>
        <v>0.97019999999999995</v>
      </c>
      <c r="L31" s="5">
        <f t="shared" si="2"/>
        <v>85436.24161073826</v>
      </c>
      <c r="M31" s="7">
        <f t="shared" si="3"/>
        <v>2.9800000000000049E-2</v>
      </c>
      <c r="N31" s="7">
        <f t="shared" si="4"/>
        <v>2.5999999999999999E-3</v>
      </c>
      <c r="O31" s="17">
        <f t="shared" si="5"/>
        <v>220</v>
      </c>
      <c r="P31" s="17">
        <f t="shared" si="6"/>
        <v>2546</v>
      </c>
    </row>
    <row r="32" spans="1:16" ht="14.25">
      <c r="A32" s="2" t="s">
        <v>38</v>
      </c>
      <c r="B32" s="3">
        <v>0</v>
      </c>
      <c r="C32" s="4">
        <v>0</v>
      </c>
      <c r="D32" s="20">
        <v>844</v>
      </c>
      <c r="E32" s="4">
        <v>1.6000000000000001E-3</v>
      </c>
      <c r="F32" s="20">
        <v>1083</v>
      </c>
      <c r="G32" s="4">
        <v>2E-3</v>
      </c>
      <c r="H32" s="20">
        <v>10853</v>
      </c>
      <c r="I32" s="4">
        <v>2.0400000000000001E-2</v>
      </c>
      <c r="J32" s="5">
        <f t="shared" si="0"/>
        <v>519720</v>
      </c>
      <c r="K32" s="6">
        <f t="shared" si="1"/>
        <v>0.97599999999999998</v>
      </c>
      <c r="L32" s="5">
        <f t="shared" si="2"/>
        <v>532500</v>
      </c>
      <c r="M32" s="7">
        <f t="shared" si="3"/>
        <v>2.4000000000000021E-2</v>
      </c>
      <c r="N32" s="7">
        <f t="shared" si="4"/>
        <v>3.5999999999999999E-3</v>
      </c>
      <c r="O32" s="17">
        <f t="shared" si="5"/>
        <v>1927</v>
      </c>
      <c r="P32" s="17">
        <f t="shared" si="6"/>
        <v>12780</v>
      </c>
    </row>
    <row r="33" spans="1:16" ht="14.25">
      <c r="A33" s="2" t="s">
        <v>39</v>
      </c>
      <c r="B33" s="3">
        <v>0</v>
      </c>
      <c r="C33" s="4">
        <v>0</v>
      </c>
      <c r="D33" s="20">
        <v>101</v>
      </c>
      <c r="E33" s="4">
        <v>1.1999999999999999E-3</v>
      </c>
      <c r="F33" s="20">
        <v>153</v>
      </c>
      <c r="G33" s="4">
        <v>1.8E-3</v>
      </c>
      <c r="H33" s="20">
        <v>2250</v>
      </c>
      <c r="I33" s="4">
        <v>2.7099999999999999E-2</v>
      </c>
      <c r="J33" s="5">
        <f t="shared" si="0"/>
        <v>80685.368770764122</v>
      </c>
      <c r="K33" s="6">
        <f t="shared" si="1"/>
        <v>0.96989999999999998</v>
      </c>
      <c r="L33" s="5">
        <f t="shared" si="2"/>
        <v>83189.368770764122</v>
      </c>
      <c r="M33" s="7">
        <f t="shared" si="3"/>
        <v>3.0100000000000016E-2</v>
      </c>
      <c r="N33" s="7">
        <f t="shared" si="4"/>
        <v>3.0000000000000001E-3</v>
      </c>
      <c r="O33" s="17">
        <f t="shared" si="5"/>
        <v>254</v>
      </c>
      <c r="P33" s="17">
        <f t="shared" si="6"/>
        <v>2504</v>
      </c>
    </row>
    <row r="34" spans="1:16" ht="14.25">
      <c r="A34" s="2" t="s">
        <v>40</v>
      </c>
      <c r="B34" s="3">
        <v>0</v>
      </c>
      <c r="C34" s="4">
        <v>0</v>
      </c>
      <c r="D34" s="20">
        <v>1021</v>
      </c>
      <c r="E34" s="4">
        <v>1.1000000000000001E-3</v>
      </c>
      <c r="F34" s="20">
        <v>3311</v>
      </c>
      <c r="G34" s="4">
        <v>3.5999999999999999E-3</v>
      </c>
      <c r="H34" s="20">
        <v>22066</v>
      </c>
      <c r="I34" s="4">
        <v>2.3800000000000002E-2</v>
      </c>
      <c r="J34" s="5">
        <f t="shared" si="0"/>
        <v>899847.61403508764</v>
      </c>
      <c r="K34" s="6">
        <f t="shared" si="1"/>
        <v>0.97150000000000003</v>
      </c>
      <c r="L34" s="5">
        <f t="shared" si="2"/>
        <v>926245.61403508764</v>
      </c>
      <c r="M34" s="7">
        <f t="shared" si="3"/>
        <v>2.849999999999997E-2</v>
      </c>
      <c r="N34" s="7">
        <f t="shared" si="4"/>
        <v>4.7000000000000002E-3</v>
      </c>
      <c r="O34" s="17">
        <f t="shared" si="5"/>
        <v>4332</v>
      </c>
      <c r="P34" s="17">
        <f t="shared" si="6"/>
        <v>26398</v>
      </c>
    </row>
    <row r="35" spans="1:16" ht="14.25">
      <c r="A35" s="2" t="s">
        <v>41</v>
      </c>
      <c r="B35" s="3">
        <v>0</v>
      </c>
      <c r="C35" s="4">
        <v>0</v>
      </c>
      <c r="D35" s="20">
        <v>660</v>
      </c>
      <c r="E35" s="4">
        <v>1.6999999999999999E-3</v>
      </c>
      <c r="F35" s="20">
        <v>601</v>
      </c>
      <c r="G35" s="4">
        <v>1.5E-3</v>
      </c>
      <c r="H35" s="20">
        <v>12423</v>
      </c>
      <c r="I35" s="4">
        <v>3.1399999999999997E-2</v>
      </c>
      <c r="J35" s="5">
        <f t="shared" si="0"/>
        <v>381807.32947976881</v>
      </c>
      <c r="K35" s="6">
        <f t="shared" si="1"/>
        <v>0.96540000000000004</v>
      </c>
      <c r="L35" s="5">
        <f t="shared" si="2"/>
        <v>395491.32947976881</v>
      </c>
      <c r="M35" s="7">
        <f t="shared" si="3"/>
        <v>3.4599999999999964E-2</v>
      </c>
      <c r="N35" s="7">
        <f t="shared" si="4"/>
        <v>3.1999999999999997E-3</v>
      </c>
      <c r="O35" s="17">
        <f t="shared" si="5"/>
        <v>1261</v>
      </c>
      <c r="P35" s="17">
        <f t="shared" si="6"/>
        <v>13684</v>
      </c>
    </row>
    <row r="36" spans="1:16" ht="14.25">
      <c r="A36" s="2" t="s">
        <v>42</v>
      </c>
      <c r="B36" s="3">
        <v>0</v>
      </c>
      <c r="C36" s="4">
        <v>0</v>
      </c>
      <c r="D36" s="20">
        <v>5</v>
      </c>
      <c r="E36" s="4">
        <v>1E-4</v>
      </c>
      <c r="F36" s="20">
        <v>19</v>
      </c>
      <c r="G36" s="4">
        <v>5.0000000000000001E-4</v>
      </c>
      <c r="H36" s="20">
        <v>460</v>
      </c>
      <c r="I36" s="4">
        <v>1.21E-2</v>
      </c>
      <c r="J36" s="5">
        <f t="shared" si="0"/>
        <v>37626.236220472441</v>
      </c>
      <c r="K36" s="6">
        <f t="shared" si="1"/>
        <v>0.98729999999999996</v>
      </c>
      <c r="L36" s="5">
        <f t="shared" si="2"/>
        <v>38110.236220472441</v>
      </c>
      <c r="M36" s="7">
        <f t="shared" si="3"/>
        <v>1.2700000000000045E-2</v>
      </c>
      <c r="N36" s="7">
        <f t="shared" si="4"/>
        <v>6.0000000000000006E-4</v>
      </c>
      <c r="O36" s="17">
        <f t="shared" si="5"/>
        <v>24</v>
      </c>
      <c r="P36" s="17">
        <f t="shared" si="6"/>
        <v>484</v>
      </c>
    </row>
    <row r="37" spans="1:16" ht="14.25">
      <c r="A37" s="2" t="s">
        <v>43</v>
      </c>
      <c r="B37" s="3">
        <v>0</v>
      </c>
      <c r="C37" s="4">
        <v>0</v>
      </c>
      <c r="D37" s="20">
        <v>433</v>
      </c>
      <c r="E37" s="4">
        <v>8.0000000000000004E-4</v>
      </c>
      <c r="F37" s="20">
        <v>834</v>
      </c>
      <c r="G37" s="4">
        <v>1.5E-3</v>
      </c>
      <c r="H37" s="20">
        <v>11828</v>
      </c>
      <c r="I37" s="4">
        <v>2.0799999999999999E-2</v>
      </c>
      <c r="J37" s="5">
        <f t="shared" si="0"/>
        <v>553788.11688311689</v>
      </c>
      <c r="K37" s="6">
        <f t="shared" si="1"/>
        <v>0.97689999999999999</v>
      </c>
      <c r="L37" s="5">
        <f t="shared" si="2"/>
        <v>566883.11688311689</v>
      </c>
      <c r="M37" s="7">
        <f t="shared" si="3"/>
        <v>2.3100000000000009E-2</v>
      </c>
      <c r="N37" s="7">
        <f t="shared" si="4"/>
        <v>2.3E-3</v>
      </c>
      <c r="O37" s="17">
        <f t="shared" si="5"/>
        <v>1267</v>
      </c>
      <c r="P37" s="17">
        <f t="shared" si="6"/>
        <v>13095</v>
      </c>
    </row>
    <row r="38" spans="1:16" ht="14.25">
      <c r="A38" s="2" t="s">
        <v>44</v>
      </c>
      <c r="B38" s="3">
        <v>0</v>
      </c>
      <c r="C38" s="4">
        <v>0</v>
      </c>
      <c r="D38" s="20">
        <v>107</v>
      </c>
      <c r="E38" s="4">
        <v>2.0000000000000001E-4</v>
      </c>
      <c r="F38" s="20">
        <v>133</v>
      </c>
      <c r="G38" s="4">
        <v>2.0000000000000001E-4</v>
      </c>
      <c r="H38" s="20">
        <v>4918</v>
      </c>
      <c r="I38" s="4">
        <v>7.0000000000000001E-3</v>
      </c>
      <c r="J38" s="5">
        <f t="shared" si="0"/>
        <v>691869.02702702698</v>
      </c>
      <c r="K38" s="6">
        <f t="shared" si="1"/>
        <v>0.99260000000000004</v>
      </c>
      <c r="L38" s="5">
        <f t="shared" si="2"/>
        <v>697027.02702702698</v>
      </c>
      <c r="M38" s="7">
        <f t="shared" si="3"/>
        <v>7.3999999999999622E-3</v>
      </c>
      <c r="N38" s="7">
        <f t="shared" si="4"/>
        <v>4.0000000000000002E-4</v>
      </c>
      <c r="O38" s="17">
        <f t="shared" si="5"/>
        <v>240</v>
      </c>
      <c r="P38" s="17">
        <f t="shared" si="6"/>
        <v>5158</v>
      </c>
    </row>
    <row r="39" spans="1:16" ht="14.25">
      <c r="A39" s="2" t="s">
        <v>45</v>
      </c>
      <c r="B39" s="3">
        <v>0</v>
      </c>
      <c r="C39" s="4">
        <v>0</v>
      </c>
      <c r="D39" s="20">
        <v>1293</v>
      </c>
      <c r="E39" s="4">
        <v>8.9999999999999993E-3</v>
      </c>
      <c r="F39" s="20">
        <v>796</v>
      </c>
      <c r="G39" s="4">
        <v>5.5999999999999999E-3</v>
      </c>
      <c r="H39" s="20">
        <v>7901</v>
      </c>
      <c r="I39" s="4">
        <v>5.5199999999999999E-2</v>
      </c>
      <c r="J39" s="5">
        <f t="shared" si="0"/>
        <v>133133.20916905443</v>
      </c>
      <c r="K39" s="6">
        <f t="shared" si="1"/>
        <v>0.93020000000000003</v>
      </c>
      <c r="L39" s="5">
        <f t="shared" si="2"/>
        <v>143123.20916905443</v>
      </c>
      <c r="M39" s="7">
        <f t="shared" si="3"/>
        <v>6.9799999999999973E-2</v>
      </c>
      <c r="N39" s="7">
        <f t="shared" si="4"/>
        <v>1.4599999999999998E-2</v>
      </c>
      <c r="O39" s="17">
        <f t="shared" si="5"/>
        <v>2089</v>
      </c>
      <c r="P39" s="17">
        <f t="shared" si="6"/>
        <v>9990</v>
      </c>
    </row>
    <row r="40" spans="1:16" ht="14.25">
      <c r="A40" s="2" t="s">
        <v>46</v>
      </c>
      <c r="B40" s="3">
        <v>0</v>
      </c>
      <c r="C40" s="4">
        <v>0</v>
      </c>
      <c r="D40" s="20">
        <v>548</v>
      </c>
      <c r="E40" s="4">
        <v>8.9999999999999998E-4</v>
      </c>
      <c r="F40" s="20">
        <v>938</v>
      </c>
      <c r="G40" s="4">
        <v>1.5E-3</v>
      </c>
      <c r="H40" s="20">
        <v>13345</v>
      </c>
      <c r="I40" s="4">
        <v>2.1700000000000001E-2</v>
      </c>
      <c r="J40" s="5">
        <f t="shared" si="0"/>
        <v>600563.19087136933</v>
      </c>
      <c r="K40" s="6">
        <f t="shared" si="1"/>
        <v>0.97589999999999999</v>
      </c>
      <c r="L40" s="5">
        <f t="shared" si="2"/>
        <v>615394.19087136933</v>
      </c>
      <c r="M40" s="7">
        <f t="shared" si="3"/>
        <v>2.410000000000001E-2</v>
      </c>
      <c r="N40" s="7">
        <f t="shared" si="4"/>
        <v>2.4000000000000002E-3</v>
      </c>
      <c r="O40" s="17">
        <f t="shared" si="5"/>
        <v>1486</v>
      </c>
      <c r="P40" s="17">
        <f t="shared" si="6"/>
        <v>14831</v>
      </c>
    </row>
    <row r="41" spans="1:16" ht="14.25">
      <c r="A41" s="2" t="s">
        <v>47</v>
      </c>
      <c r="B41" s="3">
        <v>0</v>
      </c>
      <c r="C41" s="4">
        <v>0</v>
      </c>
      <c r="D41" s="20">
        <v>51</v>
      </c>
      <c r="E41" s="4">
        <v>1.1000000000000001E-3</v>
      </c>
      <c r="F41" s="20">
        <v>98</v>
      </c>
      <c r="G41" s="4">
        <v>2E-3</v>
      </c>
      <c r="H41" s="20">
        <v>1099</v>
      </c>
      <c r="I41" s="4">
        <v>2.3E-2</v>
      </c>
      <c r="J41" s="5">
        <f t="shared" si="0"/>
        <v>46568.091954022995</v>
      </c>
      <c r="K41" s="6">
        <f t="shared" si="1"/>
        <v>0.97389999999999999</v>
      </c>
      <c r="L41" s="5">
        <f t="shared" si="2"/>
        <v>47816.091954022995</v>
      </c>
      <c r="M41" s="7">
        <f t="shared" si="3"/>
        <v>2.6100000000000012E-2</v>
      </c>
      <c r="N41" s="7">
        <f t="shared" si="4"/>
        <v>3.1000000000000003E-3</v>
      </c>
      <c r="O41" s="17">
        <f t="shared" si="5"/>
        <v>149</v>
      </c>
      <c r="P41" s="17">
        <f t="shared" si="6"/>
        <v>1248</v>
      </c>
    </row>
    <row r="42" spans="1:16" ht="14.25">
      <c r="A42" s="2" t="s">
        <v>48</v>
      </c>
      <c r="B42" s="3">
        <v>0</v>
      </c>
      <c r="C42" s="4">
        <v>0</v>
      </c>
      <c r="D42" s="20">
        <v>124</v>
      </c>
      <c r="E42" s="4">
        <v>5.9999999999999995E-4</v>
      </c>
      <c r="F42" s="20">
        <v>213</v>
      </c>
      <c r="G42" s="4">
        <v>1.1000000000000001E-3</v>
      </c>
      <c r="H42" s="20">
        <v>5071</v>
      </c>
      <c r="I42" s="4">
        <v>2.52E-2</v>
      </c>
      <c r="J42" s="5">
        <f t="shared" si="0"/>
        <v>195632.89219330854</v>
      </c>
      <c r="K42" s="6">
        <f t="shared" si="1"/>
        <v>0.97309999999999997</v>
      </c>
      <c r="L42" s="5">
        <f t="shared" si="2"/>
        <v>201040.89219330854</v>
      </c>
      <c r="M42" s="7">
        <f t="shared" si="3"/>
        <v>2.6900000000000035E-2</v>
      </c>
      <c r="N42" s="7">
        <f t="shared" si="4"/>
        <v>1.7000000000000001E-3</v>
      </c>
      <c r="O42" s="17">
        <f t="shared" si="5"/>
        <v>337</v>
      </c>
      <c r="P42" s="17">
        <f t="shared" si="6"/>
        <v>5408</v>
      </c>
    </row>
    <row r="43" spans="1:16" ht="14.25">
      <c r="A43" s="2" t="s">
        <v>49</v>
      </c>
      <c r="B43" s="3">
        <v>0</v>
      </c>
      <c r="C43" s="4">
        <v>0</v>
      </c>
      <c r="D43" s="20">
        <v>12</v>
      </c>
      <c r="E43" s="4">
        <v>2.9999999999999997E-4</v>
      </c>
      <c r="F43" s="20">
        <v>35</v>
      </c>
      <c r="G43" s="4">
        <v>1E-3</v>
      </c>
      <c r="H43" s="20">
        <v>652</v>
      </c>
      <c r="I43" s="4">
        <v>1.8700000000000001E-2</v>
      </c>
      <c r="J43" s="5">
        <f t="shared" si="0"/>
        <v>34251</v>
      </c>
      <c r="K43" s="6">
        <f t="shared" si="1"/>
        <v>0.98</v>
      </c>
      <c r="L43" s="5">
        <f t="shared" si="2"/>
        <v>34950</v>
      </c>
      <c r="M43" s="7">
        <f t="shared" si="3"/>
        <v>2.0000000000000018E-2</v>
      </c>
      <c r="N43" s="7">
        <f t="shared" si="4"/>
        <v>1.2999999999999999E-3</v>
      </c>
      <c r="O43" s="17">
        <f t="shared" si="5"/>
        <v>47</v>
      </c>
      <c r="P43" s="17">
        <f t="shared" si="6"/>
        <v>699</v>
      </c>
    </row>
    <row r="44" spans="1:16" ht="14.25">
      <c r="A44" s="2" t="s">
        <v>50</v>
      </c>
      <c r="B44" s="3">
        <v>0</v>
      </c>
      <c r="C44" s="4">
        <v>0</v>
      </c>
      <c r="D44" s="20">
        <v>384</v>
      </c>
      <c r="E44" s="4">
        <v>1.6999999999999999E-3</v>
      </c>
      <c r="F44" s="20">
        <v>274</v>
      </c>
      <c r="G44" s="4">
        <v>1.1999999999999999E-3</v>
      </c>
      <c r="H44" s="20">
        <v>5476</v>
      </c>
      <c r="I44" s="4">
        <v>2.4E-2</v>
      </c>
      <c r="J44" s="5">
        <f t="shared" si="0"/>
        <v>221895.73977695167</v>
      </c>
      <c r="K44" s="6">
        <f t="shared" si="1"/>
        <v>0.97309999999999997</v>
      </c>
      <c r="L44" s="5">
        <f t="shared" si="2"/>
        <v>228029.73977695167</v>
      </c>
      <c r="M44" s="7">
        <f t="shared" si="3"/>
        <v>2.6900000000000035E-2</v>
      </c>
      <c r="N44" s="7">
        <f t="shared" si="4"/>
        <v>2.8999999999999998E-3</v>
      </c>
      <c r="O44" s="17">
        <f t="shared" si="5"/>
        <v>658</v>
      </c>
      <c r="P44" s="17">
        <f t="shared" si="6"/>
        <v>6134</v>
      </c>
    </row>
    <row r="45" spans="1:16" ht="14.25">
      <c r="A45" s="2" t="s">
        <v>51</v>
      </c>
      <c r="B45" s="3">
        <v>0</v>
      </c>
      <c r="C45" s="4">
        <v>0</v>
      </c>
      <c r="D45" s="20">
        <v>2192</v>
      </c>
      <c r="E45" s="4">
        <v>1.5E-3</v>
      </c>
      <c r="F45" s="20">
        <v>1528</v>
      </c>
      <c r="G45" s="4">
        <v>1.1000000000000001E-3</v>
      </c>
      <c r="H45" s="20">
        <v>25319</v>
      </c>
      <c r="I45" s="4">
        <v>1.7600000000000001E-2</v>
      </c>
      <c r="J45" s="5">
        <f t="shared" si="0"/>
        <v>1408535.2574257425</v>
      </c>
      <c r="K45" s="6">
        <f t="shared" si="1"/>
        <v>0.9798</v>
      </c>
      <c r="L45" s="5">
        <f t="shared" si="2"/>
        <v>1437574.2574257425</v>
      </c>
      <c r="M45" s="7">
        <f t="shared" si="3"/>
        <v>2.0199999999999996E-2</v>
      </c>
      <c r="N45" s="7">
        <f t="shared" si="4"/>
        <v>2.5999999999999999E-3</v>
      </c>
      <c r="O45" s="17">
        <f t="shared" si="5"/>
        <v>3720</v>
      </c>
      <c r="P45" s="17">
        <f t="shared" si="6"/>
        <v>29039</v>
      </c>
    </row>
    <row r="46" spans="1:16" ht="14.25">
      <c r="A46" s="2" t="s">
        <v>52</v>
      </c>
      <c r="B46" s="3">
        <v>0</v>
      </c>
      <c r="C46" s="4">
        <v>0</v>
      </c>
      <c r="D46" s="20">
        <v>478</v>
      </c>
      <c r="E46" s="4">
        <v>4.4000000000000003E-3</v>
      </c>
      <c r="F46" s="20">
        <v>229</v>
      </c>
      <c r="G46" s="4">
        <v>2.0999999999999999E-3</v>
      </c>
      <c r="H46" s="20">
        <v>3518</v>
      </c>
      <c r="I46" s="4">
        <v>3.2099999999999997E-2</v>
      </c>
      <c r="J46" s="5">
        <f t="shared" si="0"/>
        <v>105230.95854922281</v>
      </c>
      <c r="K46" s="6">
        <f t="shared" si="1"/>
        <v>0.96140000000000003</v>
      </c>
      <c r="L46" s="5">
        <f t="shared" si="2"/>
        <v>109455.95854922281</v>
      </c>
      <c r="M46" s="7">
        <f t="shared" si="3"/>
        <v>3.8599999999999968E-2</v>
      </c>
      <c r="N46" s="7">
        <f t="shared" si="4"/>
        <v>6.5000000000000006E-3</v>
      </c>
      <c r="O46" s="17">
        <f t="shared" si="5"/>
        <v>707</v>
      </c>
      <c r="P46" s="17">
        <f t="shared" si="6"/>
        <v>4225</v>
      </c>
    </row>
    <row r="47" spans="1:16" ht="14.25">
      <c r="A47" s="2" t="s">
        <v>53</v>
      </c>
      <c r="B47" s="3">
        <v>0</v>
      </c>
      <c r="C47" s="4">
        <v>0</v>
      </c>
      <c r="D47" s="20">
        <v>79</v>
      </c>
      <c r="E47" s="4">
        <v>2E-3</v>
      </c>
      <c r="F47" s="20">
        <v>201</v>
      </c>
      <c r="G47" s="4">
        <v>5.1000000000000004E-3</v>
      </c>
      <c r="H47" s="20">
        <v>1254</v>
      </c>
      <c r="I47" s="4">
        <v>3.15E-2</v>
      </c>
      <c r="J47" s="5">
        <f t="shared" si="0"/>
        <v>38206.932642487045</v>
      </c>
      <c r="K47" s="6">
        <f t="shared" si="1"/>
        <v>0.96140000000000003</v>
      </c>
      <c r="L47" s="5">
        <f t="shared" si="2"/>
        <v>39740.932642487045</v>
      </c>
      <c r="M47" s="7">
        <f t="shared" si="3"/>
        <v>3.8599999999999968E-2</v>
      </c>
      <c r="N47" s="7">
        <f t="shared" si="4"/>
        <v>7.1000000000000004E-3</v>
      </c>
      <c r="O47" s="17">
        <f t="shared" si="5"/>
        <v>280</v>
      </c>
      <c r="P47" s="17">
        <f t="shared" si="6"/>
        <v>1534</v>
      </c>
    </row>
    <row r="48" spans="1:16" ht="14.25">
      <c r="A48" s="2" t="s">
        <v>54</v>
      </c>
      <c r="B48" s="3">
        <v>0</v>
      </c>
      <c r="C48" s="4">
        <v>0</v>
      </c>
      <c r="D48" s="20">
        <v>529</v>
      </c>
      <c r="E48" s="4">
        <v>1.5E-3</v>
      </c>
      <c r="F48" s="20">
        <v>801</v>
      </c>
      <c r="G48" s="4">
        <v>2.2000000000000001E-3</v>
      </c>
      <c r="H48" s="20">
        <v>12672</v>
      </c>
      <c r="I48" s="4">
        <v>3.5200000000000002E-2</v>
      </c>
      <c r="J48" s="5">
        <f t="shared" si="0"/>
        <v>345946.5861182519</v>
      </c>
      <c r="K48" s="6">
        <f t="shared" si="1"/>
        <v>0.96109999999999995</v>
      </c>
      <c r="L48" s="5">
        <f t="shared" si="2"/>
        <v>359948.5861182519</v>
      </c>
      <c r="M48" s="7">
        <f t="shared" si="3"/>
        <v>3.8900000000000046E-2</v>
      </c>
      <c r="N48" s="7">
        <f t="shared" si="4"/>
        <v>3.7000000000000002E-3</v>
      </c>
      <c r="O48" s="17">
        <f t="shared" si="5"/>
        <v>1330</v>
      </c>
      <c r="P48" s="17">
        <f t="shared" si="6"/>
        <v>14002</v>
      </c>
    </row>
    <row r="49" spans="1:16" ht="14.25">
      <c r="A49" s="2" t="s">
        <v>55</v>
      </c>
      <c r="B49" s="3">
        <v>0</v>
      </c>
      <c r="C49" s="4">
        <v>0</v>
      </c>
      <c r="D49" s="20">
        <v>3354</v>
      </c>
      <c r="E49" s="4">
        <v>1.3599999999999999E-2</v>
      </c>
      <c r="F49" s="20">
        <v>1291</v>
      </c>
      <c r="G49" s="4">
        <v>5.1999999999999998E-3</v>
      </c>
      <c r="H49" s="20">
        <v>13537</v>
      </c>
      <c r="I49" s="4">
        <v>5.4800000000000001E-2</v>
      </c>
      <c r="J49" s="5">
        <f t="shared" si="0"/>
        <v>228856.04347826086</v>
      </c>
      <c r="K49" s="6">
        <f t="shared" si="1"/>
        <v>0.9264</v>
      </c>
      <c r="L49" s="5">
        <f t="shared" si="2"/>
        <v>247038.04347826086</v>
      </c>
      <c r="M49" s="7">
        <f t="shared" si="3"/>
        <v>7.3599999999999999E-2</v>
      </c>
      <c r="N49" s="7">
        <f t="shared" si="4"/>
        <v>1.8799999999999997E-2</v>
      </c>
      <c r="O49" s="17">
        <f t="shared" si="5"/>
        <v>4645</v>
      </c>
      <c r="P49" s="17">
        <f t="shared" si="6"/>
        <v>18182</v>
      </c>
    </row>
    <row r="50" spans="1:16" ht="14.25">
      <c r="A50" s="2" t="s">
        <v>56</v>
      </c>
      <c r="B50" s="3">
        <v>0</v>
      </c>
      <c r="C50" s="4">
        <v>0</v>
      </c>
      <c r="D50" s="20">
        <v>10</v>
      </c>
      <c r="E50" s="4">
        <v>1E-4</v>
      </c>
      <c r="F50" s="20">
        <v>44</v>
      </c>
      <c r="G50" s="4">
        <v>5.9999999999999995E-4</v>
      </c>
      <c r="H50" s="20">
        <v>1221</v>
      </c>
      <c r="I50" s="4">
        <v>1.5299999999999999E-2</v>
      </c>
      <c r="J50" s="5">
        <f t="shared" si="0"/>
        <v>78412.5</v>
      </c>
      <c r="K50" s="6">
        <f t="shared" si="1"/>
        <v>0.98399999999999999</v>
      </c>
      <c r="L50" s="5">
        <f t="shared" si="2"/>
        <v>79687.5</v>
      </c>
      <c r="M50" s="7">
        <f t="shared" si="3"/>
        <v>1.6000000000000014E-2</v>
      </c>
      <c r="N50" s="7">
        <f t="shared" si="4"/>
        <v>6.9999999999999999E-4</v>
      </c>
      <c r="O50" s="17">
        <f t="shared" si="5"/>
        <v>54</v>
      </c>
      <c r="P50" s="17">
        <f t="shared" si="6"/>
        <v>1275</v>
      </c>
    </row>
    <row r="51" spans="1:16" ht="14.25">
      <c r="A51" s="2" t="s">
        <v>57</v>
      </c>
      <c r="B51" s="3">
        <v>0</v>
      </c>
      <c r="C51" s="4">
        <v>0</v>
      </c>
      <c r="D51" s="20">
        <v>191</v>
      </c>
      <c r="E51" s="4">
        <v>8.0000000000000004E-4</v>
      </c>
      <c r="F51" s="20">
        <v>435</v>
      </c>
      <c r="G51" s="4">
        <v>1.9E-3</v>
      </c>
      <c r="H51" s="20">
        <v>6249</v>
      </c>
      <c r="I51" s="4">
        <v>2.7400000000000001E-2</v>
      </c>
      <c r="J51" s="5">
        <f t="shared" si="0"/>
        <v>221530.31561461792</v>
      </c>
      <c r="K51" s="6">
        <f t="shared" si="1"/>
        <v>0.96989999999999998</v>
      </c>
      <c r="L51" s="5">
        <f t="shared" si="2"/>
        <v>228405.31561461792</v>
      </c>
      <c r="M51" s="7">
        <f t="shared" si="3"/>
        <v>3.0100000000000016E-2</v>
      </c>
      <c r="N51" s="7">
        <f t="shared" si="4"/>
        <v>2.7000000000000001E-3</v>
      </c>
      <c r="O51" s="17">
        <f t="shared" si="5"/>
        <v>626</v>
      </c>
      <c r="P51" s="17">
        <f t="shared" si="6"/>
        <v>6875</v>
      </c>
    </row>
    <row r="52" spans="1:16" ht="14.25">
      <c r="A52" s="2" t="s">
        <v>58</v>
      </c>
      <c r="B52" s="3">
        <v>0</v>
      </c>
      <c r="C52" s="4">
        <v>0</v>
      </c>
      <c r="D52" s="20">
        <v>6</v>
      </c>
      <c r="E52" s="4">
        <v>2.9999999999999997E-4</v>
      </c>
      <c r="F52" s="20">
        <v>18</v>
      </c>
      <c r="G52" s="4">
        <v>8.0000000000000004E-4</v>
      </c>
      <c r="H52" s="20">
        <v>380</v>
      </c>
      <c r="I52" s="4">
        <v>1.6899999999999998E-2</v>
      </c>
      <c r="J52" s="5">
        <f t="shared" si="0"/>
        <v>22040.444444444445</v>
      </c>
      <c r="K52" s="6">
        <f t="shared" si="1"/>
        <v>0.98199999999999998</v>
      </c>
      <c r="L52" s="5">
        <f t="shared" si="2"/>
        <v>22444.444444444445</v>
      </c>
      <c r="M52" s="7">
        <f t="shared" si="3"/>
        <v>1.8000000000000016E-2</v>
      </c>
      <c r="N52" s="7">
        <f t="shared" si="4"/>
        <v>1.1000000000000001E-3</v>
      </c>
      <c r="O52" s="17">
        <f t="shared" si="5"/>
        <v>24</v>
      </c>
      <c r="P52" s="17">
        <f t="shared" si="6"/>
        <v>404</v>
      </c>
    </row>
    <row r="53" spans="1:16" s="13" customFormat="1" ht="15">
      <c r="A53" s="8" t="s">
        <v>59</v>
      </c>
      <c r="B53" s="8">
        <v>49</v>
      </c>
      <c r="C53" s="9">
        <v>0</v>
      </c>
      <c r="D53" s="21">
        <v>60368</v>
      </c>
      <c r="E53" s="9">
        <v>4.0000000000000001E-3</v>
      </c>
      <c r="F53" s="21">
        <v>56548</v>
      </c>
      <c r="G53" s="9">
        <v>3.7000000000000002E-3</v>
      </c>
      <c r="H53" s="21">
        <v>441988</v>
      </c>
      <c r="I53" s="9">
        <v>2.8899999999999999E-2</v>
      </c>
      <c r="J53" s="10">
        <f t="shared" si="0"/>
        <v>14712986.890710382</v>
      </c>
      <c r="K53" s="11">
        <f t="shared" si="1"/>
        <v>0.96340000000000003</v>
      </c>
      <c r="L53" s="10">
        <f t="shared" si="2"/>
        <v>15271939.890710382</v>
      </c>
      <c r="M53" s="12">
        <f t="shared" si="3"/>
        <v>3.6599999999999966E-2</v>
      </c>
      <c r="N53" s="12">
        <f t="shared" si="4"/>
        <v>7.7000000000000002E-3</v>
      </c>
      <c r="O53" s="18">
        <f t="shared" si="5"/>
        <v>116916</v>
      </c>
      <c r="P53" s="18">
        <f t="shared" si="6"/>
        <v>558953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53"/>
  <sheetViews>
    <sheetView workbookViewId="0">
      <pane ySplit="1" topLeftCell="J23" activePane="bottomLeft" state="frozen"/>
      <selection pane="bottomLeft" activeCell="J9" sqref="J9"/>
    </sheetView>
  </sheetViews>
  <sheetFormatPr defaultColWidth="14.42578125" defaultRowHeight="15.75" customHeight="1"/>
  <cols>
    <col min="1" max="1" width="19.85546875" style="2" customWidth="1"/>
    <col min="2" max="16384" width="14.42578125" style="2"/>
  </cols>
  <sheetData>
    <row r="1" spans="1:29" ht="45.95" customHeight="1">
      <c r="A1" s="33" t="s">
        <v>0</v>
      </c>
      <c r="B1" s="31" t="s">
        <v>91</v>
      </c>
      <c r="C1" s="29" t="s">
        <v>92</v>
      </c>
      <c r="D1" s="31" t="s">
        <v>93</v>
      </c>
      <c r="E1" s="30" t="s">
        <v>94</v>
      </c>
      <c r="F1" s="31" t="s">
        <v>95</v>
      </c>
      <c r="G1" s="30" t="s">
        <v>96</v>
      </c>
      <c r="H1" s="31" t="s">
        <v>97</v>
      </c>
      <c r="I1" s="30" t="s">
        <v>98</v>
      </c>
      <c r="J1" s="31" t="s">
        <v>99</v>
      </c>
      <c r="K1" s="31" t="s">
        <v>100</v>
      </c>
      <c r="L1" s="31" t="s">
        <v>101</v>
      </c>
      <c r="M1" s="31" t="s">
        <v>77</v>
      </c>
      <c r="N1" s="32" t="s">
        <v>78</v>
      </c>
      <c r="O1" s="32" t="s">
        <v>79</v>
      </c>
      <c r="P1" s="3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>
      <c r="A2" s="2" t="s">
        <v>8</v>
      </c>
      <c r="B2" s="3">
        <v>0</v>
      </c>
      <c r="C2" s="4">
        <v>0</v>
      </c>
      <c r="D2" s="20">
        <v>69</v>
      </c>
      <c r="E2" s="4">
        <v>2.9999999999999997E-4</v>
      </c>
      <c r="F2" s="20">
        <v>128</v>
      </c>
      <c r="G2" s="4">
        <v>5.9999999999999995E-4</v>
      </c>
      <c r="H2" s="20">
        <v>2628</v>
      </c>
      <c r="I2" s="4">
        <v>1.3100000000000001E-2</v>
      </c>
      <c r="J2" s="5">
        <f>L2-(B2+D2+F2+H2)</f>
        <v>198960.71428571429</v>
      </c>
      <c r="K2" s="6">
        <f>J2/L2</f>
        <v>0.98599999999999999</v>
      </c>
      <c r="L2" s="5">
        <f>(B2+D2+F2+H2)/(C2+E2+G2+I2)</f>
        <v>201785.71428571429</v>
      </c>
      <c r="M2" s="7">
        <f>100%-K2</f>
        <v>1.4000000000000012E-2</v>
      </c>
      <c r="N2" s="7">
        <f>E2+G2</f>
        <v>8.9999999999999998E-4</v>
      </c>
      <c r="O2" s="17">
        <f>D2+F2</f>
        <v>197</v>
      </c>
      <c r="P2" s="17">
        <f>B2+D2+F2+H2</f>
        <v>2825</v>
      </c>
    </row>
    <row r="3" spans="1:29" ht="14.25">
      <c r="A3" s="2" t="s">
        <v>9</v>
      </c>
      <c r="B3" s="3">
        <v>0</v>
      </c>
      <c r="C3" s="4">
        <v>0</v>
      </c>
      <c r="D3" s="20">
        <v>24</v>
      </c>
      <c r="E3" s="4">
        <v>8.9999999999999998E-4</v>
      </c>
      <c r="F3" s="20">
        <v>37</v>
      </c>
      <c r="G3" s="4">
        <v>1.4E-3</v>
      </c>
      <c r="H3" s="20">
        <v>287</v>
      </c>
      <c r="I3" s="4">
        <v>1.0999999999999999E-2</v>
      </c>
      <c r="J3" s="5">
        <f t="shared" ref="J3:J53" si="0">L3-(B3+D3+F3+H3)</f>
        <v>25817.413533834588</v>
      </c>
      <c r="K3" s="6">
        <f t="shared" ref="K3:K53" si="1">J3/L3</f>
        <v>0.98670000000000002</v>
      </c>
      <c r="L3" s="5">
        <f t="shared" ref="L3:L53" si="2">(B3+D3+F3+H3)/(C3+E3+G3+I3)</f>
        <v>26165.413533834588</v>
      </c>
      <c r="M3" s="7">
        <f t="shared" ref="M3:M53" si="3">100%-K3</f>
        <v>1.3299999999999979E-2</v>
      </c>
      <c r="N3" s="7">
        <f t="shared" ref="N3:N53" si="4">E3+G3</f>
        <v>2.3E-3</v>
      </c>
      <c r="O3" s="17">
        <f t="shared" ref="O3:O53" si="5">D3+F3</f>
        <v>61</v>
      </c>
      <c r="P3" s="17">
        <f t="shared" ref="P3:P53" si="6">B3+D3+F3+H3</f>
        <v>348</v>
      </c>
    </row>
    <row r="4" spans="1:29" ht="14.25">
      <c r="A4" s="2" t="s">
        <v>10</v>
      </c>
      <c r="B4" s="3">
        <v>0</v>
      </c>
      <c r="C4" s="4">
        <v>0</v>
      </c>
      <c r="D4" s="20">
        <v>893</v>
      </c>
      <c r="E4" s="4">
        <v>2.7000000000000001E-3</v>
      </c>
      <c r="F4" s="20">
        <v>765</v>
      </c>
      <c r="G4" s="4">
        <v>2E-3</v>
      </c>
      <c r="H4" s="20">
        <v>7387</v>
      </c>
      <c r="I4" s="4">
        <v>2.2100000000000002E-2</v>
      </c>
      <c r="J4" s="5">
        <f t="shared" si="0"/>
        <v>328455</v>
      </c>
      <c r="K4" s="6">
        <f t="shared" si="1"/>
        <v>0.97319999999999995</v>
      </c>
      <c r="L4" s="5">
        <f t="shared" si="2"/>
        <v>337500</v>
      </c>
      <c r="M4" s="7">
        <f t="shared" si="3"/>
        <v>2.6800000000000046E-2</v>
      </c>
      <c r="N4" s="7">
        <f t="shared" si="4"/>
        <v>4.7000000000000002E-3</v>
      </c>
      <c r="O4" s="17">
        <f t="shared" si="5"/>
        <v>1658</v>
      </c>
      <c r="P4" s="17">
        <f t="shared" si="6"/>
        <v>9045</v>
      </c>
    </row>
    <row r="5" spans="1:29" ht="14.25">
      <c r="A5" s="2" t="s">
        <v>11</v>
      </c>
      <c r="B5" s="3">
        <v>0</v>
      </c>
      <c r="C5" s="4">
        <v>0</v>
      </c>
      <c r="D5" s="20">
        <v>30</v>
      </c>
      <c r="E5" s="4">
        <v>2.0000000000000001E-4</v>
      </c>
      <c r="F5" s="20">
        <v>46</v>
      </c>
      <c r="G5" s="4">
        <v>4.0000000000000002E-4</v>
      </c>
      <c r="H5" s="20">
        <v>1502</v>
      </c>
      <c r="I5" s="4">
        <v>1.2E-2</v>
      </c>
      <c r="J5" s="5">
        <f t="shared" si="0"/>
        <v>123660.09523809524</v>
      </c>
      <c r="K5" s="6">
        <f t="shared" si="1"/>
        <v>0.98739999999999994</v>
      </c>
      <c r="L5" s="5">
        <f t="shared" si="2"/>
        <v>125238.09523809524</v>
      </c>
      <c r="M5" s="7">
        <f t="shared" si="3"/>
        <v>1.2600000000000056E-2</v>
      </c>
      <c r="N5" s="7">
        <f t="shared" si="4"/>
        <v>6.0000000000000006E-4</v>
      </c>
      <c r="O5" s="17">
        <f t="shared" si="5"/>
        <v>76</v>
      </c>
      <c r="P5" s="17">
        <f t="shared" si="6"/>
        <v>1578</v>
      </c>
    </row>
    <row r="6" spans="1:29" ht="14.25">
      <c r="A6" s="2" t="s">
        <v>12</v>
      </c>
      <c r="B6" s="3">
        <v>74</v>
      </c>
      <c r="C6" s="4">
        <v>0</v>
      </c>
      <c r="D6" s="20">
        <v>33945</v>
      </c>
      <c r="E6" s="4">
        <v>1.7399999999999999E-2</v>
      </c>
      <c r="F6" s="20">
        <v>27645</v>
      </c>
      <c r="G6" s="4">
        <v>1.4200000000000001E-2</v>
      </c>
      <c r="H6" s="20">
        <v>116716</v>
      </c>
      <c r="I6" s="4">
        <v>5.9799999999999999E-2</v>
      </c>
      <c r="J6" s="5">
        <f t="shared" si="0"/>
        <v>1773261.1378555796</v>
      </c>
      <c r="K6" s="6">
        <f t="shared" si="1"/>
        <v>0.90859999999999996</v>
      </c>
      <c r="L6" s="5">
        <f t="shared" si="2"/>
        <v>1951641.1378555796</v>
      </c>
      <c r="M6" s="7">
        <f t="shared" si="3"/>
        <v>9.1400000000000037E-2</v>
      </c>
      <c r="N6" s="7">
        <f t="shared" si="4"/>
        <v>3.1600000000000003E-2</v>
      </c>
      <c r="O6" s="17">
        <f t="shared" si="5"/>
        <v>61590</v>
      </c>
      <c r="P6" s="17">
        <f t="shared" si="6"/>
        <v>178380</v>
      </c>
    </row>
    <row r="7" spans="1:29" ht="14.25">
      <c r="A7" s="2" t="s">
        <v>13</v>
      </c>
      <c r="B7" s="3">
        <v>0</v>
      </c>
      <c r="C7" s="4">
        <v>0</v>
      </c>
      <c r="D7" s="20">
        <v>1277</v>
      </c>
      <c r="E7" s="4">
        <v>5.0000000000000001E-3</v>
      </c>
      <c r="F7" s="20">
        <v>621</v>
      </c>
      <c r="G7" s="4">
        <v>2.3999999999999998E-3</v>
      </c>
      <c r="H7" s="20">
        <v>4736</v>
      </c>
      <c r="I7" s="4">
        <v>1.84E-2</v>
      </c>
      <c r="J7" s="5">
        <f t="shared" si="0"/>
        <v>250497.78294573643</v>
      </c>
      <c r="K7" s="6">
        <f t="shared" si="1"/>
        <v>0.97419999999999995</v>
      </c>
      <c r="L7" s="5">
        <f t="shared" si="2"/>
        <v>257131.78294573643</v>
      </c>
      <c r="M7" s="7">
        <f t="shared" si="3"/>
        <v>2.5800000000000045E-2</v>
      </c>
      <c r="N7" s="7">
        <f t="shared" si="4"/>
        <v>7.4000000000000003E-3</v>
      </c>
      <c r="O7" s="17">
        <f t="shared" si="5"/>
        <v>1898</v>
      </c>
      <c r="P7" s="17">
        <f t="shared" si="6"/>
        <v>6634</v>
      </c>
    </row>
    <row r="8" spans="1:29" ht="14.25">
      <c r="A8" s="2" t="s">
        <v>14</v>
      </c>
      <c r="B8" s="3">
        <v>0</v>
      </c>
      <c r="C8" s="4">
        <v>0</v>
      </c>
      <c r="D8" s="20">
        <v>511</v>
      </c>
      <c r="E8" s="4">
        <v>3.0000000000000001E-3</v>
      </c>
      <c r="F8" s="20">
        <v>504</v>
      </c>
      <c r="G8" s="4">
        <v>2.8999999999999998E-3</v>
      </c>
      <c r="H8" s="20">
        <v>2910</v>
      </c>
      <c r="I8" s="4">
        <v>1.6899999999999998E-2</v>
      </c>
      <c r="J8" s="5">
        <f t="shared" si="0"/>
        <v>168224.12280701756</v>
      </c>
      <c r="K8" s="6">
        <f t="shared" si="1"/>
        <v>0.97719999999999996</v>
      </c>
      <c r="L8" s="5">
        <f t="shared" si="2"/>
        <v>172149.12280701756</v>
      </c>
      <c r="M8" s="7">
        <f t="shared" si="3"/>
        <v>2.2800000000000042E-2</v>
      </c>
      <c r="N8" s="7">
        <f t="shared" si="4"/>
        <v>5.8999999999999999E-3</v>
      </c>
      <c r="O8" s="17">
        <f t="shared" si="5"/>
        <v>1015</v>
      </c>
      <c r="P8" s="17">
        <f t="shared" si="6"/>
        <v>3925</v>
      </c>
    </row>
    <row r="9" spans="1:29" ht="14.25">
      <c r="A9" s="2" t="s">
        <v>15</v>
      </c>
      <c r="B9" s="3">
        <v>0</v>
      </c>
      <c r="C9" s="4">
        <v>0</v>
      </c>
      <c r="D9" s="20">
        <v>52</v>
      </c>
      <c r="E9" s="4">
        <v>1E-3</v>
      </c>
      <c r="F9" s="20">
        <v>133</v>
      </c>
      <c r="G9" s="4">
        <v>2.7000000000000001E-3</v>
      </c>
      <c r="H9" s="20">
        <v>965</v>
      </c>
      <c r="I9" s="4">
        <v>1.9300000000000001E-2</v>
      </c>
      <c r="J9" s="5">
        <f t="shared" si="0"/>
        <v>48850</v>
      </c>
      <c r="K9" s="6">
        <f t="shared" si="1"/>
        <v>0.97699999999999998</v>
      </c>
      <c r="L9" s="5">
        <f t="shared" si="2"/>
        <v>50000</v>
      </c>
      <c r="M9" s="7">
        <f t="shared" si="3"/>
        <v>2.300000000000002E-2</v>
      </c>
      <c r="N9" s="7">
        <f t="shared" si="4"/>
        <v>3.7000000000000002E-3</v>
      </c>
      <c r="O9" s="17">
        <f t="shared" si="5"/>
        <v>185</v>
      </c>
      <c r="P9" s="17">
        <f t="shared" si="6"/>
        <v>1150</v>
      </c>
    </row>
    <row r="10" spans="1:29" ht="14.25">
      <c r="A10" s="2" t="s">
        <v>16</v>
      </c>
      <c r="B10" s="3">
        <v>0</v>
      </c>
      <c r="C10" s="4">
        <v>0</v>
      </c>
      <c r="D10" s="20">
        <v>110</v>
      </c>
      <c r="E10" s="4">
        <v>3.3999999999999998E-3</v>
      </c>
      <c r="F10" s="20">
        <v>85</v>
      </c>
      <c r="G10" s="4">
        <v>2.5999999999999999E-3</v>
      </c>
      <c r="H10" s="20">
        <v>1024</v>
      </c>
      <c r="I10" s="4">
        <v>3.1600000000000003E-2</v>
      </c>
      <c r="J10" s="5">
        <f t="shared" si="0"/>
        <v>31201.212765957447</v>
      </c>
      <c r="K10" s="6">
        <f t="shared" si="1"/>
        <v>0.96240000000000003</v>
      </c>
      <c r="L10" s="5">
        <f t="shared" si="2"/>
        <v>32420.212765957447</v>
      </c>
      <c r="M10" s="7">
        <f t="shared" si="3"/>
        <v>3.7599999999999967E-2</v>
      </c>
      <c r="N10" s="7">
        <f t="shared" si="4"/>
        <v>6.0000000000000001E-3</v>
      </c>
      <c r="O10" s="17">
        <f t="shared" si="5"/>
        <v>195</v>
      </c>
      <c r="P10" s="17">
        <f t="shared" si="6"/>
        <v>1219</v>
      </c>
    </row>
    <row r="11" spans="1:29" ht="14.25">
      <c r="A11" s="2" t="s">
        <v>17</v>
      </c>
      <c r="B11" s="3">
        <v>1</v>
      </c>
      <c r="C11" s="4">
        <v>0</v>
      </c>
      <c r="D11" s="20">
        <v>2144</v>
      </c>
      <c r="E11" s="4">
        <v>1.6999999999999999E-3</v>
      </c>
      <c r="F11" s="20">
        <v>1697</v>
      </c>
      <c r="G11" s="4">
        <v>1.2999999999999999E-3</v>
      </c>
      <c r="H11" s="20">
        <v>25489</v>
      </c>
      <c r="I11" s="4">
        <v>1.9900000000000001E-2</v>
      </c>
      <c r="J11" s="5">
        <f t="shared" si="0"/>
        <v>1251498.6943231442</v>
      </c>
      <c r="K11" s="6">
        <f t="shared" si="1"/>
        <v>0.97709999999999997</v>
      </c>
      <c r="L11" s="5">
        <f t="shared" si="2"/>
        <v>1280829.6943231442</v>
      </c>
      <c r="M11" s="7">
        <f t="shared" si="3"/>
        <v>2.2900000000000031E-2</v>
      </c>
      <c r="N11" s="7">
        <f t="shared" si="4"/>
        <v>3.0000000000000001E-3</v>
      </c>
      <c r="O11" s="17">
        <f t="shared" si="5"/>
        <v>3841</v>
      </c>
      <c r="P11" s="17">
        <f t="shared" si="6"/>
        <v>29331</v>
      </c>
    </row>
    <row r="12" spans="1:29" ht="14.25">
      <c r="A12" s="2" t="s">
        <v>18</v>
      </c>
      <c r="B12" s="3">
        <v>0</v>
      </c>
      <c r="C12" s="4">
        <v>0</v>
      </c>
      <c r="D12" s="20">
        <v>6257</v>
      </c>
      <c r="E12" s="4">
        <v>1.32E-2</v>
      </c>
      <c r="F12" s="20">
        <v>572</v>
      </c>
      <c r="G12" s="4">
        <v>1.1999999999999999E-3</v>
      </c>
      <c r="H12" s="20">
        <v>7791</v>
      </c>
      <c r="I12" s="4">
        <v>1.6400000000000001E-2</v>
      </c>
      <c r="J12" s="5">
        <f t="shared" si="0"/>
        <v>460055.32467532466</v>
      </c>
      <c r="K12" s="6">
        <f t="shared" si="1"/>
        <v>0.96919999999999995</v>
      </c>
      <c r="L12" s="5">
        <f t="shared" si="2"/>
        <v>474675.32467532466</v>
      </c>
      <c r="M12" s="7">
        <f t="shared" si="3"/>
        <v>3.080000000000005E-2</v>
      </c>
      <c r="N12" s="7">
        <f t="shared" si="4"/>
        <v>1.44E-2</v>
      </c>
      <c r="O12" s="17">
        <f t="shared" si="5"/>
        <v>6829</v>
      </c>
      <c r="P12" s="17">
        <f t="shared" si="6"/>
        <v>14620</v>
      </c>
    </row>
    <row r="13" spans="1:29" ht="14.25">
      <c r="A13" s="2" t="s">
        <v>19</v>
      </c>
      <c r="B13" s="3">
        <v>0</v>
      </c>
      <c r="C13" s="4">
        <v>0</v>
      </c>
      <c r="D13" s="20">
        <v>748</v>
      </c>
      <c r="E13" s="4">
        <v>1.11E-2</v>
      </c>
      <c r="F13" s="20">
        <v>284</v>
      </c>
      <c r="G13" s="4">
        <v>4.1999999999999997E-3</v>
      </c>
      <c r="H13" s="20">
        <v>1712</v>
      </c>
      <c r="I13" s="4">
        <v>2.53E-2</v>
      </c>
      <c r="J13" s="5">
        <f t="shared" si="0"/>
        <v>64842.206896551725</v>
      </c>
      <c r="K13" s="6">
        <f t="shared" si="1"/>
        <v>0.95940000000000003</v>
      </c>
      <c r="L13" s="5">
        <f t="shared" si="2"/>
        <v>67586.206896551725</v>
      </c>
      <c r="M13" s="7">
        <f t="shared" si="3"/>
        <v>4.0599999999999969E-2</v>
      </c>
      <c r="N13" s="7">
        <f t="shared" si="4"/>
        <v>1.5300000000000001E-2</v>
      </c>
      <c r="O13" s="17">
        <f t="shared" si="5"/>
        <v>1032</v>
      </c>
      <c r="P13" s="17">
        <f t="shared" si="6"/>
        <v>2744</v>
      </c>
    </row>
    <row r="14" spans="1:29" ht="14.25">
      <c r="A14" s="2" t="s">
        <v>20</v>
      </c>
      <c r="B14" s="3">
        <v>0</v>
      </c>
      <c r="C14" s="4">
        <v>0</v>
      </c>
      <c r="D14" s="20">
        <v>57</v>
      </c>
      <c r="E14" s="4">
        <v>1.1000000000000001E-3</v>
      </c>
      <c r="F14" s="20">
        <v>94</v>
      </c>
      <c r="G14" s="4">
        <v>1.8E-3</v>
      </c>
      <c r="H14" s="20">
        <v>1270</v>
      </c>
      <c r="I14" s="4">
        <v>2.3900000000000001E-2</v>
      </c>
      <c r="J14" s="5">
        <f t="shared" si="0"/>
        <v>51601.388059701494</v>
      </c>
      <c r="K14" s="6">
        <f t="shared" si="1"/>
        <v>0.97319999999999995</v>
      </c>
      <c r="L14" s="5">
        <f t="shared" si="2"/>
        <v>53022.388059701494</v>
      </c>
      <c r="M14" s="7">
        <f t="shared" si="3"/>
        <v>2.6800000000000046E-2</v>
      </c>
      <c r="N14" s="7">
        <f t="shared" si="4"/>
        <v>2.8999999999999998E-3</v>
      </c>
      <c r="O14" s="17">
        <f t="shared" si="5"/>
        <v>151</v>
      </c>
      <c r="P14" s="17">
        <f t="shared" si="6"/>
        <v>1421</v>
      </c>
    </row>
    <row r="15" spans="1:29" ht="14.25">
      <c r="A15" s="2" t="s">
        <v>21</v>
      </c>
      <c r="B15" s="3">
        <v>0</v>
      </c>
      <c r="C15" s="4">
        <v>0</v>
      </c>
      <c r="D15" s="20">
        <v>1325</v>
      </c>
      <c r="E15" s="4">
        <v>2.0999999999999999E-3</v>
      </c>
      <c r="F15" s="20">
        <v>729</v>
      </c>
      <c r="G15" s="4">
        <v>1.1000000000000001E-3</v>
      </c>
      <c r="H15" s="20">
        <v>13646</v>
      </c>
      <c r="I15" s="4">
        <v>2.12E-2</v>
      </c>
      <c r="J15" s="5">
        <f t="shared" si="0"/>
        <v>627742.62295081967</v>
      </c>
      <c r="K15" s="6">
        <f t="shared" si="1"/>
        <v>0.97560000000000002</v>
      </c>
      <c r="L15" s="5">
        <f t="shared" si="2"/>
        <v>643442.62295081967</v>
      </c>
      <c r="M15" s="7">
        <f t="shared" si="3"/>
        <v>2.4399999999999977E-2</v>
      </c>
      <c r="N15" s="7">
        <f t="shared" si="4"/>
        <v>3.1999999999999997E-3</v>
      </c>
      <c r="O15" s="17">
        <f t="shared" si="5"/>
        <v>2054</v>
      </c>
      <c r="P15" s="17">
        <f t="shared" si="6"/>
        <v>15700</v>
      </c>
    </row>
    <row r="16" spans="1:29" ht="14.25">
      <c r="A16" s="2" t="s">
        <v>22</v>
      </c>
      <c r="B16" s="3">
        <v>0</v>
      </c>
      <c r="C16" s="4">
        <v>0</v>
      </c>
      <c r="D16" s="20">
        <v>245</v>
      </c>
      <c r="E16" s="4">
        <v>1.1000000000000001E-3</v>
      </c>
      <c r="F16" s="20">
        <v>455</v>
      </c>
      <c r="G16" s="4">
        <v>2E-3</v>
      </c>
      <c r="H16" s="20">
        <v>4213</v>
      </c>
      <c r="I16" s="4">
        <v>1.8100000000000002E-2</v>
      </c>
      <c r="J16" s="5">
        <f t="shared" si="0"/>
        <v>226832.28301886789</v>
      </c>
      <c r="K16" s="6">
        <f t="shared" si="1"/>
        <v>0.9788</v>
      </c>
      <c r="L16" s="5">
        <f t="shared" si="2"/>
        <v>231745.28301886789</v>
      </c>
      <c r="M16" s="7">
        <f t="shared" si="3"/>
        <v>2.1199999999999997E-2</v>
      </c>
      <c r="N16" s="7">
        <f t="shared" si="4"/>
        <v>3.1000000000000003E-3</v>
      </c>
      <c r="O16" s="17">
        <f t="shared" si="5"/>
        <v>700</v>
      </c>
      <c r="P16" s="17">
        <f t="shared" si="6"/>
        <v>4913</v>
      </c>
    </row>
    <row r="17" spans="1:16" ht="14.25">
      <c r="A17" s="2" t="s">
        <v>23</v>
      </c>
      <c r="B17" s="3">
        <v>0</v>
      </c>
      <c r="C17" s="4">
        <v>0</v>
      </c>
      <c r="D17" s="20">
        <v>62</v>
      </c>
      <c r="E17" s="4">
        <v>5.0000000000000001E-4</v>
      </c>
      <c r="F17" s="20">
        <v>165</v>
      </c>
      <c r="G17" s="4">
        <v>1.2999999999999999E-3</v>
      </c>
      <c r="H17" s="20">
        <v>2185</v>
      </c>
      <c r="I17" s="4">
        <v>1.7299999999999999E-2</v>
      </c>
      <c r="J17" s="5">
        <f t="shared" si="0"/>
        <v>123870.72251308901</v>
      </c>
      <c r="K17" s="6">
        <f t="shared" si="1"/>
        <v>0.98089999999999999</v>
      </c>
      <c r="L17" s="5">
        <f t="shared" si="2"/>
        <v>126282.72251308901</v>
      </c>
      <c r="M17" s="7">
        <f t="shared" si="3"/>
        <v>1.9100000000000006E-2</v>
      </c>
      <c r="N17" s="7">
        <f t="shared" si="4"/>
        <v>1.8E-3</v>
      </c>
      <c r="O17" s="17">
        <f t="shared" si="5"/>
        <v>227</v>
      </c>
      <c r="P17" s="17">
        <f t="shared" si="6"/>
        <v>2412</v>
      </c>
    </row>
    <row r="18" spans="1:16" ht="14.25">
      <c r="A18" s="2" t="s">
        <v>24</v>
      </c>
      <c r="B18" s="3">
        <v>0</v>
      </c>
      <c r="C18" s="4">
        <v>0</v>
      </c>
      <c r="D18" s="20">
        <v>74</v>
      </c>
      <c r="E18" s="4">
        <v>6.9999999999999999E-4</v>
      </c>
      <c r="F18" s="20">
        <v>125</v>
      </c>
      <c r="G18" s="4">
        <v>1.1999999999999999E-3</v>
      </c>
      <c r="H18" s="20">
        <v>2069</v>
      </c>
      <c r="I18" s="4">
        <v>1.9400000000000001E-2</v>
      </c>
      <c r="J18" s="5">
        <f t="shared" si="0"/>
        <v>104210.87323943662</v>
      </c>
      <c r="K18" s="6">
        <f t="shared" si="1"/>
        <v>0.97870000000000001</v>
      </c>
      <c r="L18" s="5">
        <f t="shared" si="2"/>
        <v>106478.87323943662</v>
      </c>
      <c r="M18" s="7">
        <f t="shared" si="3"/>
        <v>2.1299999999999986E-2</v>
      </c>
      <c r="N18" s="7">
        <f t="shared" si="4"/>
        <v>1.8999999999999998E-3</v>
      </c>
      <c r="O18" s="17">
        <f t="shared" si="5"/>
        <v>199</v>
      </c>
      <c r="P18" s="17">
        <f t="shared" si="6"/>
        <v>2268</v>
      </c>
    </row>
    <row r="19" spans="1:16" ht="14.25">
      <c r="A19" s="2" t="s">
        <v>25</v>
      </c>
      <c r="B19" s="3">
        <v>0</v>
      </c>
      <c r="C19" s="4">
        <v>0</v>
      </c>
      <c r="D19" s="20">
        <v>69</v>
      </c>
      <c r="E19" s="4">
        <v>5.0000000000000001E-4</v>
      </c>
      <c r="F19" s="20">
        <v>96</v>
      </c>
      <c r="G19" s="4">
        <v>6.9999999999999999E-4</v>
      </c>
      <c r="H19" s="20">
        <v>2608</v>
      </c>
      <c r="I19" s="4">
        <v>1.84E-2</v>
      </c>
      <c r="J19" s="5">
        <f t="shared" si="0"/>
        <v>138706.5918367347</v>
      </c>
      <c r="K19" s="6">
        <f t="shared" si="1"/>
        <v>0.98040000000000005</v>
      </c>
      <c r="L19" s="5">
        <f t="shared" si="2"/>
        <v>141479.5918367347</v>
      </c>
      <c r="M19" s="7">
        <f t="shared" si="3"/>
        <v>1.9599999999999951E-2</v>
      </c>
      <c r="N19" s="7">
        <f t="shared" si="4"/>
        <v>1.2000000000000001E-3</v>
      </c>
      <c r="O19" s="17">
        <f t="shared" si="5"/>
        <v>165</v>
      </c>
      <c r="P19" s="17">
        <f t="shared" si="6"/>
        <v>2773</v>
      </c>
    </row>
    <row r="20" spans="1:16" ht="14.25">
      <c r="A20" s="2" t="s">
        <v>26</v>
      </c>
      <c r="B20" s="3">
        <v>0</v>
      </c>
      <c r="C20" s="4">
        <v>0</v>
      </c>
      <c r="D20" s="20">
        <v>78</v>
      </c>
      <c r="E20" s="4">
        <v>4.0000000000000002E-4</v>
      </c>
      <c r="F20" s="20">
        <v>64</v>
      </c>
      <c r="G20" s="4">
        <v>2.9999999999999997E-4</v>
      </c>
      <c r="H20" s="20">
        <v>1784</v>
      </c>
      <c r="I20" s="4">
        <v>8.3999999999999995E-3</v>
      </c>
      <c r="J20" s="5">
        <f t="shared" si="0"/>
        <v>209722.35164835167</v>
      </c>
      <c r="K20" s="6">
        <f t="shared" si="1"/>
        <v>0.9909</v>
      </c>
      <c r="L20" s="5">
        <f t="shared" si="2"/>
        <v>211648.35164835167</v>
      </c>
      <c r="M20" s="7">
        <f t="shared" si="3"/>
        <v>9.099999999999997E-3</v>
      </c>
      <c r="N20" s="7">
        <f t="shared" si="4"/>
        <v>6.9999999999999999E-4</v>
      </c>
      <c r="O20" s="17">
        <f t="shared" si="5"/>
        <v>142</v>
      </c>
      <c r="P20" s="17">
        <f t="shared" si="6"/>
        <v>1926</v>
      </c>
    </row>
    <row r="21" spans="1:16" ht="14.25">
      <c r="A21" s="2" t="s">
        <v>27</v>
      </c>
      <c r="B21" s="3">
        <v>0</v>
      </c>
      <c r="C21" s="4">
        <v>0</v>
      </c>
      <c r="D21" s="20">
        <v>50</v>
      </c>
      <c r="E21" s="4">
        <v>8.9999999999999998E-4</v>
      </c>
      <c r="F21" s="20">
        <v>166</v>
      </c>
      <c r="G21" s="4">
        <v>2.8E-3</v>
      </c>
      <c r="H21" s="20">
        <v>1303</v>
      </c>
      <c r="I21" s="4">
        <v>2.2200000000000001E-2</v>
      </c>
      <c r="J21" s="5">
        <f t="shared" si="0"/>
        <v>57129.648648648646</v>
      </c>
      <c r="K21" s="6">
        <f t="shared" si="1"/>
        <v>0.97409999999999997</v>
      </c>
      <c r="L21" s="5">
        <f t="shared" si="2"/>
        <v>58648.648648648646</v>
      </c>
      <c r="M21" s="7">
        <f t="shared" si="3"/>
        <v>2.5900000000000034E-2</v>
      </c>
      <c r="N21" s="7">
        <f t="shared" si="4"/>
        <v>3.7000000000000002E-3</v>
      </c>
      <c r="O21" s="17">
        <f t="shared" si="5"/>
        <v>216</v>
      </c>
      <c r="P21" s="17">
        <f t="shared" si="6"/>
        <v>1519</v>
      </c>
    </row>
    <row r="22" spans="1:16" ht="14.25">
      <c r="A22" s="2" t="s">
        <v>28</v>
      </c>
      <c r="B22" s="3">
        <v>0</v>
      </c>
      <c r="C22" s="4">
        <v>0</v>
      </c>
      <c r="D22" s="20">
        <v>743</v>
      </c>
      <c r="E22" s="4">
        <v>2.3E-3</v>
      </c>
      <c r="F22" s="20">
        <v>700</v>
      </c>
      <c r="G22" s="4">
        <v>2.2000000000000001E-3</v>
      </c>
      <c r="H22" s="20">
        <v>7270</v>
      </c>
      <c r="I22" s="4">
        <v>2.29E-2</v>
      </c>
      <c r="J22" s="5">
        <f t="shared" si="0"/>
        <v>309279.70072992699</v>
      </c>
      <c r="K22" s="6">
        <f t="shared" si="1"/>
        <v>0.97260000000000002</v>
      </c>
      <c r="L22" s="5">
        <f t="shared" si="2"/>
        <v>317992.70072992699</v>
      </c>
      <c r="M22" s="7">
        <f t="shared" si="3"/>
        <v>2.739999999999998E-2</v>
      </c>
      <c r="N22" s="7">
        <f t="shared" si="4"/>
        <v>4.5000000000000005E-3</v>
      </c>
      <c r="O22" s="17">
        <f t="shared" si="5"/>
        <v>1443</v>
      </c>
      <c r="P22" s="17">
        <f t="shared" si="6"/>
        <v>8713</v>
      </c>
    </row>
    <row r="23" spans="1:16" ht="14.25">
      <c r="A23" s="2" t="s">
        <v>29</v>
      </c>
      <c r="B23" s="3">
        <v>0</v>
      </c>
      <c r="C23" s="4">
        <v>0</v>
      </c>
      <c r="D23" s="20">
        <v>845</v>
      </c>
      <c r="E23" s="4">
        <v>2.3999999999999998E-3</v>
      </c>
      <c r="F23" s="20">
        <v>821</v>
      </c>
      <c r="G23" s="4">
        <v>2.3E-3</v>
      </c>
      <c r="H23" s="20">
        <v>7320</v>
      </c>
      <c r="I23" s="4">
        <v>2.0500000000000001E-2</v>
      </c>
      <c r="J23" s="5">
        <f t="shared" si="0"/>
        <v>347601.3015873016</v>
      </c>
      <c r="K23" s="6">
        <f t="shared" si="1"/>
        <v>0.9748</v>
      </c>
      <c r="L23" s="5">
        <f t="shared" si="2"/>
        <v>356587.3015873016</v>
      </c>
      <c r="M23" s="7">
        <f t="shared" si="3"/>
        <v>2.52E-2</v>
      </c>
      <c r="N23" s="7">
        <f t="shared" si="4"/>
        <v>4.6999999999999993E-3</v>
      </c>
      <c r="O23" s="17">
        <f t="shared" si="5"/>
        <v>1666</v>
      </c>
      <c r="P23" s="17">
        <f t="shared" si="6"/>
        <v>8986</v>
      </c>
    </row>
    <row r="24" spans="1:16" ht="14.25">
      <c r="A24" s="2" t="s">
        <v>30</v>
      </c>
      <c r="B24" s="3">
        <v>0</v>
      </c>
      <c r="C24" s="4">
        <v>0</v>
      </c>
      <c r="D24" s="20">
        <v>300</v>
      </c>
      <c r="E24" s="4">
        <v>5.9999999999999995E-4</v>
      </c>
      <c r="F24" s="20">
        <v>1306</v>
      </c>
      <c r="G24" s="4">
        <v>2.3999999999999998E-3</v>
      </c>
      <c r="H24" s="20">
        <v>5877</v>
      </c>
      <c r="I24" s="4">
        <v>1.0800000000000001E-2</v>
      </c>
      <c r="J24" s="5">
        <f t="shared" si="0"/>
        <v>534763.37681159424</v>
      </c>
      <c r="K24" s="6">
        <f t="shared" si="1"/>
        <v>0.98619999999999997</v>
      </c>
      <c r="L24" s="5">
        <f t="shared" si="2"/>
        <v>542246.37681159424</v>
      </c>
      <c r="M24" s="7">
        <f t="shared" si="3"/>
        <v>1.3800000000000034E-2</v>
      </c>
      <c r="N24" s="7">
        <f t="shared" si="4"/>
        <v>2.9999999999999996E-3</v>
      </c>
      <c r="O24" s="17">
        <f t="shared" si="5"/>
        <v>1606</v>
      </c>
      <c r="P24" s="17">
        <f t="shared" si="6"/>
        <v>7483</v>
      </c>
    </row>
    <row r="25" spans="1:16" ht="14.25">
      <c r="A25" s="2" t="s">
        <v>31</v>
      </c>
      <c r="B25" s="3">
        <v>0</v>
      </c>
      <c r="C25" s="4">
        <v>0</v>
      </c>
      <c r="D25" s="20">
        <v>294</v>
      </c>
      <c r="E25" s="4">
        <v>1.2999999999999999E-3</v>
      </c>
      <c r="F25" s="20">
        <v>243</v>
      </c>
      <c r="G25" s="4">
        <v>1E-3</v>
      </c>
      <c r="H25" s="20">
        <v>4416</v>
      </c>
      <c r="I25" s="4">
        <v>1.89E-2</v>
      </c>
      <c r="J25" s="5">
        <f t="shared" si="0"/>
        <v>228679.0754716981</v>
      </c>
      <c r="K25" s="6">
        <f t="shared" si="1"/>
        <v>0.9788</v>
      </c>
      <c r="L25" s="5">
        <f t="shared" si="2"/>
        <v>233632.0754716981</v>
      </c>
      <c r="M25" s="7">
        <f t="shared" si="3"/>
        <v>2.1199999999999997E-2</v>
      </c>
      <c r="N25" s="7">
        <f t="shared" si="4"/>
        <v>2.3E-3</v>
      </c>
      <c r="O25" s="17">
        <f t="shared" si="5"/>
        <v>537</v>
      </c>
      <c r="P25" s="17">
        <f t="shared" si="6"/>
        <v>4953</v>
      </c>
    </row>
    <row r="26" spans="1:16" ht="14.25">
      <c r="A26" s="2" t="s">
        <v>32</v>
      </c>
      <c r="B26" s="3">
        <v>0</v>
      </c>
      <c r="C26" s="4">
        <v>0</v>
      </c>
      <c r="D26" s="20">
        <v>13</v>
      </c>
      <c r="E26" s="4">
        <v>1E-4</v>
      </c>
      <c r="F26" s="20">
        <v>28</v>
      </c>
      <c r="G26" s="4">
        <v>2.9999999999999997E-4</v>
      </c>
      <c r="H26" s="20">
        <v>1042</v>
      </c>
      <c r="I26" s="4">
        <v>9.7999999999999997E-3</v>
      </c>
      <c r="J26" s="5">
        <f t="shared" si="0"/>
        <v>105093.4705882353</v>
      </c>
      <c r="K26" s="6">
        <f t="shared" si="1"/>
        <v>0.98980000000000001</v>
      </c>
      <c r="L26" s="5">
        <f t="shared" si="2"/>
        <v>106176.4705882353</v>
      </c>
      <c r="M26" s="7">
        <f t="shared" si="3"/>
        <v>1.0199999999999987E-2</v>
      </c>
      <c r="N26" s="7">
        <f t="shared" si="4"/>
        <v>3.9999999999999996E-4</v>
      </c>
      <c r="O26" s="17">
        <f t="shared" si="5"/>
        <v>41</v>
      </c>
      <c r="P26" s="17">
        <f t="shared" si="6"/>
        <v>1083</v>
      </c>
    </row>
    <row r="27" spans="1:16" ht="14.25">
      <c r="A27" s="2" t="s">
        <v>33</v>
      </c>
      <c r="B27" s="3">
        <v>0</v>
      </c>
      <c r="C27" s="4">
        <v>0</v>
      </c>
      <c r="D27" s="20">
        <v>275</v>
      </c>
      <c r="E27" s="4">
        <v>1E-3</v>
      </c>
      <c r="F27" s="20">
        <v>247</v>
      </c>
      <c r="G27" s="4">
        <v>8.9999999999999998E-4</v>
      </c>
      <c r="H27" s="20">
        <v>4895</v>
      </c>
      <c r="I27" s="4">
        <v>1.8200000000000001E-2</v>
      </c>
      <c r="J27" s="5">
        <f t="shared" si="0"/>
        <v>264085.48756218905</v>
      </c>
      <c r="K27" s="6">
        <f t="shared" si="1"/>
        <v>0.97989999999999999</v>
      </c>
      <c r="L27" s="5">
        <f t="shared" si="2"/>
        <v>269502.48756218905</v>
      </c>
      <c r="M27" s="7">
        <f t="shared" si="3"/>
        <v>2.0100000000000007E-2</v>
      </c>
      <c r="N27" s="7">
        <f t="shared" si="4"/>
        <v>1.9E-3</v>
      </c>
      <c r="O27" s="17">
        <f t="shared" si="5"/>
        <v>522</v>
      </c>
      <c r="P27" s="17">
        <f t="shared" si="6"/>
        <v>5417</v>
      </c>
    </row>
    <row r="28" spans="1:16" ht="14.25">
      <c r="A28" s="2" t="s">
        <v>34</v>
      </c>
      <c r="B28" s="3">
        <v>0</v>
      </c>
      <c r="C28" s="4">
        <v>0</v>
      </c>
      <c r="D28" s="20">
        <v>57</v>
      </c>
      <c r="E28" s="4">
        <v>1E-3</v>
      </c>
      <c r="F28" s="20">
        <v>70</v>
      </c>
      <c r="G28" s="4">
        <v>1.2999999999999999E-3</v>
      </c>
      <c r="H28" s="20">
        <v>947</v>
      </c>
      <c r="I28" s="4">
        <v>1.7100000000000001E-2</v>
      </c>
      <c r="J28" s="5">
        <f t="shared" si="0"/>
        <v>54286.824742268036</v>
      </c>
      <c r="K28" s="6">
        <f t="shared" si="1"/>
        <v>0.98060000000000003</v>
      </c>
      <c r="L28" s="5">
        <f t="shared" si="2"/>
        <v>55360.824742268036</v>
      </c>
      <c r="M28" s="7">
        <f t="shared" si="3"/>
        <v>1.9399999999999973E-2</v>
      </c>
      <c r="N28" s="7">
        <f t="shared" si="4"/>
        <v>2.3E-3</v>
      </c>
      <c r="O28" s="17">
        <f t="shared" si="5"/>
        <v>127</v>
      </c>
      <c r="P28" s="17">
        <f t="shared" si="6"/>
        <v>1074</v>
      </c>
    </row>
    <row r="29" spans="1:16" ht="14.25">
      <c r="A29" s="2" t="s">
        <v>35</v>
      </c>
      <c r="B29" s="3">
        <v>0</v>
      </c>
      <c r="C29" s="4">
        <v>0</v>
      </c>
      <c r="D29" s="20">
        <v>54</v>
      </c>
      <c r="E29" s="4">
        <v>6.9999999999999999E-4</v>
      </c>
      <c r="F29" s="20">
        <v>98</v>
      </c>
      <c r="G29" s="4">
        <v>1.1999999999999999E-3</v>
      </c>
      <c r="H29" s="20">
        <v>1230</v>
      </c>
      <c r="I29" s="4">
        <v>1.4999999999999999E-2</v>
      </c>
      <c r="J29" s="5">
        <f t="shared" si="0"/>
        <v>80393.147928994091</v>
      </c>
      <c r="K29" s="6">
        <f t="shared" si="1"/>
        <v>0.98309999999999997</v>
      </c>
      <c r="L29" s="5">
        <f t="shared" si="2"/>
        <v>81775.147928994091</v>
      </c>
      <c r="M29" s="7">
        <f t="shared" si="3"/>
        <v>1.6900000000000026E-2</v>
      </c>
      <c r="N29" s="7">
        <f t="shared" si="4"/>
        <v>1.8999999999999998E-3</v>
      </c>
      <c r="O29" s="17">
        <f t="shared" si="5"/>
        <v>152</v>
      </c>
      <c r="P29" s="17">
        <f t="shared" si="6"/>
        <v>1382</v>
      </c>
    </row>
    <row r="30" spans="1:16" ht="14.25">
      <c r="A30" s="2" t="s">
        <v>36</v>
      </c>
      <c r="B30" s="3">
        <v>0</v>
      </c>
      <c r="C30" s="4">
        <v>0</v>
      </c>
      <c r="D30" s="20">
        <v>410</v>
      </c>
      <c r="E30" s="4">
        <v>2.8999999999999998E-3</v>
      </c>
      <c r="F30" s="20">
        <v>242</v>
      </c>
      <c r="G30" s="4">
        <v>1.6999999999999999E-3</v>
      </c>
      <c r="H30" s="20">
        <v>3205</v>
      </c>
      <c r="I30" s="4">
        <v>2.2800000000000001E-2</v>
      </c>
      <c r="J30" s="5">
        <f t="shared" si="0"/>
        <v>136909.42335766423</v>
      </c>
      <c r="K30" s="6">
        <f t="shared" si="1"/>
        <v>0.97260000000000002</v>
      </c>
      <c r="L30" s="5">
        <f t="shared" si="2"/>
        <v>140766.42335766423</v>
      </c>
      <c r="M30" s="7">
        <f t="shared" si="3"/>
        <v>2.739999999999998E-2</v>
      </c>
      <c r="N30" s="7">
        <f t="shared" si="4"/>
        <v>4.5999999999999999E-3</v>
      </c>
      <c r="O30" s="17">
        <f t="shared" si="5"/>
        <v>652</v>
      </c>
      <c r="P30" s="17">
        <f t="shared" si="6"/>
        <v>3857</v>
      </c>
    </row>
    <row r="31" spans="1:16" ht="14.25">
      <c r="A31" s="2" t="s">
        <v>37</v>
      </c>
      <c r="B31" s="3">
        <v>0</v>
      </c>
      <c r="C31" s="4">
        <v>0</v>
      </c>
      <c r="D31" s="20">
        <v>68</v>
      </c>
      <c r="E31" s="4">
        <v>8.0000000000000004E-4</v>
      </c>
      <c r="F31" s="20">
        <v>143</v>
      </c>
      <c r="G31" s="4">
        <v>1.6000000000000001E-3</v>
      </c>
      <c r="H31" s="20">
        <v>1454</v>
      </c>
      <c r="I31" s="4">
        <v>1.66E-2</v>
      </c>
      <c r="J31" s="5">
        <f t="shared" si="0"/>
        <v>85966.578947368427</v>
      </c>
      <c r="K31" s="6">
        <f t="shared" si="1"/>
        <v>0.98099999999999998</v>
      </c>
      <c r="L31" s="5">
        <f t="shared" si="2"/>
        <v>87631.578947368427</v>
      </c>
      <c r="M31" s="7">
        <f t="shared" si="3"/>
        <v>1.9000000000000017E-2</v>
      </c>
      <c r="N31" s="7">
        <f t="shared" si="4"/>
        <v>2.4000000000000002E-3</v>
      </c>
      <c r="O31" s="17">
        <f t="shared" si="5"/>
        <v>211</v>
      </c>
      <c r="P31" s="17">
        <f t="shared" si="6"/>
        <v>1665</v>
      </c>
    </row>
    <row r="32" spans="1:16" ht="14.25">
      <c r="A32" s="2" t="s">
        <v>38</v>
      </c>
      <c r="B32" s="3">
        <v>0</v>
      </c>
      <c r="C32" s="4">
        <v>0</v>
      </c>
      <c r="D32" s="20">
        <v>960</v>
      </c>
      <c r="E32" s="4">
        <v>1.6999999999999999E-3</v>
      </c>
      <c r="F32" s="20">
        <v>1136</v>
      </c>
      <c r="G32" s="4">
        <v>2E-3</v>
      </c>
      <c r="H32" s="20">
        <v>8294</v>
      </c>
      <c r="I32" s="4">
        <v>1.49E-2</v>
      </c>
      <c r="J32" s="5">
        <f t="shared" si="0"/>
        <v>548212.1505376345</v>
      </c>
      <c r="K32" s="6">
        <f t="shared" si="1"/>
        <v>0.98140000000000005</v>
      </c>
      <c r="L32" s="5">
        <f t="shared" si="2"/>
        <v>558602.1505376345</v>
      </c>
      <c r="M32" s="7">
        <f t="shared" si="3"/>
        <v>1.859999999999995E-2</v>
      </c>
      <c r="N32" s="7">
        <f t="shared" si="4"/>
        <v>3.7000000000000002E-3</v>
      </c>
      <c r="O32" s="17">
        <f t="shared" si="5"/>
        <v>2096</v>
      </c>
      <c r="P32" s="17">
        <f t="shared" si="6"/>
        <v>10390</v>
      </c>
    </row>
    <row r="33" spans="1:16" ht="14.25">
      <c r="A33" s="2" t="s">
        <v>39</v>
      </c>
      <c r="B33" s="3">
        <v>0</v>
      </c>
      <c r="C33" s="4">
        <v>0</v>
      </c>
      <c r="D33" s="20">
        <v>73</v>
      </c>
      <c r="E33" s="4">
        <v>8.0000000000000004E-4</v>
      </c>
      <c r="F33" s="20">
        <v>98</v>
      </c>
      <c r="G33" s="4">
        <v>1.1000000000000001E-3</v>
      </c>
      <c r="H33" s="20">
        <v>1809</v>
      </c>
      <c r="I33" s="4">
        <v>2.1000000000000001E-2</v>
      </c>
      <c r="J33" s="5">
        <f t="shared" si="0"/>
        <v>84482.882096069865</v>
      </c>
      <c r="K33" s="6">
        <f t="shared" si="1"/>
        <v>0.97709999999999997</v>
      </c>
      <c r="L33" s="5">
        <f t="shared" si="2"/>
        <v>86462.882096069865</v>
      </c>
      <c r="M33" s="7">
        <f>100%-K33</f>
        <v>2.2900000000000031E-2</v>
      </c>
      <c r="N33" s="7">
        <f t="shared" si="4"/>
        <v>1.9000000000000002E-3</v>
      </c>
      <c r="O33" s="17">
        <f t="shared" si="5"/>
        <v>171</v>
      </c>
      <c r="P33" s="17">
        <f t="shared" si="6"/>
        <v>1980</v>
      </c>
    </row>
    <row r="34" spans="1:16" ht="14.25">
      <c r="A34" s="2" t="s">
        <v>40</v>
      </c>
      <c r="B34" s="3">
        <v>0</v>
      </c>
      <c r="C34" s="4">
        <v>0</v>
      </c>
      <c r="D34" s="20">
        <v>1282</v>
      </c>
      <c r="E34" s="4">
        <v>1.2999999999999999E-3</v>
      </c>
      <c r="F34" s="20">
        <v>2256</v>
      </c>
      <c r="G34" s="4">
        <v>2.3E-3</v>
      </c>
      <c r="H34" s="20">
        <v>17608</v>
      </c>
      <c r="I34" s="4">
        <v>1.8100000000000002E-2</v>
      </c>
      <c r="J34" s="5">
        <f t="shared" si="0"/>
        <v>953324.04608294927</v>
      </c>
      <c r="K34" s="6">
        <f t="shared" si="1"/>
        <v>0.97829999999999995</v>
      </c>
      <c r="L34" s="5">
        <f t="shared" si="2"/>
        <v>974470.04608294927</v>
      </c>
      <c r="M34" s="7">
        <f t="shared" si="3"/>
        <v>2.1700000000000053E-2</v>
      </c>
      <c r="N34" s="7">
        <f t="shared" si="4"/>
        <v>3.5999999999999999E-3</v>
      </c>
      <c r="O34" s="17">
        <f t="shared" si="5"/>
        <v>3538</v>
      </c>
      <c r="P34" s="17">
        <f t="shared" si="6"/>
        <v>21146</v>
      </c>
    </row>
    <row r="35" spans="1:16" ht="14.25">
      <c r="A35" s="2" t="s">
        <v>41</v>
      </c>
      <c r="B35" s="3">
        <v>0</v>
      </c>
      <c r="C35" s="4">
        <v>0</v>
      </c>
      <c r="D35" s="20">
        <v>482</v>
      </c>
      <c r="E35" s="4">
        <v>1.1999999999999999E-3</v>
      </c>
      <c r="F35" s="20">
        <v>471</v>
      </c>
      <c r="G35" s="4">
        <v>1.1000000000000001E-3</v>
      </c>
      <c r="H35" s="20">
        <v>9507</v>
      </c>
      <c r="I35" s="4">
        <v>2.2800000000000001E-2</v>
      </c>
      <c r="J35" s="5">
        <f t="shared" si="0"/>
        <v>406273.06772908365</v>
      </c>
      <c r="K35" s="6">
        <f t="shared" si="1"/>
        <v>0.97489999999999999</v>
      </c>
      <c r="L35" s="5">
        <f t="shared" si="2"/>
        <v>416733.06772908365</v>
      </c>
      <c r="M35" s="7">
        <f t="shared" si="3"/>
        <v>2.5100000000000011E-2</v>
      </c>
      <c r="N35" s="7">
        <f t="shared" si="4"/>
        <v>2.3E-3</v>
      </c>
      <c r="O35" s="17">
        <f t="shared" si="5"/>
        <v>953</v>
      </c>
      <c r="P35" s="17">
        <f t="shared" si="6"/>
        <v>10460</v>
      </c>
    </row>
    <row r="36" spans="1:16" ht="14.25">
      <c r="A36" s="2" t="s">
        <v>42</v>
      </c>
      <c r="B36" s="3">
        <v>0</v>
      </c>
      <c r="C36" s="4">
        <v>0</v>
      </c>
      <c r="D36" s="20">
        <v>6</v>
      </c>
      <c r="E36" s="4">
        <v>2.0000000000000001E-4</v>
      </c>
      <c r="F36" s="20">
        <v>19</v>
      </c>
      <c r="G36" s="4">
        <v>5.0000000000000001E-4</v>
      </c>
      <c r="H36" s="20">
        <v>304</v>
      </c>
      <c r="I36" s="4">
        <v>8.0999999999999996E-3</v>
      </c>
      <c r="J36" s="5">
        <f t="shared" si="0"/>
        <v>37057.36363636364</v>
      </c>
      <c r="K36" s="6">
        <f t="shared" si="1"/>
        <v>0.99119999999999997</v>
      </c>
      <c r="L36" s="5">
        <f t="shared" si="2"/>
        <v>37386.36363636364</v>
      </c>
      <c r="M36" s="7">
        <f t="shared" si="3"/>
        <v>8.80000000000003E-3</v>
      </c>
      <c r="N36" s="7">
        <f t="shared" si="4"/>
        <v>6.9999999999999999E-4</v>
      </c>
      <c r="O36" s="17">
        <f t="shared" si="5"/>
        <v>25</v>
      </c>
      <c r="P36" s="17">
        <f t="shared" si="6"/>
        <v>329</v>
      </c>
    </row>
    <row r="37" spans="1:16" ht="14.25">
      <c r="A37" s="2" t="s">
        <v>43</v>
      </c>
      <c r="B37" s="3">
        <v>0</v>
      </c>
      <c r="C37" s="4">
        <v>0</v>
      </c>
      <c r="D37" s="20">
        <v>536</v>
      </c>
      <c r="E37" s="4">
        <v>8.9999999999999998E-4</v>
      </c>
      <c r="F37" s="20">
        <v>643</v>
      </c>
      <c r="G37" s="4">
        <v>1.1000000000000001E-3</v>
      </c>
      <c r="H37" s="20">
        <v>8336</v>
      </c>
      <c r="I37" s="4">
        <v>1.44E-2</v>
      </c>
      <c r="J37" s="5">
        <f t="shared" si="0"/>
        <v>570667.92682926834</v>
      </c>
      <c r="K37" s="6">
        <f t="shared" si="1"/>
        <v>0.98360000000000003</v>
      </c>
      <c r="L37" s="5">
        <f t="shared" si="2"/>
        <v>580182.92682926834</v>
      </c>
      <c r="M37" s="7">
        <f t="shared" si="3"/>
        <v>1.639999999999997E-2</v>
      </c>
      <c r="N37" s="7">
        <f t="shared" si="4"/>
        <v>2E-3</v>
      </c>
      <c r="O37" s="17">
        <f t="shared" si="5"/>
        <v>1179</v>
      </c>
      <c r="P37" s="17">
        <f t="shared" si="6"/>
        <v>9515</v>
      </c>
    </row>
    <row r="38" spans="1:16" ht="14.25">
      <c r="A38" s="2" t="s">
        <v>44</v>
      </c>
      <c r="B38" s="3">
        <v>0</v>
      </c>
      <c r="C38" s="4">
        <v>0</v>
      </c>
      <c r="D38" s="20">
        <v>85</v>
      </c>
      <c r="E38" s="4">
        <v>1E-4</v>
      </c>
      <c r="F38" s="20">
        <v>135</v>
      </c>
      <c r="G38" s="4">
        <v>2.0000000000000001E-4</v>
      </c>
      <c r="H38" s="20">
        <v>3215</v>
      </c>
      <c r="I38" s="4">
        <v>4.4000000000000003E-3</v>
      </c>
      <c r="J38" s="5">
        <f t="shared" si="0"/>
        <v>727416.06382978719</v>
      </c>
      <c r="K38" s="6">
        <f t="shared" si="1"/>
        <v>0.99529999999999996</v>
      </c>
      <c r="L38" s="5">
        <f t="shared" si="2"/>
        <v>730851.06382978719</v>
      </c>
      <c r="M38" s="7">
        <f t="shared" si="3"/>
        <v>4.7000000000000375E-3</v>
      </c>
      <c r="N38" s="7">
        <f t="shared" si="4"/>
        <v>3.0000000000000003E-4</v>
      </c>
      <c r="O38" s="17">
        <f t="shared" si="5"/>
        <v>220</v>
      </c>
      <c r="P38" s="17">
        <f t="shared" si="6"/>
        <v>3435</v>
      </c>
    </row>
    <row r="39" spans="1:16" ht="14.25">
      <c r="A39" s="2" t="s">
        <v>45</v>
      </c>
      <c r="B39" s="3">
        <v>0</v>
      </c>
      <c r="C39" s="4">
        <v>0</v>
      </c>
      <c r="D39" s="20">
        <v>1577</v>
      </c>
      <c r="E39" s="4">
        <v>1.0200000000000001E-2</v>
      </c>
      <c r="F39" s="20">
        <v>754</v>
      </c>
      <c r="G39" s="4">
        <v>4.8999999999999998E-3</v>
      </c>
      <c r="H39" s="20">
        <v>7045</v>
      </c>
      <c r="I39" s="4">
        <v>4.5499999999999999E-2</v>
      </c>
      <c r="J39" s="5">
        <f t="shared" si="0"/>
        <v>145343.47194719472</v>
      </c>
      <c r="K39" s="6">
        <f t="shared" si="1"/>
        <v>0.93940000000000001</v>
      </c>
      <c r="L39" s="5">
        <f t="shared" si="2"/>
        <v>154719.47194719472</v>
      </c>
      <c r="M39" s="7">
        <f t="shared" si="3"/>
        <v>6.0599999999999987E-2</v>
      </c>
      <c r="N39" s="7">
        <f t="shared" si="4"/>
        <v>1.5100000000000001E-2</v>
      </c>
      <c r="O39" s="17">
        <f t="shared" si="5"/>
        <v>2331</v>
      </c>
      <c r="P39" s="17">
        <f t="shared" si="6"/>
        <v>9376</v>
      </c>
    </row>
    <row r="40" spans="1:16" ht="14.25">
      <c r="A40" s="2" t="s">
        <v>46</v>
      </c>
      <c r="B40" s="3">
        <v>0</v>
      </c>
      <c r="C40" s="4">
        <v>0</v>
      </c>
      <c r="D40" s="20">
        <v>645</v>
      </c>
      <c r="E40" s="4">
        <v>1E-3</v>
      </c>
      <c r="F40" s="20">
        <v>977</v>
      </c>
      <c r="G40" s="4">
        <v>1.5E-3</v>
      </c>
      <c r="H40" s="20">
        <v>9622</v>
      </c>
      <c r="I40" s="4">
        <v>1.52E-2</v>
      </c>
      <c r="J40" s="5">
        <f t="shared" si="0"/>
        <v>624010.23728813557</v>
      </c>
      <c r="K40" s="6">
        <f t="shared" si="1"/>
        <v>0.98229999999999995</v>
      </c>
      <c r="L40" s="5">
        <f t="shared" si="2"/>
        <v>635254.23728813557</v>
      </c>
      <c r="M40" s="7">
        <f t="shared" si="3"/>
        <v>1.7700000000000049E-2</v>
      </c>
      <c r="N40" s="7">
        <f t="shared" si="4"/>
        <v>2.5000000000000001E-3</v>
      </c>
      <c r="O40" s="17">
        <f t="shared" si="5"/>
        <v>1622</v>
      </c>
      <c r="P40" s="17">
        <f t="shared" si="6"/>
        <v>11244</v>
      </c>
    </row>
    <row r="41" spans="1:16" ht="14.25">
      <c r="A41" s="2" t="s">
        <v>47</v>
      </c>
      <c r="B41" s="3">
        <v>0</v>
      </c>
      <c r="C41" s="4">
        <v>0</v>
      </c>
      <c r="D41" s="20">
        <v>56</v>
      </c>
      <c r="E41" s="4">
        <v>1.1000000000000001E-3</v>
      </c>
      <c r="F41" s="20">
        <v>87</v>
      </c>
      <c r="G41" s="4">
        <v>1.6999999999999999E-3</v>
      </c>
      <c r="H41" s="20">
        <v>881</v>
      </c>
      <c r="I41" s="4">
        <v>1.77E-2</v>
      </c>
      <c r="J41" s="5">
        <f t="shared" si="0"/>
        <v>48927.219512195123</v>
      </c>
      <c r="K41" s="6">
        <f t="shared" si="1"/>
        <v>0.97950000000000004</v>
      </c>
      <c r="L41" s="5">
        <f t="shared" si="2"/>
        <v>49951.219512195123</v>
      </c>
      <c r="M41" s="7">
        <f t="shared" si="3"/>
        <v>2.0499999999999963E-2</v>
      </c>
      <c r="N41" s="7">
        <f t="shared" si="4"/>
        <v>2.8E-3</v>
      </c>
      <c r="O41" s="17">
        <f t="shared" si="5"/>
        <v>143</v>
      </c>
      <c r="P41" s="17">
        <f t="shared" si="6"/>
        <v>1024</v>
      </c>
    </row>
    <row r="42" spans="1:16" ht="14.25">
      <c r="A42" s="2" t="s">
        <v>48</v>
      </c>
      <c r="B42" s="3">
        <v>0</v>
      </c>
      <c r="C42" s="4">
        <v>0</v>
      </c>
      <c r="D42" s="20">
        <v>132</v>
      </c>
      <c r="E42" s="4">
        <v>5.9999999999999995E-4</v>
      </c>
      <c r="F42" s="20">
        <v>157</v>
      </c>
      <c r="G42" s="4">
        <v>8.0000000000000004E-4</v>
      </c>
      <c r="H42" s="20">
        <v>3453</v>
      </c>
      <c r="I42" s="4">
        <v>1.6899999999999998E-2</v>
      </c>
      <c r="J42" s="5">
        <f t="shared" si="0"/>
        <v>200738.87431693994</v>
      </c>
      <c r="K42" s="6">
        <f t="shared" si="1"/>
        <v>0.98170000000000002</v>
      </c>
      <c r="L42" s="5">
        <f t="shared" si="2"/>
        <v>204480.87431693994</v>
      </c>
      <c r="M42" s="7">
        <f t="shared" si="3"/>
        <v>1.8299999999999983E-2</v>
      </c>
      <c r="N42" s="7">
        <f t="shared" si="4"/>
        <v>1.4E-3</v>
      </c>
      <c r="O42" s="17">
        <f t="shared" si="5"/>
        <v>289</v>
      </c>
      <c r="P42" s="17">
        <f t="shared" si="6"/>
        <v>3742</v>
      </c>
    </row>
    <row r="43" spans="1:16" ht="14.25">
      <c r="A43" s="2" t="s">
        <v>49</v>
      </c>
      <c r="B43" s="3">
        <v>0</v>
      </c>
      <c r="C43" s="4">
        <v>0</v>
      </c>
      <c r="D43" s="20">
        <v>7</v>
      </c>
      <c r="E43" s="4">
        <v>2.0000000000000001E-4</v>
      </c>
      <c r="F43" s="20">
        <v>26</v>
      </c>
      <c r="G43" s="4">
        <v>6.9999999999999999E-4</v>
      </c>
      <c r="H43" s="20">
        <v>431</v>
      </c>
      <c r="I43" s="4">
        <v>1.23E-2</v>
      </c>
      <c r="J43" s="5">
        <f t="shared" si="0"/>
        <v>34687.515151515152</v>
      </c>
      <c r="K43" s="6">
        <f t="shared" si="1"/>
        <v>0.98680000000000001</v>
      </c>
      <c r="L43" s="5">
        <f t="shared" si="2"/>
        <v>35151.515151515152</v>
      </c>
      <c r="M43" s="7">
        <f t="shared" si="3"/>
        <v>1.319999999999999E-2</v>
      </c>
      <c r="N43" s="7">
        <f t="shared" si="4"/>
        <v>8.9999999999999998E-4</v>
      </c>
      <c r="O43" s="17">
        <f t="shared" si="5"/>
        <v>33</v>
      </c>
      <c r="P43" s="17">
        <f t="shared" si="6"/>
        <v>464</v>
      </c>
    </row>
    <row r="44" spans="1:16" ht="14.25">
      <c r="A44" s="2" t="s">
        <v>50</v>
      </c>
      <c r="B44" s="3">
        <v>0</v>
      </c>
      <c r="C44" s="4">
        <v>0</v>
      </c>
      <c r="D44" s="20">
        <v>307</v>
      </c>
      <c r="E44" s="4">
        <v>1.2999999999999999E-3</v>
      </c>
      <c r="F44" s="20">
        <v>190</v>
      </c>
      <c r="G44" s="4">
        <v>8.0000000000000004E-4</v>
      </c>
      <c r="H44" s="20">
        <v>4290</v>
      </c>
      <c r="I44" s="4">
        <v>1.7500000000000002E-2</v>
      </c>
      <c r="J44" s="5">
        <f t="shared" si="0"/>
        <v>239447.69387755098</v>
      </c>
      <c r="K44" s="6">
        <f t="shared" si="1"/>
        <v>0.98040000000000005</v>
      </c>
      <c r="L44" s="5">
        <f t="shared" si="2"/>
        <v>244234.69387755098</v>
      </c>
      <c r="M44" s="7">
        <f t="shared" si="3"/>
        <v>1.9599999999999951E-2</v>
      </c>
      <c r="N44" s="7">
        <f t="shared" si="4"/>
        <v>2.0999999999999999E-3</v>
      </c>
      <c r="O44" s="17">
        <f t="shared" si="5"/>
        <v>497</v>
      </c>
      <c r="P44" s="17">
        <f t="shared" si="6"/>
        <v>4787</v>
      </c>
    </row>
    <row r="45" spans="1:16" ht="14.25">
      <c r="A45" s="2" t="s">
        <v>51</v>
      </c>
      <c r="B45" s="3">
        <v>0</v>
      </c>
      <c r="C45" s="4">
        <v>0</v>
      </c>
      <c r="D45" s="20">
        <v>2132</v>
      </c>
      <c r="E45" s="4">
        <v>1.5E-3</v>
      </c>
      <c r="F45" s="20">
        <v>1304</v>
      </c>
      <c r="G45" s="4">
        <v>8.9999999999999998E-4</v>
      </c>
      <c r="H45" s="20">
        <v>19111</v>
      </c>
      <c r="I45" s="4">
        <v>1.2999999999999999E-2</v>
      </c>
      <c r="J45" s="5">
        <f t="shared" si="0"/>
        <v>1441543.9090909089</v>
      </c>
      <c r="K45" s="6">
        <f t="shared" si="1"/>
        <v>0.98460000000000003</v>
      </c>
      <c r="L45" s="5">
        <f t="shared" si="2"/>
        <v>1464090.9090909089</v>
      </c>
      <c r="M45" s="7">
        <f t="shared" si="3"/>
        <v>1.5399999999999969E-2</v>
      </c>
      <c r="N45" s="7">
        <f t="shared" si="4"/>
        <v>2.4000000000000002E-3</v>
      </c>
      <c r="O45" s="17">
        <f t="shared" si="5"/>
        <v>3436</v>
      </c>
      <c r="P45" s="17">
        <f t="shared" si="6"/>
        <v>22547</v>
      </c>
    </row>
    <row r="46" spans="1:16" ht="14.25">
      <c r="A46" s="2" t="s">
        <v>52</v>
      </c>
      <c r="B46" s="3">
        <v>0</v>
      </c>
      <c r="C46" s="4">
        <v>0</v>
      </c>
      <c r="D46" s="20">
        <v>408</v>
      </c>
      <c r="E46" s="4">
        <v>3.5999999999999999E-3</v>
      </c>
      <c r="F46" s="20">
        <v>218</v>
      </c>
      <c r="G46" s="4">
        <v>1.9E-3</v>
      </c>
      <c r="H46" s="20">
        <v>2731</v>
      </c>
      <c r="I46" s="4">
        <v>2.3900000000000001E-2</v>
      </c>
      <c r="J46" s="5">
        <f t="shared" si="0"/>
        <v>110826.67346938775</v>
      </c>
      <c r="K46" s="6">
        <f t="shared" si="1"/>
        <v>0.97060000000000002</v>
      </c>
      <c r="L46" s="5">
        <f t="shared" si="2"/>
        <v>114183.67346938775</v>
      </c>
      <c r="M46" s="7">
        <f t="shared" si="3"/>
        <v>2.9399999999999982E-2</v>
      </c>
      <c r="N46" s="7">
        <f t="shared" si="4"/>
        <v>5.4999999999999997E-3</v>
      </c>
      <c r="O46" s="17">
        <f t="shared" si="5"/>
        <v>626</v>
      </c>
      <c r="P46" s="17">
        <f t="shared" si="6"/>
        <v>3357</v>
      </c>
    </row>
    <row r="47" spans="1:16" ht="14.25">
      <c r="A47" s="2" t="s">
        <v>53</v>
      </c>
      <c r="B47" s="3">
        <v>0</v>
      </c>
      <c r="C47" s="4">
        <v>0</v>
      </c>
      <c r="D47" s="20">
        <v>53</v>
      </c>
      <c r="E47" s="4">
        <v>1.2999999999999999E-3</v>
      </c>
      <c r="F47" s="20">
        <v>243</v>
      </c>
      <c r="G47" s="4">
        <v>6.1000000000000004E-3</v>
      </c>
      <c r="H47" s="20">
        <v>1027</v>
      </c>
      <c r="I47" s="4">
        <v>2.5700000000000001E-2</v>
      </c>
      <c r="J47" s="5">
        <f t="shared" si="0"/>
        <v>38646.788519637455</v>
      </c>
      <c r="K47" s="6">
        <f t="shared" si="1"/>
        <v>0.96689999999999998</v>
      </c>
      <c r="L47" s="5">
        <f t="shared" si="2"/>
        <v>39969.788519637455</v>
      </c>
      <c r="M47" s="7">
        <f t="shared" si="3"/>
        <v>3.3100000000000018E-2</v>
      </c>
      <c r="N47" s="7">
        <f t="shared" si="4"/>
        <v>7.4000000000000003E-3</v>
      </c>
      <c r="O47" s="17">
        <f t="shared" si="5"/>
        <v>296</v>
      </c>
      <c r="P47" s="17">
        <f t="shared" si="6"/>
        <v>1323</v>
      </c>
    </row>
    <row r="48" spans="1:16" ht="14.25">
      <c r="A48" s="2" t="s">
        <v>54</v>
      </c>
      <c r="B48" s="3">
        <v>0</v>
      </c>
      <c r="C48" s="4">
        <v>0</v>
      </c>
      <c r="D48" s="20">
        <v>561</v>
      </c>
      <c r="E48" s="4">
        <v>1.5E-3</v>
      </c>
      <c r="F48" s="20">
        <v>660</v>
      </c>
      <c r="G48" s="4">
        <v>1.8E-3</v>
      </c>
      <c r="H48" s="20">
        <v>9224</v>
      </c>
      <c r="I48" s="4">
        <v>2.46E-2</v>
      </c>
      <c r="J48" s="5">
        <f t="shared" si="0"/>
        <v>363927.75985663082</v>
      </c>
      <c r="K48" s="6">
        <f t="shared" si="1"/>
        <v>0.97209999999999996</v>
      </c>
      <c r="L48" s="5">
        <f t="shared" si="2"/>
        <v>374372.75985663082</v>
      </c>
      <c r="M48" s="7">
        <f t="shared" si="3"/>
        <v>2.7900000000000036E-2</v>
      </c>
      <c r="N48" s="7">
        <f t="shared" si="4"/>
        <v>3.3E-3</v>
      </c>
      <c r="O48" s="17">
        <f t="shared" si="5"/>
        <v>1221</v>
      </c>
      <c r="P48" s="17">
        <f t="shared" si="6"/>
        <v>10445</v>
      </c>
    </row>
    <row r="49" spans="1:16" ht="14.25">
      <c r="A49" s="2" t="s">
        <v>55</v>
      </c>
      <c r="B49" s="3">
        <v>0</v>
      </c>
      <c r="C49" s="4">
        <v>0</v>
      </c>
      <c r="D49" s="20">
        <v>3074</v>
      </c>
      <c r="E49" s="4">
        <v>1.1599999999999999E-2</v>
      </c>
      <c r="F49" s="20">
        <v>1100</v>
      </c>
      <c r="G49" s="4">
        <v>4.1999999999999997E-3</v>
      </c>
      <c r="H49" s="20">
        <v>12369</v>
      </c>
      <c r="I49" s="4">
        <v>4.6699999999999998E-2</v>
      </c>
      <c r="J49" s="5">
        <f t="shared" si="0"/>
        <v>248145</v>
      </c>
      <c r="K49" s="6">
        <f t="shared" si="1"/>
        <v>0.9375</v>
      </c>
      <c r="L49" s="5">
        <f t="shared" si="2"/>
        <v>264688</v>
      </c>
      <c r="M49" s="7">
        <f t="shared" si="3"/>
        <v>6.25E-2</v>
      </c>
      <c r="N49" s="7">
        <f t="shared" si="4"/>
        <v>1.5799999999999998E-2</v>
      </c>
      <c r="O49" s="17">
        <f t="shared" si="5"/>
        <v>4174</v>
      </c>
      <c r="P49" s="17">
        <f t="shared" si="6"/>
        <v>16543</v>
      </c>
    </row>
    <row r="50" spans="1:16" ht="14.25">
      <c r="A50" s="2" t="s">
        <v>56</v>
      </c>
      <c r="B50" s="3">
        <v>0</v>
      </c>
      <c r="C50" s="4">
        <v>0</v>
      </c>
      <c r="D50" s="20">
        <v>21</v>
      </c>
      <c r="E50" s="4">
        <v>2.9999999999999997E-4</v>
      </c>
      <c r="F50" s="20">
        <v>36</v>
      </c>
      <c r="G50" s="4">
        <v>5.0000000000000001E-4</v>
      </c>
      <c r="H50" s="20">
        <v>854</v>
      </c>
      <c r="I50" s="4">
        <v>1.11E-2</v>
      </c>
      <c r="J50" s="5">
        <f t="shared" si="0"/>
        <v>75643.621848739494</v>
      </c>
      <c r="K50" s="6">
        <f t="shared" si="1"/>
        <v>0.98809999999999998</v>
      </c>
      <c r="L50" s="5">
        <f t="shared" si="2"/>
        <v>76554.621848739494</v>
      </c>
      <c r="M50" s="7">
        <f t="shared" si="3"/>
        <v>1.1900000000000022E-2</v>
      </c>
      <c r="N50" s="7">
        <f t="shared" si="4"/>
        <v>7.9999999999999993E-4</v>
      </c>
      <c r="O50" s="17">
        <f t="shared" si="5"/>
        <v>57</v>
      </c>
      <c r="P50" s="17">
        <f t="shared" si="6"/>
        <v>911</v>
      </c>
    </row>
    <row r="51" spans="1:16" ht="14.25">
      <c r="A51" s="2" t="s">
        <v>57</v>
      </c>
      <c r="B51" s="3">
        <v>0</v>
      </c>
      <c r="C51" s="4">
        <v>0</v>
      </c>
      <c r="D51" s="20">
        <v>693</v>
      </c>
      <c r="E51" s="4">
        <v>2.8999999999999998E-3</v>
      </c>
      <c r="F51" s="20">
        <v>290</v>
      </c>
      <c r="G51" s="4">
        <v>1.1999999999999999E-3</v>
      </c>
      <c r="H51" s="20">
        <v>4329</v>
      </c>
      <c r="I51" s="4">
        <v>1.84E-2</v>
      </c>
      <c r="J51" s="5">
        <f t="shared" si="0"/>
        <v>230776.88888888891</v>
      </c>
      <c r="K51" s="6">
        <f t="shared" si="1"/>
        <v>0.97750000000000004</v>
      </c>
      <c r="L51" s="5">
        <f t="shared" si="2"/>
        <v>236088.88888888891</v>
      </c>
      <c r="M51" s="7">
        <f t="shared" si="3"/>
        <v>2.2499999999999964E-2</v>
      </c>
      <c r="N51" s="7">
        <f t="shared" si="4"/>
        <v>4.0999999999999995E-3</v>
      </c>
      <c r="O51" s="17">
        <f t="shared" si="5"/>
        <v>983</v>
      </c>
      <c r="P51" s="17">
        <f t="shared" si="6"/>
        <v>5312</v>
      </c>
    </row>
    <row r="52" spans="1:16" ht="14.25">
      <c r="A52" s="2" t="s">
        <v>58</v>
      </c>
      <c r="B52" s="3">
        <v>0</v>
      </c>
      <c r="C52" s="4">
        <v>0</v>
      </c>
      <c r="D52" s="20">
        <v>6</v>
      </c>
      <c r="E52" s="4">
        <v>2.9999999999999997E-4</v>
      </c>
      <c r="F52" s="20">
        <v>9</v>
      </c>
      <c r="G52" s="4">
        <v>4.0000000000000002E-4</v>
      </c>
      <c r="H52" s="20">
        <v>230</v>
      </c>
      <c r="I52" s="4">
        <v>1.06E-2</v>
      </c>
      <c r="J52" s="5">
        <f t="shared" si="0"/>
        <v>21436.41592920354</v>
      </c>
      <c r="K52" s="6">
        <f t="shared" si="1"/>
        <v>0.98870000000000002</v>
      </c>
      <c r="L52" s="5">
        <f t="shared" si="2"/>
        <v>21681.41592920354</v>
      </c>
      <c r="M52" s="7">
        <f t="shared" si="3"/>
        <v>1.1299999999999977E-2</v>
      </c>
      <c r="N52" s="7">
        <f t="shared" si="4"/>
        <v>6.9999999999999999E-4</v>
      </c>
      <c r="O52" s="17">
        <f t="shared" si="5"/>
        <v>15</v>
      </c>
      <c r="P52" s="17">
        <f t="shared" si="6"/>
        <v>245</v>
      </c>
    </row>
    <row r="53" spans="1:16" s="13" customFormat="1" ht="15">
      <c r="A53" s="8" t="s">
        <v>59</v>
      </c>
      <c r="B53" s="8">
        <v>75</v>
      </c>
      <c r="C53" s="9">
        <v>0</v>
      </c>
      <c r="D53" s="21">
        <v>64175</v>
      </c>
      <c r="E53" s="9">
        <v>4.0000000000000001E-3</v>
      </c>
      <c r="F53" s="21">
        <v>49118</v>
      </c>
      <c r="G53" s="9">
        <v>3.0999999999999999E-3</v>
      </c>
      <c r="H53" s="21">
        <v>364551</v>
      </c>
      <c r="I53" s="9">
        <v>2.2700000000000001E-2</v>
      </c>
      <c r="J53" s="10">
        <f t="shared" si="0"/>
        <v>15559631.335570469</v>
      </c>
      <c r="K53" s="11">
        <f t="shared" si="1"/>
        <v>0.97019999999999995</v>
      </c>
      <c r="L53" s="10">
        <f t="shared" si="2"/>
        <v>16037550.335570469</v>
      </c>
      <c r="M53" s="12">
        <f t="shared" si="3"/>
        <v>2.9800000000000049E-2</v>
      </c>
      <c r="N53" s="12">
        <f t="shared" si="4"/>
        <v>7.1000000000000004E-3</v>
      </c>
      <c r="O53" s="18">
        <f t="shared" si="5"/>
        <v>113293</v>
      </c>
      <c r="P53" s="18">
        <f t="shared" si="6"/>
        <v>477919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53"/>
  <sheetViews>
    <sheetView workbookViewId="0">
      <pane ySplit="1" topLeftCell="A2" activePane="bottomLeft" state="frozen"/>
      <selection pane="bottomLeft" activeCell="K7" sqref="K7"/>
    </sheetView>
  </sheetViews>
  <sheetFormatPr defaultColWidth="14.42578125" defaultRowHeight="15.75" customHeight="1"/>
  <cols>
    <col min="1" max="1" width="20.85546875" style="2" customWidth="1"/>
    <col min="2" max="12" width="14.42578125" style="2"/>
    <col min="13" max="13" width="13.28515625" style="2" customWidth="1"/>
    <col min="14" max="16384" width="14.42578125" style="2"/>
  </cols>
  <sheetData>
    <row r="1" spans="1:29" ht="45.95" customHeight="1">
      <c r="A1" s="33" t="s">
        <v>0</v>
      </c>
      <c r="B1" s="31" t="s">
        <v>102</v>
      </c>
      <c r="C1" s="29" t="s">
        <v>103</v>
      </c>
      <c r="D1" s="31" t="s">
        <v>104</v>
      </c>
      <c r="E1" s="30" t="s">
        <v>105</v>
      </c>
      <c r="F1" s="31" t="s">
        <v>106</v>
      </c>
      <c r="G1" s="30" t="s">
        <v>107</v>
      </c>
      <c r="H1" s="31" t="s">
        <v>108</v>
      </c>
      <c r="I1" s="30" t="s">
        <v>109</v>
      </c>
      <c r="J1" s="31" t="s">
        <v>110</v>
      </c>
      <c r="K1" s="31" t="s">
        <v>111</v>
      </c>
      <c r="L1" s="31" t="s">
        <v>112</v>
      </c>
      <c r="M1" s="31" t="s">
        <v>77</v>
      </c>
      <c r="N1" s="32" t="s">
        <v>78</v>
      </c>
      <c r="O1" s="32" t="s">
        <v>79</v>
      </c>
      <c r="P1" s="3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>
      <c r="A2" s="2" t="s">
        <v>8</v>
      </c>
      <c r="B2" s="3">
        <v>0</v>
      </c>
      <c r="C2" s="4">
        <v>0</v>
      </c>
      <c r="D2" s="20">
        <v>115</v>
      </c>
      <c r="E2" s="4">
        <v>5.9999999999999995E-4</v>
      </c>
      <c r="F2" s="20">
        <v>215</v>
      </c>
      <c r="G2" s="4">
        <v>1.1000000000000001E-3</v>
      </c>
      <c r="H2" s="20">
        <v>2400</v>
      </c>
      <c r="I2" s="4">
        <v>1.1900000000000001E-2</v>
      </c>
      <c r="J2" s="5">
        <f>L2-(B2+D2+F2+H2)</f>
        <v>198005.29411764705</v>
      </c>
      <c r="K2" s="6">
        <f>J2/L2</f>
        <v>0.98640000000000005</v>
      </c>
      <c r="L2" s="5">
        <f>(B2+D2+F2+H2)/(C2+E2+G2+I2)</f>
        <v>200735.29411764705</v>
      </c>
      <c r="M2" s="7">
        <f>100%-K2</f>
        <v>1.3599999999999945E-2</v>
      </c>
      <c r="N2" s="7">
        <f>E2+G2</f>
        <v>1.7000000000000001E-3</v>
      </c>
      <c r="O2" s="17">
        <f>D2+F2</f>
        <v>330</v>
      </c>
      <c r="P2" s="17">
        <f>B2+D2+F2+H2</f>
        <v>2730</v>
      </c>
    </row>
    <row r="3" spans="1:29" ht="14.25">
      <c r="A3" s="2" t="s">
        <v>9</v>
      </c>
      <c r="B3" s="3">
        <v>0</v>
      </c>
      <c r="C3" s="4">
        <v>0</v>
      </c>
      <c r="D3" s="20">
        <v>38</v>
      </c>
      <c r="E3" s="4">
        <v>1.6000000000000001E-3</v>
      </c>
      <c r="F3" s="20">
        <v>56</v>
      </c>
      <c r="G3" s="4">
        <v>2.3999999999999998E-3</v>
      </c>
      <c r="H3" s="20">
        <v>342</v>
      </c>
      <c r="I3" s="4">
        <v>1.44E-2</v>
      </c>
      <c r="J3" s="5">
        <f t="shared" ref="J3:J53" si="0">L3-(B3+D3+F3+H3)</f>
        <v>23259.652173913044</v>
      </c>
      <c r="K3" s="6">
        <f t="shared" ref="K3:K53" si="1">J3/L3</f>
        <v>0.98160000000000003</v>
      </c>
      <c r="L3" s="5">
        <f t="shared" ref="L3:L53" si="2">(B3+D3+F3+H3)/(C3+E3+G3+I3)</f>
        <v>23695.652173913044</v>
      </c>
      <c r="M3" s="7">
        <f t="shared" ref="M3:M53" si="3">100%-K3</f>
        <v>1.8399999999999972E-2</v>
      </c>
      <c r="N3" s="7">
        <f t="shared" ref="N3:N53" si="4">E3+G3</f>
        <v>4.0000000000000001E-3</v>
      </c>
      <c r="O3" s="17">
        <f t="shared" ref="O3:O53" si="5">D3+F3</f>
        <v>94</v>
      </c>
      <c r="P3" s="17">
        <f t="shared" ref="P3:P53" si="6">B3+D3+F3+H3</f>
        <v>436</v>
      </c>
    </row>
    <row r="4" spans="1:29" ht="14.25">
      <c r="A4" s="2" t="s">
        <v>10</v>
      </c>
      <c r="B4" s="3">
        <v>0</v>
      </c>
      <c r="C4" s="4">
        <v>0</v>
      </c>
      <c r="D4" s="20">
        <v>1293</v>
      </c>
      <c r="E4" s="4">
        <v>3.8E-3</v>
      </c>
      <c r="F4" s="20">
        <v>972</v>
      </c>
      <c r="G4" s="4">
        <v>2.8E-3</v>
      </c>
      <c r="H4" s="20">
        <v>7320</v>
      </c>
      <c r="I4" s="4">
        <v>2.1399999999999999E-2</v>
      </c>
      <c r="J4" s="5">
        <f t="shared" si="0"/>
        <v>332736.42857142858</v>
      </c>
      <c r="K4" s="6">
        <f t="shared" si="1"/>
        <v>0.97199999999999998</v>
      </c>
      <c r="L4" s="5">
        <f t="shared" si="2"/>
        <v>342321.42857142858</v>
      </c>
      <c r="M4" s="7">
        <f t="shared" si="3"/>
        <v>2.8000000000000025E-2</v>
      </c>
      <c r="N4" s="7">
        <f t="shared" si="4"/>
        <v>6.6E-3</v>
      </c>
      <c r="O4" s="17">
        <f t="shared" si="5"/>
        <v>2265</v>
      </c>
      <c r="P4" s="17">
        <f t="shared" si="6"/>
        <v>9585</v>
      </c>
    </row>
    <row r="5" spans="1:29" ht="14.25">
      <c r="A5" s="2" t="s">
        <v>11</v>
      </c>
      <c r="B5" s="3">
        <v>0</v>
      </c>
      <c r="C5" s="4">
        <v>0</v>
      </c>
      <c r="D5" s="20">
        <v>44</v>
      </c>
      <c r="E5" s="4">
        <v>2.9999999999999997E-4</v>
      </c>
      <c r="F5" s="20">
        <v>94</v>
      </c>
      <c r="G5" s="4">
        <v>6.9999999999999999E-4</v>
      </c>
      <c r="H5" s="20">
        <v>1709</v>
      </c>
      <c r="I5" s="4">
        <v>1.34E-2</v>
      </c>
      <c r="J5" s="5">
        <f t="shared" si="0"/>
        <v>126416.88888888889</v>
      </c>
      <c r="K5" s="6">
        <f t="shared" si="1"/>
        <v>0.98560000000000003</v>
      </c>
      <c r="L5" s="5">
        <f t="shared" si="2"/>
        <v>128263.88888888889</v>
      </c>
      <c r="M5" s="7">
        <f t="shared" si="3"/>
        <v>1.4399999999999968E-2</v>
      </c>
      <c r="N5" s="7">
        <f t="shared" si="4"/>
        <v>1E-3</v>
      </c>
      <c r="O5" s="17">
        <f t="shared" si="5"/>
        <v>138</v>
      </c>
      <c r="P5" s="17">
        <f t="shared" si="6"/>
        <v>1847</v>
      </c>
    </row>
    <row r="6" spans="1:29" ht="14.25">
      <c r="A6" s="2" t="s">
        <v>12</v>
      </c>
      <c r="B6" s="3">
        <v>1025</v>
      </c>
      <c r="C6" s="4">
        <v>5.0000000000000001E-4</v>
      </c>
      <c r="D6" s="20">
        <v>38861</v>
      </c>
      <c r="E6" s="4">
        <v>1.9699999999999999E-2</v>
      </c>
      <c r="F6" s="20">
        <v>34993</v>
      </c>
      <c r="G6" s="4">
        <v>1.77E-2</v>
      </c>
      <c r="H6" s="20">
        <v>94864</v>
      </c>
      <c r="I6" s="4">
        <v>4.8099999999999997E-2</v>
      </c>
      <c r="J6" s="5">
        <f t="shared" si="0"/>
        <v>1804012.8139534886</v>
      </c>
      <c r="K6" s="6">
        <f t="shared" si="1"/>
        <v>0.91400000000000003</v>
      </c>
      <c r="L6" s="5">
        <f t="shared" si="2"/>
        <v>1973755.8139534886</v>
      </c>
      <c r="M6" s="7">
        <f t="shared" si="3"/>
        <v>8.5999999999999965E-2</v>
      </c>
      <c r="N6" s="7">
        <f t="shared" si="4"/>
        <v>3.7400000000000003E-2</v>
      </c>
      <c r="O6" s="17">
        <f t="shared" si="5"/>
        <v>73854</v>
      </c>
      <c r="P6" s="17">
        <f t="shared" si="6"/>
        <v>169743</v>
      </c>
    </row>
    <row r="7" spans="1:29" ht="14.25">
      <c r="A7" s="2" t="s">
        <v>13</v>
      </c>
      <c r="B7" s="3">
        <v>0</v>
      </c>
      <c r="C7" s="4">
        <v>0</v>
      </c>
      <c r="D7" s="20">
        <v>1571</v>
      </c>
      <c r="E7" s="4">
        <v>6.1999999999999998E-3</v>
      </c>
      <c r="F7" s="20">
        <v>1140</v>
      </c>
      <c r="G7" s="4">
        <v>4.4999999999999997E-3</v>
      </c>
      <c r="H7" s="20">
        <v>4900</v>
      </c>
      <c r="I7" s="4">
        <v>1.9400000000000001E-2</v>
      </c>
      <c r="J7" s="5">
        <f t="shared" si="0"/>
        <v>245246.14285714284</v>
      </c>
      <c r="K7" s="6">
        <f t="shared" si="1"/>
        <v>0.96989999999999998</v>
      </c>
      <c r="L7" s="5">
        <f t="shared" si="2"/>
        <v>252857.14285714284</v>
      </c>
      <c r="M7" s="7">
        <f t="shared" si="3"/>
        <v>3.0100000000000016E-2</v>
      </c>
      <c r="N7" s="7">
        <f t="shared" si="4"/>
        <v>1.0699999999999999E-2</v>
      </c>
      <c r="O7" s="17">
        <f t="shared" si="5"/>
        <v>2711</v>
      </c>
      <c r="P7" s="17">
        <f t="shared" si="6"/>
        <v>7611</v>
      </c>
    </row>
    <row r="8" spans="1:29" ht="14.25">
      <c r="A8" s="2" t="s">
        <v>14</v>
      </c>
      <c r="B8" s="3">
        <v>1</v>
      </c>
      <c r="C8" s="4">
        <v>0</v>
      </c>
      <c r="D8" s="20">
        <v>585</v>
      </c>
      <c r="E8" s="4">
        <v>3.3999999999999998E-3</v>
      </c>
      <c r="F8" s="20">
        <v>926</v>
      </c>
      <c r="G8" s="4">
        <v>5.4000000000000003E-3</v>
      </c>
      <c r="H8" s="20">
        <v>3180</v>
      </c>
      <c r="I8" s="4">
        <v>1.8599999999999998E-2</v>
      </c>
      <c r="J8" s="5">
        <f t="shared" si="0"/>
        <v>166548.87591240875</v>
      </c>
      <c r="K8" s="6">
        <f t="shared" si="1"/>
        <v>0.97260000000000002</v>
      </c>
      <c r="L8" s="5">
        <f t="shared" si="2"/>
        <v>171240.87591240875</v>
      </c>
      <c r="M8" s="7">
        <f t="shared" si="3"/>
        <v>2.739999999999998E-2</v>
      </c>
      <c r="N8" s="7">
        <f t="shared" si="4"/>
        <v>8.8000000000000005E-3</v>
      </c>
      <c r="O8" s="17">
        <f t="shared" si="5"/>
        <v>1511</v>
      </c>
      <c r="P8" s="17">
        <f t="shared" si="6"/>
        <v>4692</v>
      </c>
    </row>
    <row r="9" spans="1:29" ht="14.25">
      <c r="A9" s="2" t="s">
        <v>15</v>
      </c>
      <c r="B9" s="3">
        <v>0</v>
      </c>
      <c r="C9" s="4">
        <v>0</v>
      </c>
      <c r="D9" s="20">
        <v>71</v>
      </c>
      <c r="E9" s="4">
        <v>1.4E-3</v>
      </c>
      <c r="F9" s="20">
        <v>266</v>
      </c>
      <c r="G9" s="4">
        <v>5.4000000000000003E-3</v>
      </c>
      <c r="H9" s="20">
        <v>993</v>
      </c>
      <c r="I9" s="4">
        <v>2.0199999999999999E-2</v>
      </c>
      <c r="J9" s="5">
        <f t="shared" si="0"/>
        <v>47929.259259259263</v>
      </c>
      <c r="K9" s="6">
        <f t="shared" si="1"/>
        <v>0.97299999999999998</v>
      </c>
      <c r="L9" s="5">
        <f t="shared" si="2"/>
        <v>49259.259259259263</v>
      </c>
      <c r="M9" s="7">
        <f t="shared" si="3"/>
        <v>2.7000000000000024E-2</v>
      </c>
      <c r="N9" s="7">
        <f t="shared" si="4"/>
        <v>6.8000000000000005E-3</v>
      </c>
      <c r="O9" s="17">
        <f t="shared" si="5"/>
        <v>337</v>
      </c>
      <c r="P9" s="17">
        <f t="shared" si="6"/>
        <v>1330</v>
      </c>
    </row>
    <row r="10" spans="1:29" ht="14.25">
      <c r="A10" s="2" t="s">
        <v>16</v>
      </c>
      <c r="B10" s="3">
        <v>0</v>
      </c>
      <c r="C10" s="4">
        <v>0</v>
      </c>
      <c r="D10" s="20">
        <v>236</v>
      </c>
      <c r="E10" s="4">
        <v>7.1000000000000004E-3</v>
      </c>
      <c r="F10" s="20">
        <v>169</v>
      </c>
      <c r="G10" s="4">
        <v>5.1000000000000004E-3</v>
      </c>
      <c r="H10" s="20">
        <v>929</v>
      </c>
      <c r="I10" s="4">
        <v>2.7799999999999998E-2</v>
      </c>
      <c r="J10" s="5">
        <f t="shared" si="0"/>
        <v>32016</v>
      </c>
      <c r="K10" s="6">
        <f t="shared" si="1"/>
        <v>0.96</v>
      </c>
      <c r="L10" s="5">
        <f t="shared" si="2"/>
        <v>33350</v>
      </c>
      <c r="M10" s="7">
        <f t="shared" si="3"/>
        <v>4.0000000000000036E-2</v>
      </c>
      <c r="N10" s="7">
        <f t="shared" si="4"/>
        <v>1.2200000000000001E-2</v>
      </c>
      <c r="O10" s="17">
        <f t="shared" si="5"/>
        <v>405</v>
      </c>
      <c r="P10" s="17">
        <f t="shared" si="6"/>
        <v>1334</v>
      </c>
    </row>
    <row r="11" spans="1:29" ht="14.25">
      <c r="A11" s="2" t="s">
        <v>17</v>
      </c>
      <c r="B11" s="3">
        <v>1</v>
      </c>
      <c r="C11" s="4">
        <v>0</v>
      </c>
      <c r="D11" s="20">
        <v>3382</v>
      </c>
      <c r="E11" s="4">
        <v>2.5999999999999999E-3</v>
      </c>
      <c r="F11" s="20">
        <v>2873</v>
      </c>
      <c r="G11" s="4">
        <v>2.2000000000000001E-3</v>
      </c>
      <c r="H11" s="20">
        <v>19921</v>
      </c>
      <c r="I11" s="4">
        <v>1.54E-2</v>
      </c>
      <c r="J11" s="5">
        <f t="shared" si="0"/>
        <v>1269714.0891089106</v>
      </c>
      <c r="K11" s="6">
        <f t="shared" si="1"/>
        <v>0.9798</v>
      </c>
      <c r="L11" s="5">
        <f t="shared" si="2"/>
        <v>1295891.0891089106</v>
      </c>
      <c r="M11" s="7">
        <f t="shared" si="3"/>
        <v>2.0199999999999996E-2</v>
      </c>
      <c r="N11" s="7">
        <f t="shared" si="4"/>
        <v>4.8000000000000004E-3</v>
      </c>
      <c r="O11" s="17">
        <f t="shared" si="5"/>
        <v>6255</v>
      </c>
      <c r="P11" s="17">
        <f t="shared" si="6"/>
        <v>26177</v>
      </c>
    </row>
    <row r="12" spans="1:29" ht="14.25">
      <c r="A12" s="2" t="s">
        <v>18</v>
      </c>
      <c r="B12" s="3">
        <v>0</v>
      </c>
      <c r="C12" s="4">
        <v>0</v>
      </c>
      <c r="D12" s="20">
        <v>1516</v>
      </c>
      <c r="E12" s="4">
        <v>3.0999999999999999E-3</v>
      </c>
      <c r="F12" s="20">
        <v>919</v>
      </c>
      <c r="G12" s="4">
        <v>1.9E-3</v>
      </c>
      <c r="H12" s="20">
        <v>6946</v>
      </c>
      <c r="I12" s="4">
        <v>1.4200000000000001E-2</v>
      </c>
      <c r="J12" s="5">
        <f t="shared" si="0"/>
        <v>479212.74999999994</v>
      </c>
      <c r="K12" s="6">
        <f t="shared" si="1"/>
        <v>0.98080000000000001</v>
      </c>
      <c r="L12" s="5">
        <f t="shared" si="2"/>
        <v>488593.74999999994</v>
      </c>
      <c r="M12" s="7">
        <f t="shared" si="3"/>
        <v>1.9199999999999995E-2</v>
      </c>
      <c r="N12" s="7">
        <f t="shared" si="4"/>
        <v>5.0000000000000001E-3</v>
      </c>
      <c r="O12" s="17">
        <f t="shared" si="5"/>
        <v>2435</v>
      </c>
      <c r="P12" s="17">
        <f t="shared" si="6"/>
        <v>9381</v>
      </c>
    </row>
    <row r="13" spans="1:29" ht="14.25">
      <c r="A13" s="2" t="s">
        <v>19</v>
      </c>
      <c r="B13" s="3">
        <v>0</v>
      </c>
      <c r="C13" s="4">
        <v>0</v>
      </c>
      <c r="D13" s="20">
        <v>874</v>
      </c>
      <c r="E13" s="4">
        <v>1.0200000000000001E-2</v>
      </c>
      <c r="F13" s="20">
        <v>350</v>
      </c>
      <c r="G13" s="4">
        <v>4.1000000000000003E-3</v>
      </c>
      <c r="H13" s="20">
        <v>2458</v>
      </c>
      <c r="I13" s="4">
        <v>2.86E-2</v>
      </c>
      <c r="J13" s="5">
        <f t="shared" si="0"/>
        <v>82145.505827505825</v>
      </c>
      <c r="K13" s="6">
        <f t="shared" si="1"/>
        <v>0.95709999999999995</v>
      </c>
      <c r="L13" s="5">
        <f t="shared" si="2"/>
        <v>85827.505827505825</v>
      </c>
      <c r="M13" s="7">
        <f t="shared" si="3"/>
        <v>4.2900000000000049E-2</v>
      </c>
      <c r="N13" s="7">
        <f t="shared" si="4"/>
        <v>1.43E-2</v>
      </c>
      <c r="O13" s="17">
        <f t="shared" si="5"/>
        <v>1224</v>
      </c>
      <c r="P13" s="17">
        <f t="shared" si="6"/>
        <v>3682</v>
      </c>
    </row>
    <row r="14" spans="1:29" ht="14.25">
      <c r="A14" s="2" t="s">
        <v>20</v>
      </c>
      <c r="B14" s="3">
        <v>0</v>
      </c>
      <c r="C14" s="4">
        <v>0</v>
      </c>
      <c r="D14" s="20">
        <v>56</v>
      </c>
      <c r="E14" s="4">
        <v>1E-3</v>
      </c>
      <c r="F14" s="20">
        <v>158</v>
      </c>
      <c r="G14" s="4">
        <v>2.8999999999999998E-3</v>
      </c>
      <c r="H14" s="20">
        <v>1304</v>
      </c>
      <c r="I14" s="4">
        <v>2.41E-2</v>
      </c>
      <c r="J14" s="5">
        <f t="shared" si="0"/>
        <v>52696.28571428571</v>
      </c>
      <c r="K14" s="6">
        <f t="shared" si="1"/>
        <v>0.97199999999999998</v>
      </c>
      <c r="L14" s="5">
        <f t="shared" si="2"/>
        <v>54214.28571428571</v>
      </c>
      <c r="M14" s="7">
        <f t="shared" si="3"/>
        <v>2.8000000000000025E-2</v>
      </c>
      <c r="N14" s="7">
        <f t="shared" si="4"/>
        <v>3.8999999999999998E-3</v>
      </c>
      <c r="O14" s="17">
        <f t="shared" si="5"/>
        <v>214</v>
      </c>
      <c r="P14" s="17">
        <f t="shared" si="6"/>
        <v>1518</v>
      </c>
    </row>
    <row r="15" spans="1:29" ht="14.25">
      <c r="A15" s="2" t="s">
        <v>21</v>
      </c>
      <c r="B15" s="3">
        <v>1</v>
      </c>
      <c r="C15" s="4">
        <v>0</v>
      </c>
      <c r="D15" s="20">
        <v>1522</v>
      </c>
      <c r="E15" s="4">
        <v>2.3999999999999998E-3</v>
      </c>
      <c r="F15" s="20">
        <v>1166</v>
      </c>
      <c r="G15" s="4">
        <v>1.8E-3</v>
      </c>
      <c r="H15" s="20">
        <v>13735</v>
      </c>
      <c r="I15" s="4">
        <v>2.1700000000000001E-2</v>
      </c>
      <c r="J15" s="5">
        <f t="shared" si="0"/>
        <v>617707.2741312742</v>
      </c>
      <c r="K15" s="6">
        <f t="shared" si="1"/>
        <v>0.97409999999999997</v>
      </c>
      <c r="L15" s="5">
        <f t="shared" si="2"/>
        <v>634131.2741312742</v>
      </c>
      <c r="M15" s="7">
        <f t="shared" si="3"/>
        <v>2.5900000000000034E-2</v>
      </c>
      <c r="N15" s="7">
        <f t="shared" si="4"/>
        <v>4.1999999999999997E-3</v>
      </c>
      <c r="O15" s="17">
        <f t="shared" si="5"/>
        <v>2688</v>
      </c>
      <c r="P15" s="17">
        <f t="shared" si="6"/>
        <v>16424</v>
      </c>
    </row>
    <row r="16" spans="1:29" ht="14.25">
      <c r="A16" s="2" t="s">
        <v>22</v>
      </c>
      <c r="B16" s="3">
        <v>0</v>
      </c>
      <c r="C16" s="4">
        <v>0</v>
      </c>
      <c r="D16" s="20">
        <v>275</v>
      </c>
      <c r="E16" s="4">
        <v>1.1999999999999999E-3</v>
      </c>
      <c r="F16" s="20">
        <v>396</v>
      </c>
      <c r="G16" s="4">
        <v>1.6999999999999999E-3</v>
      </c>
      <c r="H16" s="20">
        <v>3920</v>
      </c>
      <c r="I16" s="4">
        <v>1.67E-2</v>
      </c>
      <c r="J16" s="5">
        <f t="shared" si="0"/>
        <v>229643.69387755104</v>
      </c>
      <c r="K16" s="6">
        <f t="shared" si="1"/>
        <v>0.98040000000000005</v>
      </c>
      <c r="L16" s="5">
        <f t="shared" si="2"/>
        <v>234234.69387755104</v>
      </c>
      <c r="M16" s="7">
        <f t="shared" si="3"/>
        <v>1.9599999999999951E-2</v>
      </c>
      <c r="N16" s="7">
        <f t="shared" si="4"/>
        <v>2.8999999999999998E-3</v>
      </c>
      <c r="O16" s="17">
        <f t="shared" si="5"/>
        <v>671</v>
      </c>
      <c r="P16" s="17">
        <f t="shared" si="6"/>
        <v>4591</v>
      </c>
    </row>
    <row r="17" spans="1:16" ht="14.25">
      <c r="A17" s="2" t="s">
        <v>23</v>
      </c>
      <c r="B17" s="3">
        <v>0</v>
      </c>
      <c r="C17" s="4">
        <v>0</v>
      </c>
      <c r="D17" s="20">
        <v>80</v>
      </c>
      <c r="E17" s="4">
        <v>5.9999999999999995E-4</v>
      </c>
      <c r="F17" s="20">
        <v>200</v>
      </c>
      <c r="G17" s="4">
        <v>1.6000000000000001E-3</v>
      </c>
      <c r="H17" s="20">
        <v>2331</v>
      </c>
      <c r="I17" s="4">
        <v>1.8800000000000001E-2</v>
      </c>
      <c r="J17" s="5">
        <f t="shared" si="0"/>
        <v>121722.33333333333</v>
      </c>
      <c r="K17" s="6">
        <f t="shared" si="1"/>
        <v>0.97899999999999998</v>
      </c>
      <c r="L17" s="5">
        <f t="shared" si="2"/>
        <v>124333.33333333333</v>
      </c>
      <c r="M17" s="7">
        <f t="shared" si="3"/>
        <v>2.1000000000000019E-2</v>
      </c>
      <c r="N17" s="7">
        <f t="shared" si="4"/>
        <v>2.2000000000000001E-3</v>
      </c>
      <c r="O17" s="17">
        <f t="shared" si="5"/>
        <v>280</v>
      </c>
      <c r="P17" s="17">
        <f t="shared" si="6"/>
        <v>2611</v>
      </c>
    </row>
    <row r="18" spans="1:16" ht="14.25">
      <c r="A18" s="2" t="s">
        <v>24</v>
      </c>
      <c r="B18" s="3">
        <v>0</v>
      </c>
      <c r="C18" s="4">
        <v>0</v>
      </c>
      <c r="D18" s="20">
        <v>210</v>
      </c>
      <c r="E18" s="4">
        <v>2.0999999999999999E-3</v>
      </c>
      <c r="F18" s="20">
        <v>174</v>
      </c>
      <c r="G18" s="4">
        <v>1.8E-3</v>
      </c>
      <c r="H18" s="20">
        <v>2047</v>
      </c>
      <c r="I18" s="4">
        <v>2.0799999999999999E-2</v>
      </c>
      <c r="J18" s="5">
        <f t="shared" si="0"/>
        <v>95990.052631578947</v>
      </c>
      <c r="K18" s="6">
        <f t="shared" si="1"/>
        <v>0.97529999999999994</v>
      </c>
      <c r="L18" s="5">
        <f t="shared" si="2"/>
        <v>98421.052631578947</v>
      </c>
      <c r="M18" s="7">
        <f t="shared" si="3"/>
        <v>2.4700000000000055E-2</v>
      </c>
      <c r="N18" s="7">
        <f t="shared" si="4"/>
        <v>3.8999999999999998E-3</v>
      </c>
      <c r="O18" s="17">
        <f t="shared" si="5"/>
        <v>384</v>
      </c>
      <c r="P18" s="17">
        <f t="shared" si="6"/>
        <v>2431</v>
      </c>
    </row>
    <row r="19" spans="1:16" ht="14.25">
      <c r="A19" s="2" t="s">
        <v>25</v>
      </c>
      <c r="B19" s="3">
        <v>0</v>
      </c>
      <c r="C19" s="4">
        <v>0</v>
      </c>
      <c r="D19" s="20">
        <v>91</v>
      </c>
      <c r="E19" s="4">
        <v>5.9999999999999995E-4</v>
      </c>
      <c r="F19" s="20">
        <v>189</v>
      </c>
      <c r="G19" s="4">
        <v>1.2999999999999999E-3</v>
      </c>
      <c r="H19" s="20">
        <v>2398</v>
      </c>
      <c r="I19" s="4">
        <v>1.6799999999999999E-2</v>
      </c>
      <c r="J19" s="5">
        <f t="shared" si="0"/>
        <v>140530.55614973264</v>
      </c>
      <c r="K19" s="6">
        <f t="shared" si="1"/>
        <v>0.98129999999999995</v>
      </c>
      <c r="L19" s="5">
        <f t="shared" si="2"/>
        <v>143208.55614973264</v>
      </c>
      <c r="M19" s="7">
        <f t="shared" si="3"/>
        <v>1.870000000000005E-2</v>
      </c>
      <c r="N19" s="7">
        <f t="shared" si="4"/>
        <v>1.8999999999999998E-3</v>
      </c>
      <c r="O19" s="17">
        <f t="shared" si="5"/>
        <v>280</v>
      </c>
      <c r="P19" s="17">
        <f t="shared" si="6"/>
        <v>2678</v>
      </c>
    </row>
    <row r="20" spans="1:16" ht="14.25">
      <c r="A20" s="2" t="s">
        <v>26</v>
      </c>
      <c r="B20" s="3">
        <v>0</v>
      </c>
      <c r="C20" s="4">
        <v>0</v>
      </c>
      <c r="D20" s="20">
        <v>110</v>
      </c>
      <c r="E20" s="4">
        <v>5.0000000000000001E-4</v>
      </c>
      <c r="F20" s="20">
        <v>160</v>
      </c>
      <c r="G20" s="4">
        <v>8.0000000000000004E-4</v>
      </c>
      <c r="H20" s="20">
        <v>1410</v>
      </c>
      <c r="I20" s="4">
        <v>6.8999999999999999E-3</v>
      </c>
      <c r="J20" s="5">
        <f t="shared" si="0"/>
        <v>203198.04878048782</v>
      </c>
      <c r="K20" s="6">
        <f t="shared" si="1"/>
        <v>0.99180000000000001</v>
      </c>
      <c r="L20" s="5">
        <f t="shared" si="2"/>
        <v>204878.04878048782</v>
      </c>
      <c r="M20" s="7">
        <f t="shared" si="3"/>
        <v>8.1999999999999851E-3</v>
      </c>
      <c r="N20" s="7">
        <f t="shared" si="4"/>
        <v>1.2999999999999999E-3</v>
      </c>
      <c r="O20" s="17">
        <f t="shared" si="5"/>
        <v>270</v>
      </c>
      <c r="P20" s="17">
        <f t="shared" si="6"/>
        <v>1680</v>
      </c>
    </row>
    <row r="21" spans="1:16" ht="14.25">
      <c r="A21" s="2" t="s">
        <v>27</v>
      </c>
      <c r="B21" s="3">
        <v>0</v>
      </c>
      <c r="C21" s="4">
        <v>0</v>
      </c>
      <c r="D21" s="20">
        <v>37</v>
      </c>
      <c r="E21" s="4">
        <v>5.9999999999999995E-4</v>
      </c>
      <c r="F21" s="20">
        <v>261</v>
      </c>
      <c r="G21" s="4">
        <v>4.4000000000000003E-3</v>
      </c>
      <c r="H21" s="20">
        <v>1257</v>
      </c>
      <c r="I21" s="4">
        <v>2.1100000000000001E-2</v>
      </c>
      <c r="J21" s="5">
        <f t="shared" si="0"/>
        <v>58023.54406130268</v>
      </c>
      <c r="K21" s="6">
        <f t="shared" si="1"/>
        <v>0.97389999999999999</v>
      </c>
      <c r="L21" s="5">
        <f t="shared" si="2"/>
        <v>59578.54406130268</v>
      </c>
      <c r="M21" s="7">
        <f t="shared" si="3"/>
        <v>2.6100000000000012E-2</v>
      </c>
      <c r="N21" s="7">
        <f t="shared" si="4"/>
        <v>5.0000000000000001E-3</v>
      </c>
      <c r="O21" s="17">
        <f t="shared" si="5"/>
        <v>298</v>
      </c>
      <c r="P21" s="17">
        <f t="shared" si="6"/>
        <v>1555</v>
      </c>
    </row>
    <row r="22" spans="1:16" ht="14.25">
      <c r="A22" s="2" t="s">
        <v>28</v>
      </c>
      <c r="B22" s="3">
        <v>2</v>
      </c>
      <c r="C22" s="4">
        <v>0</v>
      </c>
      <c r="D22" s="20">
        <v>878</v>
      </c>
      <c r="E22" s="4">
        <v>2.8E-3</v>
      </c>
      <c r="F22" s="20">
        <v>1307</v>
      </c>
      <c r="G22" s="4">
        <v>4.1000000000000003E-3</v>
      </c>
      <c r="H22" s="20">
        <v>7315</v>
      </c>
      <c r="I22" s="4">
        <v>2.3E-2</v>
      </c>
      <c r="J22" s="5">
        <f t="shared" si="0"/>
        <v>308290.64214046823</v>
      </c>
      <c r="K22" s="6">
        <f t="shared" si="1"/>
        <v>0.97009999999999996</v>
      </c>
      <c r="L22" s="5">
        <f t="shared" si="2"/>
        <v>317792.64214046823</v>
      </c>
      <c r="M22" s="7">
        <f t="shared" si="3"/>
        <v>2.9900000000000038E-2</v>
      </c>
      <c r="N22" s="7">
        <f t="shared" si="4"/>
        <v>6.8999999999999999E-3</v>
      </c>
      <c r="O22" s="17">
        <f t="shared" si="5"/>
        <v>2185</v>
      </c>
      <c r="P22" s="17">
        <f t="shared" si="6"/>
        <v>9502</v>
      </c>
    </row>
    <row r="23" spans="1:16" ht="14.25">
      <c r="A23" s="2" t="s">
        <v>29</v>
      </c>
      <c r="B23" s="3">
        <v>0</v>
      </c>
      <c r="C23" s="4">
        <v>0</v>
      </c>
      <c r="D23" s="20">
        <v>1105</v>
      </c>
      <c r="E23" s="4">
        <v>3.2000000000000002E-3</v>
      </c>
      <c r="F23" s="20">
        <v>1800</v>
      </c>
      <c r="G23" s="4">
        <v>5.1999999999999998E-3</v>
      </c>
      <c r="H23" s="20">
        <v>7557</v>
      </c>
      <c r="I23" s="4">
        <v>2.1700000000000001E-2</v>
      </c>
      <c r="J23" s="5">
        <f t="shared" si="0"/>
        <v>337112.75083056476</v>
      </c>
      <c r="K23" s="6">
        <f t="shared" si="1"/>
        <v>0.96989999999999998</v>
      </c>
      <c r="L23" s="5">
        <f t="shared" si="2"/>
        <v>347574.75083056476</v>
      </c>
      <c r="M23" s="7">
        <f t="shared" si="3"/>
        <v>3.0100000000000016E-2</v>
      </c>
      <c r="N23" s="7">
        <f t="shared" si="4"/>
        <v>8.3999999999999995E-3</v>
      </c>
      <c r="O23" s="17">
        <f t="shared" si="5"/>
        <v>2905</v>
      </c>
      <c r="P23" s="17">
        <f t="shared" si="6"/>
        <v>10462</v>
      </c>
    </row>
    <row r="24" spans="1:16" ht="14.25">
      <c r="A24" s="2" t="s">
        <v>30</v>
      </c>
      <c r="B24" s="3">
        <v>0</v>
      </c>
      <c r="C24" s="4">
        <v>0</v>
      </c>
      <c r="D24" s="20">
        <v>295</v>
      </c>
      <c r="E24" s="4">
        <v>5.0000000000000001E-4</v>
      </c>
      <c r="F24" s="20">
        <v>2187</v>
      </c>
      <c r="G24" s="4">
        <v>3.8E-3</v>
      </c>
      <c r="H24" s="20">
        <v>6113</v>
      </c>
      <c r="I24" s="4">
        <v>1.06E-2</v>
      </c>
      <c r="J24" s="5">
        <f t="shared" si="0"/>
        <v>568250.63758389256</v>
      </c>
      <c r="K24" s="6">
        <f t="shared" si="1"/>
        <v>0.98509999999999998</v>
      </c>
      <c r="L24" s="5">
        <f t="shared" si="2"/>
        <v>576845.63758389256</v>
      </c>
      <c r="M24" s="7">
        <f t="shared" si="3"/>
        <v>1.4900000000000024E-2</v>
      </c>
      <c r="N24" s="7">
        <f t="shared" si="4"/>
        <v>4.3E-3</v>
      </c>
      <c r="O24" s="17">
        <f t="shared" si="5"/>
        <v>2482</v>
      </c>
      <c r="P24" s="17">
        <f t="shared" si="6"/>
        <v>8595</v>
      </c>
    </row>
    <row r="25" spans="1:16" ht="14.25">
      <c r="A25" s="2" t="s">
        <v>31</v>
      </c>
      <c r="B25" s="3">
        <v>0</v>
      </c>
      <c r="C25" s="4">
        <v>0</v>
      </c>
      <c r="D25" s="20">
        <v>554</v>
      </c>
      <c r="E25" s="4">
        <v>2.3999999999999998E-3</v>
      </c>
      <c r="F25" s="20">
        <v>529</v>
      </c>
      <c r="G25" s="4">
        <v>2.2000000000000001E-3</v>
      </c>
      <c r="H25" s="20">
        <v>4541</v>
      </c>
      <c r="I25" s="4">
        <v>1.9300000000000001E-2</v>
      </c>
      <c r="J25" s="5">
        <f t="shared" si="0"/>
        <v>229689.80753138073</v>
      </c>
      <c r="K25" s="6">
        <f t="shared" si="1"/>
        <v>0.97609999999999997</v>
      </c>
      <c r="L25" s="5">
        <f t="shared" si="2"/>
        <v>235313.80753138073</v>
      </c>
      <c r="M25" s="7">
        <f t="shared" si="3"/>
        <v>2.3900000000000032E-2</v>
      </c>
      <c r="N25" s="7">
        <f t="shared" si="4"/>
        <v>4.5999999999999999E-3</v>
      </c>
      <c r="O25" s="17">
        <f t="shared" si="5"/>
        <v>1083</v>
      </c>
      <c r="P25" s="17">
        <f t="shared" si="6"/>
        <v>5624</v>
      </c>
    </row>
    <row r="26" spans="1:16" ht="14.25">
      <c r="A26" s="2" t="s">
        <v>32</v>
      </c>
      <c r="B26" s="3">
        <v>0</v>
      </c>
      <c r="C26" s="4">
        <v>0</v>
      </c>
      <c r="D26" s="20">
        <v>27</v>
      </c>
      <c r="E26" s="4">
        <v>2.9999999999999997E-4</v>
      </c>
      <c r="F26" s="20">
        <v>43</v>
      </c>
      <c r="G26" s="4">
        <v>4.0000000000000002E-4</v>
      </c>
      <c r="H26" s="20">
        <v>882</v>
      </c>
      <c r="I26" s="4">
        <v>9.1000000000000004E-3</v>
      </c>
      <c r="J26" s="5">
        <f t="shared" si="0"/>
        <v>96190.857142857145</v>
      </c>
      <c r="K26" s="6">
        <f t="shared" si="1"/>
        <v>0.99019999999999997</v>
      </c>
      <c r="L26" s="5">
        <f t="shared" si="2"/>
        <v>97142.857142857145</v>
      </c>
      <c r="M26" s="7">
        <f t="shared" si="3"/>
        <v>9.8000000000000309E-3</v>
      </c>
      <c r="N26" s="7">
        <f t="shared" si="4"/>
        <v>6.9999999999999999E-4</v>
      </c>
      <c r="O26" s="17">
        <f t="shared" si="5"/>
        <v>70</v>
      </c>
      <c r="P26" s="17">
        <f t="shared" si="6"/>
        <v>952</v>
      </c>
    </row>
    <row r="27" spans="1:16" ht="14.25">
      <c r="A27" s="2" t="s">
        <v>33</v>
      </c>
      <c r="B27" s="3">
        <v>0</v>
      </c>
      <c r="C27" s="4">
        <v>0</v>
      </c>
      <c r="D27" s="20">
        <v>472</v>
      </c>
      <c r="E27" s="4">
        <v>1.6999999999999999E-3</v>
      </c>
      <c r="F27" s="20">
        <v>398</v>
      </c>
      <c r="G27" s="4">
        <v>1.5E-3</v>
      </c>
      <c r="H27" s="20">
        <v>4911</v>
      </c>
      <c r="I27" s="4">
        <v>1.8100000000000002E-2</v>
      </c>
      <c r="J27" s="5">
        <f t="shared" si="0"/>
        <v>265627.45070422534</v>
      </c>
      <c r="K27" s="6">
        <f t="shared" si="1"/>
        <v>0.97870000000000001</v>
      </c>
      <c r="L27" s="5">
        <f t="shared" si="2"/>
        <v>271408.45070422534</v>
      </c>
      <c r="M27" s="7">
        <f t="shared" si="3"/>
        <v>2.1299999999999986E-2</v>
      </c>
      <c r="N27" s="7">
        <f t="shared" si="4"/>
        <v>3.1999999999999997E-3</v>
      </c>
      <c r="O27" s="17">
        <f t="shared" si="5"/>
        <v>870</v>
      </c>
      <c r="P27" s="17">
        <f t="shared" si="6"/>
        <v>5781</v>
      </c>
    </row>
    <row r="28" spans="1:16" ht="14.25">
      <c r="A28" s="2" t="s">
        <v>34</v>
      </c>
      <c r="B28" s="3">
        <v>0</v>
      </c>
      <c r="C28" s="4">
        <v>0</v>
      </c>
      <c r="D28" s="20">
        <v>60</v>
      </c>
      <c r="E28" s="4">
        <v>1E-3</v>
      </c>
      <c r="F28" s="20">
        <v>39</v>
      </c>
      <c r="G28" s="4">
        <v>6.9999999999999999E-4</v>
      </c>
      <c r="H28" s="20">
        <v>1174</v>
      </c>
      <c r="I28" s="4">
        <v>2.0199999999999999E-2</v>
      </c>
      <c r="J28" s="5">
        <f t="shared" si="0"/>
        <v>56854.853881278541</v>
      </c>
      <c r="K28" s="6">
        <f t="shared" si="1"/>
        <v>0.97809999999999997</v>
      </c>
      <c r="L28" s="5">
        <f t="shared" si="2"/>
        <v>58127.853881278541</v>
      </c>
      <c r="M28" s="7">
        <f t="shared" si="3"/>
        <v>2.1900000000000031E-2</v>
      </c>
      <c r="N28" s="7">
        <f t="shared" si="4"/>
        <v>1.7000000000000001E-3</v>
      </c>
      <c r="O28" s="17">
        <f t="shared" si="5"/>
        <v>99</v>
      </c>
      <c r="P28" s="17">
        <f t="shared" si="6"/>
        <v>1273</v>
      </c>
    </row>
    <row r="29" spans="1:16" ht="14.25">
      <c r="A29" s="2" t="s">
        <v>35</v>
      </c>
      <c r="B29" s="3">
        <v>0</v>
      </c>
      <c r="C29" s="4">
        <v>0</v>
      </c>
      <c r="D29" s="20">
        <v>66</v>
      </c>
      <c r="E29" s="4">
        <v>8.0000000000000004E-4</v>
      </c>
      <c r="F29" s="20">
        <v>140</v>
      </c>
      <c r="G29" s="4">
        <v>1.6999999999999999E-3</v>
      </c>
      <c r="H29" s="20">
        <v>1274</v>
      </c>
      <c r="I29" s="4">
        <v>1.52E-2</v>
      </c>
      <c r="J29" s="5">
        <f t="shared" si="0"/>
        <v>82135.819209039546</v>
      </c>
      <c r="K29" s="6">
        <f t="shared" si="1"/>
        <v>0.98229999999999995</v>
      </c>
      <c r="L29" s="5">
        <f t="shared" si="2"/>
        <v>83615.819209039546</v>
      </c>
      <c r="M29" s="7">
        <f t="shared" si="3"/>
        <v>1.7700000000000049E-2</v>
      </c>
      <c r="N29" s="7">
        <f t="shared" si="4"/>
        <v>2.5000000000000001E-3</v>
      </c>
      <c r="O29" s="17">
        <f t="shared" si="5"/>
        <v>206</v>
      </c>
      <c r="P29" s="17">
        <f t="shared" si="6"/>
        <v>1480</v>
      </c>
    </row>
    <row r="30" spans="1:16" ht="14.25">
      <c r="A30" s="2" t="s">
        <v>36</v>
      </c>
      <c r="B30" s="3">
        <v>0</v>
      </c>
      <c r="C30" s="4">
        <v>0</v>
      </c>
      <c r="D30" s="20">
        <v>538</v>
      </c>
      <c r="E30" s="4">
        <v>3.8999999999999998E-3</v>
      </c>
      <c r="F30" s="20">
        <v>415</v>
      </c>
      <c r="G30" s="4">
        <v>3.0000000000000001E-3</v>
      </c>
      <c r="H30" s="20">
        <v>3355</v>
      </c>
      <c r="I30" s="4">
        <v>2.4400000000000002E-2</v>
      </c>
      <c r="J30" s="5">
        <f t="shared" si="0"/>
        <v>133327.78274760384</v>
      </c>
      <c r="K30" s="6">
        <f t="shared" si="1"/>
        <v>0.96870000000000001</v>
      </c>
      <c r="L30" s="5">
        <f t="shared" si="2"/>
        <v>137635.78274760384</v>
      </c>
      <c r="M30" s="7">
        <f t="shared" si="3"/>
        <v>3.1299999999999994E-2</v>
      </c>
      <c r="N30" s="7">
        <f t="shared" si="4"/>
        <v>6.8999999999999999E-3</v>
      </c>
      <c r="O30" s="17">
        <f t="shared" si="5"/>
        <v>953</v>
      </c>
      <c r="P30" s="17">
        <f t="shared" si="6"/>
        <v>4308</v>
      </c>
    </row>
    <row r="31" spans="1:16" ht="14.25">
      <c r="A31" s="2" t="s">
        <v>37</v>
      </c>
      <c r="B31" s="3">
        <v>0</v>
      </c>
      <c r="C31" s="4">
        <v>0</v>
      </c>
      <c r="D31" s="20">
        <v>122</v>
      </c>
      <c r="E31" s="4">
        <v>1.4E-3</v>
      </c>
      <c r="F31" s="20">
        <v>360</v>
      </c>
      <c r="G31" s="4">
        <v>4.1000000000000003E-3</v>
      </c>
      <c r="H31" s="20">
        <v>1556</v>
      </c>
      <c r="I31" s="4">
        <v>1.7600000000000001E-2</v>
      </c>
      <c r="J31" s="5">
        <f t="shared" si="0"/>
        <v>86187.108225108212</v>
      </c>
      <c r="K31" s="6">
        <f t="shared" si="1"/>
        <v>0.97689999999999999</v>
      </c>
      <c r="L31" s="5">
        <f t="shared" si="2"/>
        <v>88225.108225108212</v>
      </c>
      <c r="M31" s="7">
        <f t="shared" si="3"/>
        <v>2.3100000000000009E-2</v>
      </c>
      <c r="N31" s="7">
        <f t="shared" si="4"/>
        <v>5.5000000000000005E-3</v>
      </c>
      <c r="O31" s="17">
        <f t="shared" si="5"/>
        <v>482</v>
      </c>
      <c r="P31" s="17">
        <f t="shared" si="6"/>
        <v>2038</v>
      </c>
    </row>
    <row r="32" spans="1:16" ht="14.25">
      <c r="A32" s="2" t="s">
        <v>38</v>
      </c>
      <c r="B32" s="3">
        <v>0</v>
      </c>
      <c r="C32" s="4">
        <v>0</v>
      </c>
      <c r="D32" s="20">
        <v>1332</v>
      </c>
      <c r="E32" s="4">
        <v>2.3E-3</v>
      </c>
      <c r="F32" s="20">
        <v>2648</v>
      </c>
      <c r="G32" s="4">
        <v>4.5999999999999999E-3</v>
      </c>
      <c r="H32" s="20">
        <v>7781</v>
      </c>
      <c r="I32" s="4">
        <v>1.3599999999999999E-2</v>
      </c>
      <c r="J32" s="5">
        <f t="shared" si="0"/>
        <v>561946.31707317079</v>
      </c>
      <c r="K32" s="6">
        <f t="shared" si="1"/>
        <v>0.97950000000000004</v>
      </c>
      <c r="L32" s="5">
        <f t="shared" si="2"/>
        <v>573707.31707317079</v>
      </c>
      <c r="M32" s="7">
        <f t="shared" si="3"/>
        <v>2.0499999999999963E-2</v>
      </c>
      <c r="N32" s="7">
        <f t="shared" si="4"/>
        <v>6.8999999999999999E-3</v>
      </c>
      <c r="O32" s="17">
        <f t="shared" si="5"/>
        <v>3980</v>
      </c>
      <c r="P32" s="17">
        <f t="shared" si="6"/>
        <v>11761</v>
      </c>
    </row>
    <row r="33" spans="1:16" ht="14.25">
      <c r="A33" s="2" t="s">
        <v>39</v>
      </c>
      <c r="B33" s="3">
        <v>0</v>
      </c>
      <c r="C33" s="4">
        <v>0</v>
      </c>
      <c r="D33" s="20">
        <v>74</v>
      </c>
      <c r="E33" s="4">
        <v>8.9999999999999998E-4</v>
      </c>
      <c r="F33" s="20">
        <v>180</v>
      </c>
      <c r="G33" s="4">
        <v>2.0999999999999999E-3</v>
      </c>
      <c r="H33" s="20">
        <v>1810</v>
      </c>
      <c r="I33" s="4">
        <v>2.1100000000000001E-2</v>
      </c>
      <c r="J33" s="5">
        <f t="shared" si="0"/>
        <v>83579.153526970957</v>
      </c>
      <c r="K33" s="6">
        <f t="shared" si="1"/>
        <v>0.97589999999999999</v>
      </c>
      <c r="L33" s="5">
        <f t="shared" si="2"/>
        <v>85643.153526970957</v>
      </c>
      <c r="M33" s="7">
        <f>100%-K33</f>
        <v>2.410000000000001E-2</v>
      </c>
      <c r="N33" s="7">
        <f t="shared" si="4"/>
        <v>3.0000000000000001E-3</v>
      </c>
      <c r="O33" s="17">
        <f t="shared" si="5"/>
        <v>254</v>
      </c>
      <c r="P33" s="17">
        <f t="shared" si="6"/>
        <v>2064</v>
      </c>
    </row>
    <row r="34" spans="1:16" ht="14.25">
      <c r="A34" s="2" t="s">
        <v>40</v>
      </c>
      <c r="B34" s="3">
        <v>0</v>
      </c>
      <c r="C34" s="4">
        <v>0</v>
      </c>
      <c r="D34" s="20">
        <v>2119</v>
      </c>
      <c r="E34" s="4">
        <v>2.0999999999999999E-3</v>
      </c>
      <c r="F34" s="20">
        <v>3924</v>
      </c>
      <c r="G34" s="4">
        <v>3.8999999999999998E-3</v>
      </c>
      <c r="H34" s="20">
        <v>16159</v>
      </c>
      <c r="I34" s="4">
        <v>1.61E-2</v>
      </c>
      <c r="J34" s="5">
        <f t="shared" si="0"/>
        <v>982413.38461538451</v>
      </c>
      <c r="K34" s="6">
        <f>J34/L34</f>
        <v>0.97789999999999999</v>
      </c>
      <c r="L34" s="5">
        <f t="shared" si="2"/>
        <v>1004615.3846153845</v>
      </c>
      <c r="M34" s="7">
        <f t="shared" si="3"/>
        <v>2.2100000000000009E-2</v>
      </c>
      <c r="N34" s="7">
        <f t="shared" si="4"/>
        <v>6.0000000000000001E-3</v>
      </c>
      <c r="O34" s="17">
        <f t="shared" si="5"/>
        <v>6043</v>
      </c>
      <c r="P34" s="17">
        <f t="shared" si="6"/>
        <v>22202</v>
      </c>
    </row>
    <row r="35" spans="1:16" ht="14.25">
      <c r="A35" s="2" t="s">
        <v>41</v>
      </c>
      <c r="B35" s="3">
        <v>0</v>
      </c>
      <c r="C35" s="4">
        <v>0</v>
      </c>
      <c r="D35" s="20">
        <v>766</v>
      </c>
      <c r="E35" s="4">
        <v>1.8E-3</v>
      </c>
      <c r="F35" s="20">
        <v>904</v>
      </c>
      <c r="G35" s="4">
        <v>2.0999999999999999E-3</v>
      </c>
      <c r="H35" s="20">
        <v>7927</v>
      </c>
      <c r="I35" s="4">
        <v>1.8700000000000001E-2</v>
      </c>
      <c r="J35" s="5">
        <f t="shared" si="0"/>
        <v>415049.01769911498</v>
      </c>
      <c r="K35" s="6">
        <f t="shared" si="1"/>
        <v>0.97740000000000005</v>
      </c>
      <c r="L35" s="5">
        <f t="shared" si="2"/>
        <v>424646.01769911498</v>
      </c>
      <c r="M35" s="7">
        <f t="shared" si="3"/>
        <v>2.2599999999999953E-2</v>
      </c>
      <c r="N35" s="7">
        <f t="shared" si="4"/>
        <v>3.8999999999999998E-3</v>
      </c>
      <c r="O35" s="17">
        <f t="shared" si="5"/>
        <v>1670</v>
      </c>
      <c r="P35" s="17">
        <f t="shared" si="6"/>
        <v>9597</v>
      </c>
    </row>
    <row r="36" spans="1:16" ht="14.25">
      <c r="A36" s="2" t="s">
        <v>42</v>
      </c>
      <c r="B36" s="3">
        <v>0</v>
      </c>
      <c r="C36" s="4">
        <v>0</v>
      </c>
      <c r="D36" s="20">
        <v>14</v>
      </c>
      <c r="E36" s="4">
        <v>4.0000000000000002E-4</v>
      </c>
      <c r="F36" s="20">
        <v>26</v>
      </c>
      <c r="G36" s="4">
        <v>8.0000000000000004E-4</v>
      </c>
      <c r="H36" s="20">
        <v>347</v>
      </c>
      <c r="I36" s="4">
        <v>1.09E-2</v>
      </c>
      <c r="J36" s="5">
        <f t="shared" si="0"/>
        <v>31596.471074380166</v>
      </c>
      <c r="K36" s="6">
        <f t="shared" si="1"/>
        <v>0.9879</v>
      </c>
      <c r="L36" s="5">
        <f t="shared" si="2"/>
        <v>31983.471074380166</v>
      </c>
      <c r="M36" s="7">
        <f t="shared" si="3"/>
        <v>1.21E-2</v>
      </c>
      <c r="N36" s="7">
        <f t="shared" si="4"/>
        <v>1.2000000000000001E-3</v>
      </c>
      <c r="O36" s="17">
        <f t="shared" si="5"/>
        <v>40</v>
      </c>
      <c r="P36" s="17">
        <f t="shared" si="6"/>
        <v>387</v>
      </c>
    </row>
    <row r="37" spans="1:16" ht="14.25">
      <c r="A37" s="2" t="s">
        <v>43</v>
      </c>
      <c r="B37" s="3">
        <v>0</v>
      </c>
      <c r="C37" s="4">
        <v>0</v>
      </c>
      <c r="D37" s="20">
        <v>664</v>
      </c>
      <c r="E37" s="4">
        <v>1.1000000000000001E-3</v>
      </c>
      <c r="F37" s="20">
        <v>966</v>
      </c>
      <c r="G37" s="4">
        <v>1.6999999999999999E-3</v>
      </c>
      <c r="H37" s="20">
        <v>8305</v>
      </c>
      <c r="I37" s="4">
        <v>1.43E-2</v>
      </c>
      <c r="J37" s="5">
        <f t="shared" si="0"/>
        <v>571059.15204678359</v>
      </c>
      <c r="K37" s="6">
        <f t="shared" si="1"/>
        <v>0.9829</v>
      </c>
      <c r="L37" s="5">
        <f t="shared" si="2"/>
        <v>580994.15204678359</v>
      </c>
      <c r="M37" s="7">
        <f t="shared" si="3"/>
        <v>1.7100000000000004E-2</v>
      </c>
      <c r="N37" s="7">
        <f t="shared" si="4"/>
        <v>2.8E-3</v>
      </c>
      <c r="O37" s="17">
        <f t="shared" si="5"/>
        <v>1630</v>
      </c>
      <c r="P37" s="17">
        <f t="shared" si="6"/>
        <v>9935</v>
      </c>
    </row>
    <row r="38" spans="1:16" ht="14.25">
      <c r="A38" s="2" t="s">
        <v>44</v>
      </c>
      <c r="B38" s="3">
        <v>0</v>
      </c>
      <c r="C38" s="4">
        <v>0</v>
      </c>
      <c r="D38" s="20">
        <v>103</v>
      </c>
      <c r="E38" s="4">
        <v>1E-4</v>
      </c>
      <c r="F38" s="20">
        <v>160</v>
      </c>
      <c r="G38" s="4">
        <v>2.0000000000000001E-4</v>
      </c>
      <c r="H38" s="20">
        <v>7642</v>
      </c>
      <c r="I38" s="4">
        <v>1.0500000000000001E-2</v>
      </c>
      <c r="J38" s="5">
        <f t="shared" si="0"/>
        <v>724039.44444444438</v>
      </c>
      <c r="K38" s="6">
        <f t="shared" si="1"/>
        <v>0.98919999999999997</v>
      </c>
      <c r="L38" s="5">
        <f t="shared" si="2"/>
        <v>731944.44444444438</v>
      </c>
      <c r="M38" s="7">
        <f t="shared" si="3"/>
        <v>1.0800000000000032E-2</v>
      </c>
      <c r="N38" s="7">
        <f t="shared" si="4"/>
        <v>3.0000000000000003E-4</v>
      </c>
      <c r="O38" s="17">
        <f t="shared" si="5"/>
        <v>263</v>
      </c>
      <c r="P38" s="17">
        <f t="shared" si="6"/>
        <v>7905</v>
      </c>
    </row>
    <row r="39" spans="1:16" ht="14.25">
      <c r="A39" s="2" t="s">
        <v>45</v>
      </c>
      <c r="B39" s="3">
        <v>0</v>
      </c>
      <c r="C39" s="4">
        <v>0</v>
      </c>
      <c r="D39" s="20">
        <v>1944</v>
      </c>
      <c r="E39" s="4">
        <v>1.17E-2</v>
      </c>
      <c r="F39" s="20">
        <v>1542</v>
      </c>
      <c r="G39" s="4">
        <v>9.2999999999999992E-3</v>
      </c>
      <c r="H39" s="20">
        <v>6729</v>
      </c>
      <c r="I39" s="4">
        <v>4.0599999999999997E-2</v>
      </c>
      <c r="J39" s="5">
        <f t="shared" si="0"/>
        <v>155612.92207792209</v>
      </c>
      <c r="K39" s="6">
        <f t="shared" si="1"/>
        <v>0.93840000000000001</v>
      </c>
      <c r="L39" s="5">
        <f t="shared" si="2"/>
        <v>165827.92207792209</v>
      </c>
      <c r="M39" s="7">
        <f t="shared" si="3"/>
        <v>6.1599999999999988E-2</v>
      </c>
      <c r="N39" s="7">
        <f t="shared" si="4"/>
        <v>2.0999999999999998E-2</v>
      </c>
      <c r="O39" s="17">
        <f t="shared" si="5"/>
        <v>3486</v>
      </c>
      <c r="P39" s="17">
        <f t="shared" si="6"/>
        <v>10215</v>
      </c>
    </row>
    <row r="40" spans="1:16" ht="14.25">
      <c r="A40" s="2" t="s">
        <v>46</v>
      </c>
      <c r="B40" s="3">
        <v>0</v>
      </c>
      <c r="C40" s="4">
        <v>0</v>
      </c>
      <c r="D40" s="20">
        <v>1001</v>
      </c>
      <c r="E40" s="4">
        <v>1.6000000000000001E-3</v>
      </c>
      <c r="F40" s="20">
        <v>1997</v>
      </c>
      <c r="G40" s="4">
        <v>3.2000000000000002E-3</v>
      </c>
      <c r="H40" s="20">
        <v>9960</v>
      </c>
      <c r="I40" s="4">
        <v>1.6E-2</v>
      </c>
      <c r="J40" s="5">
        <f t="shared" si="0"/>
        <v>610022.76923076925</v>
      </c>
      <c r="K40" s="6">
        <f t="shared" si="1"/>
        <v>0.97919999999999996</v>
      </c>
      <c r="L40" s="5">
        <f t="shared" si="2"/>
        <v>622980.76923076925</v>
      </c>
      <c r="M40" s="7">
        <f t="shared" si="3"/>
        <v>2.0800000000000041E-2</v>
      </c>
      <c r="N40" s="7">
        <f t="shared" si="4"/>
        <v>4.8000000000000004E-3</v>
      </c>
      <c r="O40" s="17">
        <f t="shared" si="5"/>
        <v>2998</v>
      </c>
      <c r="P40" s="17">
        <f t="shared" si="6"/>
        <v>12958</v>
      </c>
    </row>
    <row r="41" spans="1:16" ht="14.25">
      <c r="A41" s="2" t="s">
        <v>47</v>
      </c>
      <c r="B41" s="3">
        <v>0</v>
      </c>
      <c r="C41" s="4">
        <v>0</v>
      </c>
      <c r="D41" s="20">
        <v>95</v>
      </c>
      <c r="E41" s="4">
        <v>1.9E-3</v>
      </c>
      <c r="F41" s="20">
        <v>204</v>
      </c>
      <c r="G41" s="4">
        <v>4.1000000000000003E-3</v>
      </c>
      <c r="H41" s="20">
        <v>902</v>
      </c>
      <c r="I41" s="4">
        <v>1.83E-2</v>
      </c>
      <c r="J41" s="5">
        <f t="shared" si="0"/>
        <v>48222.8683127572</v>
      </c>
      <c r="K41" s="6">
        <f t="shared" si="1"/>
        <v>0.97570000000000001</v>
      </c>
      <c r="L41" s="5">
        <f t="shared" si="2"/>
        <v>49423.8683127572</v>
      </c>
      <c r="M41" s="7">
        <f>100%-K41</f>
        <v>2.4299999999999988E-2</v>
      </c>
      <c r="N41" s="7">
        <f t="shared" si="4"/>
        <v>6.0000000000000001E-3</v>
      </c>
      <c r="O41" s="17">
        <f t="shared" si="5"/>
        <v>299</v>
      </c>
      <c r="P41" s="17">
        <f t="shared" si="6"/>
        <v>1201</v>
      </c>
    </row>
    <row r="42" spans="1:16" ht="14.25">
      <c r="A42" s="2" t="s">
        <v>48</v>
      </c>
      <c r="B42" s="3">
        <v>0</v>
      </c>
      <c r="C42" s="4">
        <v>0</v>
      </c>
      <c r="D42" s="20">
        <v>164</v>
      </c>
      <c r="E42" s="4">
        <v>8.0000000000000004E-4</v>
      </c>
      <c r="F42" s="20">
        <v>305</v>
      </c>
      <c r="G42" s="4">
        <v>1.4E-3</v>
      </c>
      <c r="H42" s="20">
        <v>3039</v>
      </c>
      <c r="I42" s="4">
        <v>1.43E-2</v>
      </c>
      <c r="J42" s="5">
        <f t="shared" si="0"/>
        <v>209098.06060606061</v>
      </c>
      <c r="K42" s="6">
        <f t="shared" si="1"/>
        <v>0.98350000000000004</v>
      </c>
      <c r="L42" s="5">
        <f t="shared" si="2"/>
        <v>212606.06060606061</v>
      </c>
      <c r="M42" s="7">
        <f t="shared" si="3"/>
        <v>1.6499999999999959E-2</v>
      </c>
      <c r="N42" s="7">
        <f t="shared" si="4"/>
        <v>2.2000000000000001E-3</v>
      </c>
      <c r="O42" s="17">
        <f t="shared" si="5"/>
        <v>469</v>
      </c>
      <c r="P42" s="17">
        <f t="shared" si="6"/>
        <v>3508</v>
      </c>
    </row>
    <row r="43" spans="1:16" ht="14.25">
      <c r="A43" s="2" t="s">
        <v>49</v>
      </c>
      <c r="B43" s="3">
        <v>0</v>
      </c>
      <c r="C43" s="4">
        <v>0</v>
      </c>
      <c r="D43" s="20">
        <v>12</v>
      </c>
      <c r="E43" s="4">
        <v>4.0000000000000002E-4</v>
      </c>
      <c r="F43" s="20">
        <v>25</v>
      </c>
      <c r="G43" s="4">
        <v>8.0000000000000004E-4</v>
      </c>
      <c r="H43" s="20">
        <v>435</v>
      </c>
      <c r="I43" s="4">
        <v>1.32E-2</v>
      </c>
      <c r="J43" s="5">
        <f t="shared" si="0"/>
        <v>32305.777777777781</v>
      </c>
      <c r="K43" s="6">
        <f t="shared" si="1"/>
        <v>0.98560000000000003</v>
      </c>
      <c r="L43" s="5">
        <f t="shared" si="2"/>
        <v>32777.777777777781</v>
      </c>
      <c r="M43" s="7">
        <f t="shared" si="3"/>
        <v>1.4399999999999968E-2</v>
      </c>
      <c r="N43" s="7">
        <f t="shared" si="4"/>
        <v>1.2000000000000001E-3</v>
      </c>
      <c r="O43" s="17">
        <f t="shared" si="5"/>
        <v>37</v>
      </c>
      <c r="P43" s="17">
        <f t="shared" si="6"/>
        <v>472</v>
      </c>
    </row>
    <row r="44" spans="1:16" ht="14.25">
      <c r="A44" s="2" t="s">
        <v>50</v>
      </c>
      <c r="B44" s="3">
        <v>0</v>
      </c>
      <c r="C44" s="4">
        <v>0</v>
      </c>
      <c r="D44" s="20">
        <v>476</v>
      </c>
      <c r="E44" s="4">
        <v>1.8E-3</v>
      </c>
      <c r="F44" s="20">
        <v>379</v>
      </c>
      <c r="G44" s="4">
        <v>1.5E-3</v>
      </c>
      <c r="H44" s="20">
        <v>3791</v>
      </c>
      <c r="I44" s="4">
        <v>1.46E-2</v>
      </c>
      <c r="J44" s="5">
        <f t="shared" si="0"/>
        <v>254907.07262569835</v>
      </c>
      <c r="K44" s="6">
        <f t="shared" si="1"/>
        <v>0.98209999999999997</v>
      </c>
      <c r="L44" s="5">
        <f t="shared" si="2"/>
        <v>259553.07262569835</v>
      </c>
      <c r="M44" s="7">
        <f t="shared" si="3"/>
        <v>1.7900000000000027E-2</v>
      </c>
      <c r="N44" s="7">
        <f t="shared" si="4"/>
        <v>3.3E-3</v>
      </c>
      <c r="O44" s="17">
        <f t="shared" si="5"/>
        <v>855</v>
      </c>
      <c r="P44" s="17">
        <f t="shared" si="6"/>
        <v>4646</v>
      </c>
    </row>
    <row r="45" spans="1:16" ht="14.25">
      <c r="A45" s="2" t="s">
        <v>51</v>
      </c>
      <c r="B45" s="3">
        <v>0</v>
      </c>
      <c r="C45" s="4">
        <v>0</v>
      </c>
      <c r="D45" s="20">
        <v>2334</v>
      </c>
      <c r="E45" s="4">
        <v>1.6000000000000001E-3</v>
      </c>
      <c r="F45" s="20">
        <v>2176</v>
      </c>
      <c r="G45" s="4">
        <v>1.5E-3</v>
      </c>
      <c r="H45" s="20">
        <v>17669</v>
      </c>
      <c r="I45" s="4">
        <v>1.23E-2</v>
      </c>
      <c r="J45" s="5">
        <f t="shared" si="0"/>
        <v>1418015.8051948051</v>
      </c>
      <c r="K45" s="6">
        <f t="shared" si="1"/>
        <v>0.98460000000000003</v>
      </c>
      <c r="L45" s="5">
        <f t="shared" si="2"/>
        <v>1440194.8051948051</v>
      </c>
      <c r="M45" s="7">
        <f t="shared" si="3"/>
        <v>1.5399999999999969E-2</v>
      </c>
      <c r="N45" s="7">
        <f t="shared" si="4"/>
        <v>3.1000000000000003E-3</v>
      </c>
      <c r="O45" s="17">
        <f t="shared" si="5"/>
        <v>4510</v>
      </c>
      <c r="P45" s="17">
        <f t="shared" si="6"/>
        <v>22179</v>
      </c>
    </row>
    <row r="46" spans="1:16" ht="14.25">
      <c r="A46" s="2" t="s">
        <v>52</v>
      </c>
      <c r="B46" s="3">
        <v>0</v>
      </c>
      <c r="C46" s="4">
        <v>0</v>
      </c>
      <c r="D46" s="20">
        <v>660</v>
      </c>
      <c r="E46" s="4">
        <v>5.4999999999999997E-3</v>
      </c>
      <c r="F46" s="20">
        <v>475</v>
      </c>
      <c r="G46" s="4">
        <v>3.8999999999999998E-3</v>
      </c>
      <c r="H46" s="20">
        <v>2843</v>
      </c>
      <c r="I46" s="4">
        <v>2.35E-2</v>
      </c>
      <c r="J46" s="5">
        <f t="shared" si="0"/>
        <v>116933.85410334347</v>
      </c>
      <c r="K46" s="6">
        <f t="shared" si="1"/>
        <v>0.96709999999999996</v>
      </c>
      <c r="L46" s="5">
        <f t="shared" si="2"/>
        <v>120911.85410334347</v>
      </c>
      <c r="M46" s="7">
        <f t="shared" si="3"/>
        <v>3.290000000000004E-2</v>
      </c>
      <c r="N46" s="7">
        <f t="shared" si="4"/>
        <v>9.3999999999999986E-3</v>
      </c>
      <c r="O46" s="17">
        <f t="shared" si="5"/>
        <v>1135</v>
      </c>
      <c r="P46" s="17">
        <f t="shared" si="6"/>
        <v>3978</v>
      </c>
    </row>
    <row r="47" spans="1:16" ht="14.25">
      <c r="A47" s="2" t="s">
        <v>53</v>
      </c>
      <c r="B47" s="3">
        <v>0</v>
      </c>
      <c r="C47" s="4">
        <v>0</v>
      </c>
      <c r="D47" s="20">
        <v>79</v>
      </c>
      <c r="E47" s="4">
        <v>2E-3</v>
      </c>
      <c r="F47" s="20">
        <v>435</v>
      </c>
      <c r="G47" s="4">
        <v>1.11E-2</v>
      </c>
      <c r="H47" s="20">
        <v>1021</v>
      </c>
      <c r="I47" s="4">
        <v>2.5999999999999999E-2</v>
      </c>
      <c r="J47" s="5">
        <f t="shared" si="0"/>
        <v>37723.312020460362</v>
      </c>
      <c r="K47" s="6">
        <f t="shared" si="1"/>
        <v>0.96089999999999998</v>
      </c>
      <c r="L47" s="5">
        <f t="shared" si="2"/>
        <v>39258.312020460362</v>
      </c>
      <c r="M47" s="7">
        <f t="shared" si="3"/>
        <v>3.9100000000000024E-2</v>
      </c>
      <c r="N47" s="7">
        <f t="shared" si="4"/>
        <v>1.3100000000000001E-2</v>
      </c>
      <c r="O47" s="17">
        <f t="shared" si="5"/>
        <v>514</v>
      </c>
      <c r="P47" s="17">
        <f t="shared" si="6"/>
        <v>1535</v>
      </c>
    </row>
    <row r="48" spans="1:16" ht="14.25">
      <c r="A48" s="2" t="s">
        <v>54</v>
      </c>
      <c r="B48" s="3">
        <v>0</v>
      </c>
      <c r="C48" s="4">
        <v>0</v>
      </c>
      <c r="D48" s="20">
        <v>878</v>
      </c>
      <c r="E48" s="4">
        <v>2.3E-3</v>
      </c>
      <c r="F48" s="20">
        <v>1277</v>
      </c>
      <c r="G48" s="4">
        <v>3.3999999999999998E-3</v>
      </c>
      <c r="H48" s="20">
        <v>8821</v>
      </c>
      <c r="I48" s="4">
        <v>2.3300000000000001E-2</v>
      </c>
      <c r="J48" s="5">
        <f t="shared" si="0"/>
        <v>367506.75862068962</v>
      </c>
      <c r="K48" s="6">
        <f t="shared" si="1"/>
        <v>0.97099999999999997</v>
      </c>
      <c r="L48" s="5">
        <f t="shared" si="2"/>
        <v>378482.75862068962</v>
      </c>
      <c r="M48" s="7">
        <f t="shared" si="3"/>
        <v>2.9000000000000026E-2</v>
      </c>
      <c r="N48" s="7">
        <f t="shared" si="4"/>
        <v>5.7000000000000002E-3</v>
      </c>
      <c r="O48" s="17">
        <f t="shared" si="5"/>
        <v>2155</v>
      </c>
      <c r="P48" s="17">
        <f t="shared" si="6"/>
        <v>10976</v>
      </c>
    </row>
    <row r="49" spans="1:16" ht="14.25">
      <c r="A49" s="2" t="s">
        <v>55</v>
      </c>
      <c r="B49" s="3">
        <v>0</v>
      </c>
      <c r="C49" s="4">
        <v>0</v>
      </c>
      <c r="D49" s="20">
        <v>3268</v>
      </c>
      <c r="E49" s="4">
        <v>1.18E-2</v>
      </c>
      <c r="F49" s="20">
        <v>2095</v>
      </c>
      <c r="G49" s="4">
        <v>7.6E-3</v>
      </c>
      <c r="H49" s="20">
        <v>12046</v>
      </c>
      <c r="I49" s="4">
        <v>4.3499999999999997E-2</v>
      </c>
      <c r="J49" s="5">
        <f t="shared" si="0"/>
        <v>259363.65500794916</v>
      </c>
      <c r="K49" s="6">
        <f t="shared" si="1"/>
        <v>0.93710000000000004</v>
      </c>
      <c r="L49" s="5">
        <f t="shared" si="2"/>
        <v>276772.65500794916</v>
      </c>
      <c r="M49" s="7">
        <f t="shared" si="3"/>
        <v>6.2899999999999956E-2</v>
      </c>
      <c r="N49" s="7">
        <f t="shared" si="4"/>
        <v>1.9400000000000001E-2</v>
      </c>
      <c r="O49" s="17">
        <f t="shared" si="5"/>
        <v>5363</v>
      </c>
      <c r="P49" s="17">
        <f t="shared" si="6"/>
        <v>17409</v>
      </c>
    </row>
    <row r="50" spans="1:16" ht="14.25">
      <c r="A50" s="2" t="s">
        <v>56</v>
      </c>
      <c r="B50" s="3">
        <v>0</v>
      </c>
      <c r="C50" s="4">
        <v>0</v>
      </c>
      <c r="D50" s="20">
        <v>24</v>
      </c>
      <c r="E50" s="4">
        <v>2.9999999999999997E-4</v>
      </c>
      <c r="F50" s="20">
        <v>47</v>
      </c>
      <c r="G50" s="4">
        <v>5.9999999999999995E-4</v>
      </c>
      <c r="H50" s="20">
        <v>914</v>
      </c>
      <c r="I50" s="4">
        <v>1.17E-2</v>
      </c>
      <c r="J50" s="5">
        <f t="shared" si="0"/>
        <v>77189.60317460318</v>
      </c>
      <c r="K50" s="6">
        <f t="shared" si="1"/>
        <v>0.98740000000000006</v>
      </c>
      <c r="L50" s="5">
        <f t="shared" si="2"/>
        <v>78174.60317460318</v>
      </c>
      <c r="M50" s="7">
        <f t="shared" si="3"/>
        <v>1.2599999999999945E-2</v>
      </c>
      <c r="N50" s="7">
        <f t="shared" si="4"/>
        <v>8.9999999999999998E-4</v>
      </c>
      <c r="O50" s="17">
        <f t="shared" si="5"/>
        <v>71</v>
      </c>
      <c r="P50" s="17">
        <f t="shared" si="6"/>
        <v>985</v>
      </c>
    </row>
    <row r="51" spans="1:16" ht="14.25">
      <c r="A51" s="2" t="s">
        <v>57</v>
      </c>
      <c r="B51" s="3">
        <v>0</v>
      </c>
      <c r="C51" s="4">
        <v>0</v>
      </c>
      <c r="D51" s="20">
        <v>1317</v>
      </c>
      <c r="E51" s="4">
        <v>5.5999999999999999E-3</v>
      </c>
      <c r="F51" s="20">
        <v>461</v>
      </c>
      <c r="G51" s="4">
        <v>2E-3</v>
      </c>
      <c r="H51" s="20">
        <v>4679</v>
      </c>
      <c r="I51" s="4">
        <v>1.9900000000000001E-2</v>
      </c>
      <c r="J51" s="5">
        <f t="shared" si="0"/>
        <v>228343</v>
      </c>
      <c r="K51" s="6">
        <f t="shared" si="1"/>
        <v>0.97250000000000003</v>
      </c>
      <c r="L51" s="5">
        <f t="shared" si="2"/>
        <v>234800</v>
      </c>
      <c r="M51" s="7">
        <f t="shared" si="3"/>
        <v>2.7499999999999969E-2</v>
      </c>
      <c r="N51" s="7">
        <f t="shared" si="4"/>
        <v>7.6E-3</v>
      </c>
      <c r="O51" s="17">
        <f t="shared" si="5"/>
        <v>1778</v>
      </c>
      <c r="P51" s="17">
        <f t="shared" si="6"/>
        <v>6457</v>
      </c>
    </row>
    <row r="52" spans="1:16" ht="14.25">
      <c r="A52" s="2" t="s">
        <v>58</v>
      </c>
      <c r="B52" s="3">
        <v>0</v>
      </c>
      <c r="C52" s="4">
        <v>0</v>
      </c>
      <c r="D52" s="20">
        <v>16</v>
      </c>
      <c r="E52" s="4">
        <v>8.0000000000000004E-4</v>
      </c>
      <c r="F52" s="20">
        <v>25</v>
      </c>
      <c r="G52" s="4">
        <v>1.2999999999999999E-3</v>
      </c>
      <c r="H52" s="20">
        <v>281</v>
      </c>
      <c r="I52" s="4">
        <v>1.47E-2</v>
      </c>
      <c r="J52" s="5">
        <f t="shared" si="0"/>
        <v>18844.666666666668</v>
      </c>
      <c r="K52" s="6">
        <f t="shared" si="1"/>
        <v>0.98319999999999996</v>
      </c>
      <c r="L52" s="5">
        <f t="shared" si="2"/>
        <v>19166.666666666668</v>
      </c>
      <c r="M52" s="7">
        <f t="shared" si="3"/>
        <v>1.6800000000000037E-2</v>
      </c>
      <c r="N52" s="7">
        <f t="shared" si="4"/>
        <v>2.0999999999999999E-3</v>
      </c>
      <c r="O52" s="17">
        <f t="shared" si="5"/>
        <v>41</v>
      </c>
      <c r="P52" s="17">
        <f t="shared" si="6"/>
        <v>322</v>
      </c>
    </row>
    <row r="53" spans="1:16" s="13" customFormat="1" ht="15">
      <c r="A53" s="8" t="s">
        <v>59</v>
      </c>
      <c r="B53" s="8">
        <v>1030</v>
      </c>
      <c r="C53" s="9">
        <v>1E-4</v>
      </c>
      <c r="D53" s="21">
        <v>72424</v>
      </c>
      <c r="E53" s="9">
        <v>4.4999999999999997E-3</v>
      </c>
      <c r="F53" s="21">
        <v>73146</v>
      </c>
      <c r="G53" s="9">
        <v>4.4999999999999997E-3</v>
      </c>
      <c r="H53" s="21">
        <v>336143</v>
      </c>
      <c r="I53" s="9">
        <v>2.0799999999999999E-2</v>
      </c>
      <c r="J53" s="10">
        <f t="shared" si="0"/>
        <v>15662507.836120402</v>
      </c>
      <c r="K53" s="11">
        <f t="shared" si="1"/>
        <v>0.97009999999999996</v>
      </c>
      <c r="L53" s="10">
        <f t="shared" si="2"/>
        <v>16145250.836120402</v>
      </c>
      <c r="M53" s="12">
        <f t="shared" si="3"/>
        <v>2.9900000000000038E-2</v>
      </c>
      <c r="N53" s="12">
        <f t="shared" si="4"/>
        <v>8.9999999999999993E-3</v>
      </c>
      <c r="O53" s="18">
        <f t="shared" si="5"/>
        <v>145570</v>
      </c>
      <c r="P53" s="18">
        <f t="shared" si="6"/>
        <v>482743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53"/>
  <sheetViews>
    <sheetView workbookViewId="0">
      <pane ySplit="1" topLeftCell="A2" activePane="bottomLeft" state="frozen"/>
      <selection pane="bottomLeft" activeCell="J2" sqref="J2"/>
    </sheetView>
  </sheetViews>
  <sheetFormatPr defaultColWidth="14.42578125" defaultRowHeight="15.75" customHeight="1"/>
  <cols>
    <col min="1" max="1" width="23.28515625" style="2" customWidth="1"/>
    <col min="2" max="16384" width="14.42578125" style="2"/>
  </cols>
  <sheetData>
    <row r="1" spans="1:29" ht="45.95" customHeight="1">
      <c r="A1" s="33" t="s">
        <v>0</v>
      </c>
      <c r="B1" s="31" t="s">
        <v>113</v>
      </c>
      <c r="C1" s="29" t="s">
        <v>114</v>
      </c>
      <c r="D1" s="31" t="s">
        <v>115</v>
      </c>
      <c r="E1" s="30" t="s">
        <v>116</v>
      </c>
      <c r="F1" s="31" t="s">
        <v>117</v>
      </c>
      <c r="G1" s="30" t="s">
        <v>118</v>
      </c>
      <c r="H1" s="31" t="s">
        <v>119</v>
      </c>
      <c r="I1" s="30" t="s">
        <v>120</v>
      </c>
      <c r="J1" s="31" t="s">
        <v>121</v>
      </c>
      <c r="K1" s="31" t="s">
        <v>122</v>
      </c>
      <c r="L1" s="31" t="s">
        <v>123</v>
      </c>
      <c r="M1" s="31" t="s">
        <v>77</v>
      </c>
      <c r="N1" s="32" t="s">
        <v>78</v>
      </c>
      <c r="O1" s="32" t="s">
        <v>79</v>
      </c>
      <c r="P1" s="3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>
      <c r="A2" s="2" t="s">
        <v>8</v>
      </c>
      <c r="B2" s="3">
        <v>0</v>
      </c>
      <c r="C2" s="4">
        <v>0</v>
      </c>
      <c r="D2" s="20">
        <v>163</v>
      </c>
      <c r="E2" s="4">
        <v>8.0000000000000004E-4</v>
      </c>
      <c r="F2" s="20">
        <v>218</v>
      </c>
      <c r="G2" s="4">
        <v>1.1000000000000001E-3</v>
      </c>
      <c r="H2" s="20">
        <v>2508</v>
      </c>
      <c r="I2" s="4">
        <v>1.2800000000000001E-2</v>
      </c>
      <c r="J2" s="17">
        <f>L2-(B2+D2+F2+H2)</f>
        <v>193641.61224489793</v>
      </c>
      <c r="K2" s="6">
        <f>J2/L2</f>
        <v>0.98529999999999995</v>
      </c>
      <c r="L2" s="5">
        <f>(B2+D2+F2+H2)/(C2+E2+G2+I2)</f>
        <v>196530.61224489793</v>
      </c>
      <c r="M2" s="7">
        <f>100%-K2</f>
        <v>1.4700000000000046E-2</v>
      </c>
      <c r="N2" s="7">
        <f>E2+G2</f>
        <v>1.9000000000000002E-3</v>
      </c>
      <c r="O2" s="17">
        <f>D2+F2</f>
        <v>381</v>
      </c>
      <c r="P2" s="17">
        <f>B2+D2+F2+H2</f>
        <v>2889</v>
      </c>
    </row>
    <row r="3" spans="1:29" ht="14.25">
      <c r="A3" s="2" t="s">
        <v>9</v>
      </c>
      <c r="B3" s="3">
        <v>0</v>
      </c>
      <c r="C3" s="4">
        <v>0</v>
      </c>
      <c r="D3" s="20">
        <v>40</v>
      </c>
      <c r="E3" s="4">
        <v>1.6999999999999999E-3</v>
      </c>
      <c r="F3" s="20">
        <v>45</v>
      </c>
      <c r="G3" s="4">
        <v>2E-3</v>
      </c>
      <c r="H3" s="20">
        <v>457</v>
      </c>
      <c r="I3" s="4">
        <v>1.9900000000000001E-2</v>
      </c>
      <c r="J3" s="17">
        <f t="shared" ref="J3:J53" si="0">L3-(B3+D3+F3+H3)</f>
        <v>22424.101694915251</v>
      </c>
      <c r="K3" s="6">
        <f t="shared" ref="K3:K53" si="1">J3/L3</f>
        <v>0.97640000000000005</v>
      </c>
      <c r="L3" s="5">
        <f t="shared" ref="L3:L53" si="2">(B3+D3+F3+H3)/(C3+E3+G3+I3)</f>
        <v>22966.101694915251</v>
      </c>
      <c r="M3" s="7">
        <f t="shared" ref="M3:M53" si="3">100%-K3</f>
        <v>2.3599999999999954E-2</v>
      </c>
      <c r="N3" s="7">
        <f t="shared" ref="N3:N53" si="4">E3+G3</f>
        <v>3.7000000000000002E-3</v>
      </c>
      <c r="O3" s="17">
        <f t="shared" ref="O3:O53" si="5">D3+F3</f>
        <v>85</v>
      </c>
      <c r="P3" s="17">
        <f t="shared" ref="P3:P53" si="6">B3+D3+F3+H3</f>
        <v>542</v>
      </c>
    </row>
    <row r="4" spans="1:29" ht="14.25">
      <c r="A4" s="2" t="s">
        <v>10</v>
      </c>
      <c r="B4" s="3">
        <v>0</v>
      </c>
      <c r="C4" s="4">
        <v>0</v>
      </c>
      <c r="D4" s="20">
        <v>1826</v>
      </c>
      <c r="E4" s="4">
        <v>5.4999999999999997E-3</v>
      </c>
      <c r="F4" s="20">
        <v>1150</v>
      </c>
      <c r="G4" s="4">
        <v>3.5000000000000001E-3</v>
      </c>
      <c r="H4" s="20">
        <v>8027</v>
      </c>
      <c r="I4" s="4">
        <v>2.4199999999999999E-2</v>
      </c>
      <c r="J4" s="17">
        <f t="shared" si="0"/>
        <v>320412.6626506024</v>
      </c>
      <c r="K4" s="6">
        <f t="shared" si="1"/>
        <v>0.96679999999999999</v>
      </c>
      <c r="L4" s="5">
        <f t="shared" si="2"/>
        <v>331415.6626506024</v>
      </c>
      <c r="M4" s="7">
        <f t="shared" si="3"/>
        <v>3.3200000000000007E-2</v>
      </c>
      <c r="N4" s="7">
        <f t="shared" si="4"/>
        <v>8.9999999999999993E-3</v>
      </c>
      <c r="O4" s="17">
        <f t="shared" si="5"/>
        <v>2976</v>
      </c>
      <c r="P4" s="17">
        <f t="shared" si="6"/>
        <v>11003</v>
      </c>
    </row>
    <row r="5" spans="1:29" ht="14.25">
      <c r="A5" s="2" t="s">
        <v>11</v>
      </c>
      <c r="B5" s="3">
        <v>1</v>
      </c>
      <c r="C5" s="4">
        <v>0</v>
      </c>
      <c r="D5" s="20">
        <v>72</v>
      </c>
      <c r="E5" s="4">
        <v>5.9999999999999995E-4</v>
      </c>
      <c r="F5" s="20">
        <v>115</v>
      </c>
      <c r="G5" s="4">
        <v>1E-3</v>
      </c>
      <c r="H5" s="20">
        <v>1610</v>
      </c>
      <c r="I5" s="4">
        <v>1.35E-2</v>
      </c>
      <c r="J5" s="17">
        <f t="shared" si="0"/>
        <v>117274.84768211922</v>
      </c>
      <c r="K5" s="6">
        <f t="shared" si="1"/>
        <v>0.9849</v>
      </c>
      <c r="L5" s="5">
        <f t="shared" si="2"/>
        <v>119072.84768211922</v>
      </c>
      <c r="M5" s="7">
        <f t="shared" si="3"/>
        <v>1.5100000000000002E-2</v>
      </c>
      <c r="N5" s="7">
        <f t="shared" si="4"/>
        <v>1.5999999999999999E-3</v>
      </c>
      <c r="O5" s="17">
        <f t="shared" si="5"/>
        <v>187</v>
      </c>
      <c r="P5" s="17">
        <f t="shared" si="6"/>
        <v>1798</v>
      </c>
    </row>
    <row r="6" spans="1:29" ht="14.25">
      <c r="A6" s="2" t="s">
        <v>12</v>
      </c>
      <c r="B6" s="3">
        <v>1859</v>
      </c>
      <c r="C6" s="4">
        <v>1E-3</v>
      </c>
      <c r="D6" s="20">
        <v>49765</v>
      </c>
      <c r="E6" s="4">
        <v>2.58E-2</v>
      </c>
      <c r="F6" s="20">
        <v>45107</v>
      </c>
      <c r="G6" s="4">
        <v>2.3400000000000001E-2</v>
      </c>
      <c r="H6" s="20">
        <v>88664</v>
      </c>
      <c r="I6" s="4">
        <v>4.6100000000000002E-2</v>
      </c>
      <c r="J6" s="17">
        <f t="shared" si="0"/>
        <v>1739786.7237798546</v>
      </c>
      <c r="K6" s="6">
        <f t="shared" si="1"/>
        <v>0.90369999999999995</v>
      </c>
      <c r="L6" s="5">
        <f t="shared" si="2"/>
        <v>1925181.7237798546</v>
      </c>
      <c r="M6" s="7">
        <f t="shared" si="3"/>
        <v>9.6300000000000052E-2</v>
      </c>
      <c r="N6" s="7">
        <f t="shared" si="4"/>
        <v>4.9200000000000001E-2</v>
      </c>
      <c r="O6" s="17">
        <f t="shared" si="5"/>
        <v>94872</v>
      </c>
      <c r="P6" s="17">
        <f t="shared" si="6"/>
        <v>185395</v>
      </c>
    </row>
    <row r="7" spans="1:29" ht="14.25">
      <c r="A7" s="2" t="s">
        <v>13</v>
      </c>
      <c r="B7" s="3">
        <v>0</v>
      </c>
      <c r="C7" s="4">
        <v>0</v>
      </c>
      <c r="D7" s="20">
        <v>2654</v>
      </c>
      <c r="E7" s="4">
        <v>0.01</v>
      </c>
      <c r="F7" s="20">
        <v>1502</v>
      </c>
      <c r="G7" s="4">
        <v>5.7000000000000002E-3</v>
      </c>
      <c r="H7" s="20">
        <v>6164</v>
      </c>
      <c r="I7" s="4">
        <v>2.3199999999999998E-2</v>
      </c>
      <c r="J7" s="17">
        <f t="shared" si="0"/>
        <v>254975.62982005143</v>
      </c>
      <c r="K7" s="6">
        <f t="shared" si="1"/>
        <v>0.96109999999999995</v>
      </c>
      <c r="L7" s="5">
        <f t="shared" si="2"/>
        <v>265295.62982005143</v>
      </c>
      <c r="M7" s="7">
        <f t="shared" si="3"/>
        <v>3.8900000000000046E-2</v>
      </c>
      <c r="N7" s="7">
        <f t="shared" si="4"/>
        <v>1.5699999999999999E-2</v>
      </c>
      <c r="O7" s="17">
        <f t="shared" si="5"/>
        <v>4156</v>
      </c>
      <c r="P7" s="17">
        <f t="shared" si="6"/>
        <v>10320</v>
      </c>
    </row>
    <row r="8" spans="1:29" ht="14.25">
      <c r="A8" s="2" t="s">
        <v>14</v>
      </c>
      <c r="B8" s="3">
        <v>0</v>
      </c>
      <c r="C8" s="4">
        <v>0</v>
      </c>
      <c r="D8" s="20">
        <v>982</v>
      </c>
      <c r="E8" s="4">
        <v>5.8999999999999999E-3</v>
      </c>
      <c r="F8" s="20">
        <v>1322</v>
      </c>
      <c r="G8" s="4">
        <v>8.0000000000000002E-3</v>
      </c>
      <c r="H8" s="20">
        <v>3153</v>
      </c>
      <c r="I8" s="4">
        <v>1.9E-2</v>
      </c>
      <c r="J8" s="17">
        <f t="shared" si="0"/>
        <v>160409.26139817628</v>
      </c>
      <c r="K8" s="6">
        <f t="shared" si="1"/>
        <v>0.96709999999999996</v>
      </c>
      <c r="L8" s="5">
        <f t="shared" si="2"/>
        <v>165866.26139817628</v>
      </c>
      <c r="M8" s="7">
        <f t="shared" si="3"/>
        <v>3.290000000000004E-2</v>
      </c>
      <c r="N8" s="7">
        <f t="shared" si="4"/>
        <v>1.3899999999999999E-2</v>
      </c>
      <c r="O8" s="17">
        <f t="shared" si="5"/>
        <v>2304</v>
      </c>
      <c r="P8" s="17">
        <f t="shared" si="6"/>
        <v>5457</v>
      </c>
    </row>
    <row r="9" spans="1:29" ht="14.25">
      <c r="A9" s="2" t="s">
        <v>15</v>
      </c>
      <c r="B9" s="3">
        <v>0</v>
      </c>
      <c r="C9" s="4">
        <v>0</v>
      </c>
      <c r="D9" s="20">
        <v>134</v>
      </c>
      <c r="E9" s="4">
        <v>2.8999999999999998E-3</v>
      </c>
      <c r="F9" s="20">
        <v>267</v>
      </c>
      <c r="G9" s="4">
        <v>5.7000000000000002E-3</v>
      </c>
      <c r="H9" s="20">
        <v>995</v>
      </c>
      <c r="I9" s="4">
        <v>2.12E-2</v>
      </c>
      <c r="J9" s="17">
        <f t="shared" si="0"/>
        <v>45449.637583892618</v>
      </c>
      <c r="K9" s="6">
        <f t="shared" si="1"/>
        <v>0.97019999999999995</v>
      </c>
      <c r="L9" s="5">
        <f t="shared" si="2"/>
        <v>46845.637583892618</v>
      </c>
      <c r="M9" s="7">
        <f t="shared" si="3"/>
        <v>2.9800000000000049E-2</v>
      </c>
      <c r="N9" s="7">
        <f t="shared" si="4"/>
        <v>8.6E-3</v>
      </c>
      <c r="O9" s="17">
        <f t="shared" si="5"/>
        <v>401</v>
      </c>
      <c r="P9" s="17">
        <f t="shared" si="6"/>
        <v>1396</v>
      </c>
    </row>
    <row r="10" spans="1:29" ht="14.25">
      <c r="A10" s="2" t="s">
        <v>16</v>
      </c>
      <c r="B10" s="3">
        <v>0</v>
      </c>
      <c r="C10" s="4">
        <v>0</v>
      </c>
      <c r="D10" s="20">
        <v>192</v>
      </c>
      <c r="E10" s="4">
        <v>8.9999999999999993E-3</v>
      </c>
      <c r="F10" s="20">
        <v>206</v>
      </c>
      <c r="G10" s="4">
        <v>9.7000000000000003E-3</v>
      </c>
      <c r="H10" s="20">
        <v>888</v>
      </c>
      <c r="I10" s="4">
        <v>4.1700000000000001E-2</v>
      </c>
      <c r="J10" s="17">
        <f t="shared" si="0"/>
        <v>20005.390728476821</v>
      </c>
      <c r="K10" s="6">
        <f t="shared" si="1"/>
        <v>0.93959999999999999</v>
      </c>
      <c r="L10" s="5">
        <f t="shared" si="2"/>
        <v>21291.390728476821</v>
      </c>
      <c r="M10" s="7">
        <f t="shared" si="3"/>
        <v>6.0400000000000009E-2</v>
      </c>
      <c r="N10" s="7">
        <f t="shared" si="4"/>
        <v>1.8700000000000001E-2</v>
      </c>
      <c r="O10" s="17">
        <f t="shared" si="5"/>
        <v>398</v>
      </c>
      <c r="P10" s="17">
        <f t="shared" si="6"/>
        <v>1286</v>
      </c>
    </row>
    <row r="11" spans="1:29" ht="14.25">
      <c r="A11" s="2" t="s">
        <v>17</v>
      </c>
      <c r="B11" s="3">
        <v>0</v>
      </c>
      <c r="C11" s="4">
        <v>0</v>
      </c>
      <c r="D11" s="20">
        <v>3485</v>
      </c>
      <c r="E11" s="4">
        <v>2.8E-3</v>
      </c>
      <c r="F11" s="20">
        <v>3088</v>
      </c>
      <c r="G11" s="4">
        <v>2.5000000000000001E-3</v>
      </c>
      <c r="H11" s="20">
        <v>21307</v>
      </c>
      <c r="I11" s="4">
        <v>1.6899999999999998E-2</v>
      </c>
      <c r="J11" s="17">
        <f t="shared" si="0"/>
        <v>1227975.8558558561</v>
      </c>
      <c r="K11" s="6">
        <f t="shared" si="1"/>
        <v>0.9778</v>
      </c>
      <c r="L11" s="5">
        <f t="shared" si="2"/>
        <v>1255855.8558558561</v>
      </c>
      <c r="M11" s="7">
        <f t="shared" si="3"/>
        <v>2.2199999999999998E-2</v>
      </c>
      <c r="N11" s="7">
        <f t="shared" si="4"/>
        <v>5.3E-3</v>
      </c>
      <c r="O11" s="17">
        <f t="shared" si="5"/>
        <v>6573</v>
      </c>
      <c r="P11" s="17">
        <f t="shared" si="6"/>
        <v>27880</v>
      </c>
    </row>
    <row r="12" spans="1:29" ht="14.25">
      <c r="A12" s="2" t="s">
        <v>18</v>
      </c>
      <c r="B12" s="3">
        <v>0</v>
      </c>
      <c r="C12" s="4">
        <v>0</v>
      </c>
      <c r="D12" s="20">
        <v>1374</v>
      </c>
      <c r="E12" s="4">
        <v>3.0000000000000001E-3</v>
      </c>
      <c r="F12" s="20">
        <v>1053</v>
      </c>
      <c r="G12" s="4">
        <v>2.3E-3</v>
      </c>
      <c r="H12" s="20">
        <v>7610</v>
      </c>
      <c r="I12" s="4">
        <v>1.66E-2</v>
      </c>
      <c r="J12" s="17">
        <f t="shared" si="0"/>
        <v>448273.50228310504</v>
      </c>
      <c r="K12" s="6">
        <f t="shared" si="1"/>
        <v>0.97809999999999997</v>
      </c>
      <c r="L12" s="5">
        <f t="shared" si="2"/>
        <v>458310.50228310504</v>
      </c>
      <c r="M12" s="7">
        <f t="shared" si="3"/>
        <v>2.1900000000000031E-2</v>
      </c>
      <c r="N12" s="7">
        <f t="shared" si="4"/>
        <v>5.3E-3</v>
      </c>
      <c r="O12" s="17">
        <f t="shared" si="5"/>
        <v>2427</v>
      </c>
      <c r="P12" s="17">
        <f t="shared" si="6"/>
        <v>10037</v>
      </c>
    </row>
    <row r="13" spans="1:29" ht="14.25">
      <c r="A13" s="2" t="s">
        <v>19</v>
      </c>
      <c r="B13" s="3">
        <v>0</v>
      </c>
      <c r="C13" s="4">
        <v>0</v>
      </c>
      <c r="D13" s="20">
        <v>1325</v>
      </c>
      <c r="E13" s="4">
        <v>1.5900000000000001E-2</v>
      </c>
      <c r="F13" s="20">
        <v>609</v>
      </c>
      <c r="G13" s="4">
        <v>7.3000000000000001E-3</v>
      </c>
      <c r="H13" s="20">
        <v>1942</v>
      </c>
      <c r="I13" s="4">
        <v>2.3400000000000001E-2</v>
      </c>
      <c r="J13" s="17">
        <f t="shared" si="0"/>
        <v>79299.965665236043</v>
      </c>
      <c r="K13" s="6">
        <f t="shared" si="1"/>
        <v>0.95340000000000003</v>
      </c>
      <c r="L13" s="5">
        <f t="shared" si="2"/>
        <v>83175.965665236043</v>
      </c>
      <c r="M13" s="7">
        <f t="shared" si="3"/>
        <v>4.6599999999999975E-2</v>
      </c>
      <c r="N13" s="7">
        <f t="shared" si="4"/>
        <v>2.3200000000000002E-2</v>
      </c>
      <c r="O13" s="17">
        <f t="shared" si="5"/>
        <v>1934</v>
      </c>
      <c r="P13" s="17">
        <f t="shared" si="6"/>
        <v>3876</v>
      </c>
    </row>
    <row r="14" spans="1:29" ht="14.25">
      <c r="A14" s="2" t="s">
        <v>20</v>
      </c>
      <c r="B14" s="3">
        <v>0</v>
      </c>
      <c r="C14" s="4">
        <v>0</v>
      </c>
      <c r="D14" s="20">
        <v>86</v>
      </c>
      <c r="E14" s="4">
        <v>1.5E-3</v>
      </c>
      <c r="F14" s="20">
        <v>155</v>
      </c>
      <c r="G14" s="4">
        <v>2.5999999999999999E-3</v>
      </c>
      <c r="H14" s="20">
        <v>1380</v>
      </c>
      <c r="I14" s="4">
        <v>2.3400000000000001E-2</v>
      </c>
      <c r="J14" s="17">
        <f t="shared" si="0"/>
        <v>57324.454545454544</v>
      </c>
      <c r="K14" s="6">
        <f t="shared" si="1"/>
        <v>0.97250000000000003</v>
      </c>
      <c r="L14" s="5">
        <f t="shared" si="2"/>
        <v>58945.454545454544</v>
      </c>
      <c r="M14" s="7">
        <f t="shared" si="3"/>
        <v>2.7499999999999969E-2</v>
      </c>
      <c r="N14" s="7">
        <f t="shared" si="4"/>
        <v>4.0999999999999995E-3</v>
      </c>
      <c r="O14" s="17">
        <f t="shared" si="5"/>
        <v>241</v>
      </c>
      <c r="P14" s="17">
        <f t="shared" si="6"/>
        <v>1621</v>
      </c>
    </row>
    <row r="15" spans="1:29" ht="14.25">
      <c r="A15" s="2" t="s">
        <v>21</v>
      </c>
      <c r="B15" s="3">
        <v>0</v>
      </c>
      <c r="C15" s="4">
        <v>0</v>
      </c>
      <c r="D15" s="20">
        <v>2380</v>
      </c>
      <c r="E15" s="4">
        <v>3.8999999999999998E-3</v>
      </c>
      <c r="F15" s="20">
        <v>1432</v>
      </c>
      <c r="G15" s="4">
        <v>2.3E-3</v>
      </c>
      <c r="H15" s="20">
        <v>14891</v>
      </c>
      <c r="I15" s="4">
        <v>2.4400000000000002E-2</v>
      </c>
      <c r="J15" s="17">
        <f t="shared" si="0"/>
        <v>592506.15032679739</v>
      </c>
      <c r="K15" s="6">
        <f t="shared" si="1"/>
        <v>0.96940000000000004</v>
      </c>
      <c r="L15" s="5">
        <f t="shared" si="2"/>
        <v>611209.15032679739</v>
      </c>
      <c r="M15" s="7">
        <f t="shared" si="3"/>
        <v>3.0599999999999961E-2</v>
      </c>
      <c r="N15" s="7">
        <f t="shared" si="4"/>
        <v>6.1999999999999998E-3</v>
      </c>
      <c r="O15" s="17">
        <f t="shared" si="5"/>
        <v>3812</v>
      </c>
      <c r="P15" s="17">
        <f t="shared" si="6"/>
        <v>18703</v>
      </c>
    </row>
    <row r="16" spans="1:29" ht="14.25">
      <c r="A16" s="2" t="s">
        <v>22</v>
      </c>
      <c r="B16" s="3">
        <v>0</v>
      </c>
      <c r="C16" s="4">
        <v>0</v>
      </c>
      <c r="D16" s="20">
        <v>437</v>
      </c>
      <c r="E16" s="4">
        <v>1.9E-3</v>
      </c>
      <c r="F16" s="20">
        <v>496</v>
      </c>
      <c r="G16" s="4">
        <v>2.2000000000000001E-3</v>
      </c>
      <c r="H16" s="20">
        <v>4719</v>
      </c>
      <c r="I16" s="4">
        <v>2.0799999999999999E-2</v>
      </c>
      <c r="J16" s="17">
        <f t="shared" si="0"/>
        <v>221335.95180722894</v>
      </c>
      <c r="K16" s="6">
        <f t="shared" si="1"/>
        <v>0.97509999999999997</v>
      </c>
      <c r="L16" s="5">
        <f t="shared" si="2"/>
        <v>226987.95180722894</v>
      </c>
      <c r="M16" s="7">
        <f t="shared" si="3"/>
        <v>2.4900000000000033E-2</v>
      </c>
      <c r="N16" s="7">
        <f t="shared" si="4"/>
        <v>4.1000000000000003E-3</v>
      </c>
      <c r="O16" s="17">
        <f t="shared" si="5"/>
        <v>933</v>
      </c>
      <c r="P16" s="17">
        <f t="shared" si="6"/>
        <v>5652</v>
      </c>
    </row>
    <row r="17" spans="1:16" ht="14.25">
      <c r="A17" s="2" t="s">
        <v>23</v>
      </c>
      <c r="B17" s="3">
        <v>0</v>
      </c>
      <c r="C17" s="4">
        <v>0</v>
      </c>
      <c r="D17" s="20">
        <v>133</v>
      </c>
      <c r="E17" s="4">
        <v>1.1000000000000001E-3</v>
      </c>
      <c r="F17" s="20">
        <v>300</v>
      </c>
      <c r="G17" s="4">
        <v>2.5000000000000001E-3</v>
      </c>
      <c r="H17" s="20">
        <v>2519</v>
      </c>
      <c r="I17" s="4">
        <v>2.07E-2</v>
      </c>
      <c r="J17" s="17">
        <f t="shared" si="0"/>
        <v>118529.48148148149</v>
      </c>
      <c r="K17" s="6">
        <f t="shared" si="1"/>
        <v>0.97570000000000001</v>
      </c>
      <c r="L17" s="5">
        <f t="shared" si="2"/>
        <v>121481.48148148149</v>
      </c>
      <c r="M17" s="7">
        <f t="shared" si="3"/>
        <v>2.4299999999999988E-2</v>
      </c>
      <c r="N17" s="7">
        <f t="shared" si="4"/>
        <v>3.5999999999999999E-3</v>
      </c>
      <c r="O17" s="17">
        <f t="shared" si="5"/>
        <v>433</v>
      </c>
      <c r="P17" s="17">
        <f t="shared" si="6"/>
        <v>2952</v>
      </c>
    </row>
    <row r="18" spans="1:16" ht="14.25">
      <c r="A18" s="2" t="s">
        <v>24</v>
      </c>
      <c r="B18" s="3">
        <v>0</v>
      </c>
      <c r="C18" s="4">
        <v>0</v>
      </c>
      <c r="D18" s="20">
        <v>209</v>
      </c>
      <c r="E18" s="4">
        <v>2.2000000000000001E-3</v>
      </c>
      <c r="F18" s="20">
        <v>243</v>
      </c>
      <c r="G18" s="4">
        <v>2.5999999999999999E-3</v>
      </c>
      <c r="H18" s="20">
        <v>2226</v>
      </c>
      <c r="I18" s="4">
        <v>2.3900000000000001E-2</v>
      </c>
      <c r="J18" s="17">
        <f t="shared" si="0"/>
        <v>90632.104529616714</v>
      </c>
      <c r="K18" s="6">
        <f t="shared" si="1"/>
        <v>0.97130000000000005</v>
      </c>
      <c r="L18" s="5">
        <f t="shared" si="2"/>
        <v>93310.104529616714</v>
      </c>
      <c r="M18" s="7">
        <f t="shared" si="3"/>
        <v>2.8699999999999948E-2</v>
      </c>
      <c r="N18" s="7">
        <f t="shared" si="4"/>
        <v>4.8000000000000004E-3</v>
      </c>
      <c r="O18" s="17">
        <f t="shared" si="5"/>
        <v>452</v>
      </c>
      <c r="P18" s="17">
        <f t="shared" si="6"/>
        <v>2678</v>
      </c>
    </row>
    <row r="19" spans="1:16" ht="14.25">
      <c r="A19" s="2" t="s">
        <v>25</v>
      </c>
      <c r="B19" s="3">
        <v>0</v>
      </c>
      <c r="C19" s="4">
        <v>0</v>
      </c>
      <c r="D19" s="20">
        <v>164</v>
      </c>
      <c r="E19" s="4">
        <v>1.1999999999999999E-3</v>
      </c>
      <c r="F19" s="20">
        <v>196</v>
      </c>
      <c r="G19" s="4">
        <v>1.4E-3</v>
      </c>
      <c r="H19" s="20">
        <v>2738</v>
      </c>
      <c r="I19" s="4">
        <v>2.0199999999999999E-2</v>
      </c>
      <c r="J19" s="17">
        <f t="shared" si="0"/>
        <v>132779.19298245612</v>
      </c>
      <c r="K19" s="6">
        <f t="shared" si="1"/>
        <v>0.97719999999999996</v>
      </c>
      <c r="L19" s="5">
        <f t="shared" si="2"/>
        <v>135877.19298245612</v>
      </c>
      <c r="M19" s="7">
        <f t="shared" si="3"/>
        <v>2.2800000000000042E-2</v>
      </c>
      <c r="N19" s="7">
        <f t="shared" si="4"/>
        <v>2.5999999999999999E-3</v>
      </c>
      <c r="O19" s="17">
        <f t="shared" si="5"/>
        <v>360</v>
      </c>
      <c r="P19" s="17">
        <f t="shared" si="6"/>
        <v>3098</v>
      </c>
    </row>
    <row r="20" spans="1:16" ht="14.25">
      <c r="A20" s="2" t="s">
        <v>26</v>
      </c>
      <c r="B20" s="3">
        <v>0</v>
      </c>
      <c r="C20" s="4">
        <v>0</v>
      </c>
      <c r="D20" s="20">
        <v>123</v>
      </c>
      <c r="E20" s="4">
        <v>6.9999999999999999E-4</v>
      </c>
      <c r="F20" s="20">
        <v>160</v>
      </c>
      <c r="G20" s="4">
        <v>8.9999999999999998E-4</v>
      </c>
      <c r="H20" s="20">
        <v>1752</v>
      </c>
      <c r="I20" s="4">
        <v>9.2999999999999992E-3</v>
      </c>
      <c r="J20" s="17">
        <f t="shared" si="0"/>
        <v>184662.24770642203</v>
      </c>
      <c r="K20" s="6">
        <f t="shared" si="1"/>
        <v>0.98909999999999998</v>
      </c>
      <c r="L20" s="5">
        <f t="shared" si="2"/>
        <v>186697.24770642203</v>
      </c>
      <c r="M20" s="7">
        <f t="shared" si="3"/>
        <v>1.0900000000000021E-2</v>
      </c>
      <c r="N20" s="7">
        <f t="shared" si="4"/>
        <v>1.5999999999999999E-3</v>
      </c>
      <c r="O20" s="17">
        <f t="shared" si="5"/>
        <v>283</v>
      </c>
      <c r="P20" s="17">
        <f t="shared" si="6"/>
        <v>2035</v>
      </c>
    </row>
    <row r="21" spans="1:16" ht="14.25">
      <c r="A21" s="2" t="s">
        <v>27</v>
      </c>
      <c r="B21" s="3">
        <v>0</v>
      </c>
      <c r="C21" s="4">
        <v>0</v>
      </c>
      <c r="D21" s="20">
        <v>124</v>
      </c>
      <c r="E21" s="4">
        <v>2.0999999999999999E-3</v>
      </c>
      <c r="F21" s="20">
        <v>340</v>
      </c>
      <c r="G21" s="4">
        <v>5.8999999999999999E-3</v>
      </c>
      <c r="H21" s="20">
        <v>1220</v>
      </c>
      <c r="I21" s="4">
        <v>2.1100000000000001E-2</v>
      </c>
      <c r="J21" s="17">
        <f t="shared" si="0"/>
        <v>56185.415807560137</v>
      </c>
      <c r="K21" s="6">
        <f t="shared" si="1"/>
        <v>0.97089999999999999</v>
      </c>
      <c r="L21" s="5">
        <f t="shared" si="2"/>
        <v>57869.415807560137</v>
      </c>
      <c r="M21" s="7">
        <f t="shared" si="3"/>
        <v>2.9100000000000015E-2</v>
      </c>
      <c r="N21" s="7">
        <f t="shared" si="4"/>
        <v>8.0000000000000002E-3</v>
      </c>
      <c r="O21" s="17">
        <f t="shared" si="5"/>
        <v>464</v>
      </c>
      <c r="P21" s="17">
        <f t="shared" si="6"/>
        <v>1684</v>
      </c>
    </row>
    <row r="22" spans="1:16" ht="14.25">
      <c r="A22" s="2" t="s">
        <v>28</v>
      </c>
      <c r="B22" s="3">
        <v>1</v>
      </c>
      <c r="C22" s="4">
        <v>0</v>
      </c>
      <c r="D22" s="20">
        <v>1443</v>
      </c>
      <c r="E22" s="4">
        <v>4.7000000000000002E-3</v>
      </c>
      <c r="F22" s="20">
        <v>1801</v>
      </c>
      <c r="G22" s="4">
        <v>5.7999999999999996E-3</v>
      </c>
      <c r="H22" s="20">
        <v>8417</v>
      </c>
      <c r="I22" s="4">
        <v>2.7300000000000001E-2</v>
      </c>
      <c r="J22" s="17">
        <f t="shared" si="0"/>
        <v>296856.51851851854</v>
      </c>
      <c r="K22" s="6">
        <f t="shared" si="1"/>
        <v>0.96220000000000006</v>
      </c>
      <c r="L22" s="5">
        <f t="shared" si="2"/>
        <v>308518.51851851854</v>
      </c>
      <c r="M22" s="7">
        <f t="shared" si="3"/>
        <v>3.7799999999999945E-2</v>
      </c>
      <c r="N22" s="7">
        <f t="shared" si="4"/>
        <v>1.0499999999999999E-2</v>
      </c>
      <c r="O22" s="17">
        <f t="shared" si="5"/>
        <v>3244</v>
      </c>
      <c r="P22" s="17">
        <f t="shared" si="6"/>
        <v>11662</v>
      </c>
    </row>
    <row r="23" spans="1:16" ht="14.25">
      <c r="A23" s="2" t="s">
        <v>29</v>
      </c>
      <c r="B23" s="3">
        <v>0</v>
      </c>
      <c r="C23" s="4">
        <v>0</v>
      </c>
      <c r="D23" s="20">
        <v>1885</v>
      </c>
      <c r="E23" s="4">
        <v>5.4999999999999997E-3</v>
      </c>
      <c r="F23" s="20">
        <v>2747</v>
      </c>
      <c r="G23" s="4">
        <v>8.0000000000000002E-3</v>
      </c>
      <c r="H23" s="20">
        <v>7539</v>
      </c>
      <c r="I23" s="4">
        <v>2.1999999999999999E-2</v>
      </c>
      <c r="J23" s="17">
        <f t="shared" si="0"/>
        <v>330674.07042253524</v>
      </c>
      <c r="K23" s="6">
        <f t="shared" si="1"/>
        <v>0.96450000000000002</v>
      </c>
      <c r="L23" s="5">
        <f t="shared" si="2"/>
        <v>342845.07042253524</v>
      </c>
      <c r="M23" s="7">
        <f t="shared" si="3"/>
        <v>3.5499999999999976E-2</v>
      </c>
      <c r="N23" s="7">
        <f t="shared" si="4"/>
        <v>1.35E-2</v>
      </c>
      <c r="O23" s="17">
        <f t="shared" si="5"/>
        <v>4632</v>
      </c>
      <c r="P23" s="17">
        <f t="shared" si="6"/>
        <v>12171</v>
      </c>
    </row>
    <row r="24" spans="1:16" ht="14.25">
      <c r="A24" s="2" t="s">
        <v>30</v>
      </c>
      <c r="B24" s="3">
        <v>0</v>
      </c>
      <c r="C24" s="4">
        <v>0</v>
      </c>
      <c r="D24" s="20">
        <v>738</v>
      </c>
      <c r="E24" s="4">
        <v>1.1999999999999999E-3</v>
      </c>
      <c r="F24" s="20">
        <v>2004</v>
      </c>
      <c r="G24" s="4">
        <v>3.3E-3</v>
      </c>
      <c r="H24" s="20">
        <v>7397</v>
      </c>
      <c r="I24" s="4">
        <v>1.21E-2</v>
      </c>
      <c r="J24" s="17">
        <f t="shared" si="0"/>
        <v>600644.13253012043</v>
      </c>
      <c r="K24" s="6">
        <f t="shared" si="1"/>
        <v>0.98340000000000005</v>
      </c>
      <c r="L24" s="5">
        <f t="shared" si="2"/>
        <v>610783.13253012043</v>
      </c>
      <c r="M24" s="7">
        <f t="shared" si="3"/>
        <v>1.6599999999999948E-2</v>
      </c>
      <c r="N24" s="7">
        <f t="shared" si="4"/>
        <v>4.4999999999999997E-3</v>
      </c>
      <c r="O24" s="17">
        <f t="shared" si="5"/>
        <v>2742</v>
      </c>
      <c r="P24" s="17">
        <f t="shared" si="6"/>
        <v>10139</v>
      </c>
    </row>
    <row r="25" spans="1:16" ht="14.25">
      <c r="A25" s="2" t="s">
        <v>31</v>
      </c>
      <c r="B25" s="3">
        <v>0</v>
      </c>
      <c r="C25" s="4">
        <v>0</v>
      </c>
      <c r="D25" s="20">
        <v>738</v>
      </c>
      <c r="E25" s="4">
        <v>3.2000000000000002E-3</v>
      </c>
      <c r="F25" s="20">
        <v>660</v>
      </c>
      <c r="G25" s="4">
        <v>2.8999999999999998E-3</v>
      </c>
      <c r="H25" s="20">
        <v>5261</v>
      </c>
      <c r="I25" s="4">
        <v>2.29E-2</v>
      </c>
      <c r="J25" s="17">
        <f t="shared" si="0"/>
        <v>222961.68965517243</v>
      </c>
      <c r="K25" s="6">
        <f t="shared" si="1"/>
        <v>0.97099999999999997</v>
      </c>
      <c r="L25" s="5">
        <f t="shared" si="2"/>
        <v>229620.68965517243</v>
      </c>
      <c r="M25" s="7">
        <f t="shared" si="3"/>
        <v>2.9000000000000026E-2</v>
      </c>
      <c r="N25" s="7">
        <f t="shared" si="4"/>
        <v>6.0999999999999995E-3</v>
      </c>
      <c r="O25" s="17">
        <f t="shared" si="5"/>
        <v>1398</v>
      </c>
      <c r="P25" s="17">
        <f t="shared" si="6"/>
        <v>6659</v>
      </c>
    </row>
    <row r="26" spans="1:16" ht="14.25">
      <c r="A26" s="2" t="s">
        <v>32</v>
      </c>
      <c r="B26" s="3">
        <v>0</v>
      </c>
      <c r="C26" s="4">
        <v>0</v>
      </c>
      <c r="D26" s="20">
        <v>54</v>
      </c>
      <c r="E26" s="4">
        <v>5.0000000000000001E-4</v>
      </c>
      <c r="F26" s="20">
        <v>74</v>
      </c>
      <c r="G26" s="4">
        <v>6.9999999999999999E-4</v>
      </c>
      <c r="H26" s="20">
        <v>1216</v>
      </c>
      <c r="I26" s="4">
        <v>1.0699999999999999E-2</v>
      </c>
      <c r="J26" s="17">
        <f t="shared" si="0"/>
        <v>111597.17647058824</v>
      </c>
      <c r="K26" s="6">
        <f t="shared" si="1"/>
        <v>0.98809999999999998</v>
      </c>
      <c r="L26" s="5">
        <f t="shared" si="2"/>
        <v>112941.17647058824</v>
      </c>
      <c r="M26" s="7">
        <f t="shared" si="3"/>
        <v>1.1900000000000022E-2</v>
      </c>
      <c r="N26" s="7">
        <f t="shared" si="4"/>
        <v>1.2000000000000001E-3</v>
      </c>
      <c r="O26" s="17">
        <f t="shared" si="5"/>
        <v>128</v>
      </c>
      <c r="P26" s="17">
        <f t="shared" si="6"/>
        <v>1344</v>
      </c>
    </row>
    <row r="27" spans="1:16" ht="14.25">
      <c r="A27" s="2" t="s">
        <v>33</v>
      </c>
      <c r="B27" s="3">
        <v>0</v>
      </c>
      <c r="C27" s="4">
        <v>0</v>
      </c>
      <c r="D27" s="20">
        <v>610</v>
      </c>
      <c r="E27" s="4">
        <v>2.2000000000000001E-3</v>
      </c>
      <c r="F27" s="20">
        <v>540</v>
      </c>
      <c r="G27" s="4">
        <v>2E-3</v>
      </c>
      <c r="H27" s="20">
        <v>7595</v>
      </c>
      <c r="I27" s="4">
        <v>2.7799999999999998E-2</v>
      </c>
      <c r="J27" s="17">
        <f t="shared" si="0"/>
        <v>264536.25</v>
      </c>
      <c r="K27" s="6">
        <f t="shared" si="1"/>
        <v>0.96799999999999997</v>
      </c>
      <c r="L27" s="5">
        <f t="shared" si="2"/>
        <v>273281.25</v>
      </c>
      <c r="M27" s="7">
        <f t="shared" si="3"/>
        <v>3.2000000000000028E-2</v>
      </c>
      <c r="N27" s="7">
        <f t="shared" si="4"/>
        <v>4.2000000000000006E-3</v>
      </c>
      <c r="O27" s="17">
        <f t="shared" si="5"/>
        <v>1150</v>
      </c>
      <c r="P27" s="17">
        <f t="shared" si="6"/>
        <v>8745</v>
      </c>
    </row>
    <row r="28" spans="1:16" ht="14.25">
      <c r="A28" s="2" t="s">
        <v>34</v>
      </c>
      <c r="B28" s="3">
        <v>0</v>
      </c>
      <c r="C28" s="4">
        <v>0</v>
      </c>
      <c r="D28" s="20">
        <v>82</v>
      </c>
      <c r="E28" s="4">
        <v>1.6000000000000001E-3</v>
      </c>
      <c r="F28" s="20">
        <v>61</v>
      </c>
      <c r="G28" s="4">
        <v>1.1999999999999999E-3</v>
      </c>
      <c r="H28" s="20">
        <v>999</v>
      </c>
      <c r="I28" s="4">
        <v>1.9800000000000002E-2</v>
      </c>
      <c r="J28" s="17">
        <f t="shared" si="0"/>
        <v>49388.973451327431</v>
      </c>
      <c r="K28" s="6">
        <f t="shared" si="1"/>
        <v>0.97740000000000005</v>
      </c>
      <c r="L28" s="5">
        <f t="shared" si="2"/>
        <v>50530.973451327431</v>
      </c>
      <c r="M28" s="7">
        <f t="shared" si="3"/>
        <v>2.2599999999999953E-2</v>
      </c>
      <c r="N28" s="7">
        <f t="shared" si="4"/>
        <v>2.8E-3</v>
      </c>
      <c r="O28" s="17">
        <f t="shared" si="5"/>
        <v>143</v>
      </c>
      <c r="P28" s="17">
        <f t="shared" si="6"/>
        <v>1142</v>
      </c>
    </row>
    <row r="29" spans="1:16" ht="14.25">
      <c r="A29" s="2" t="s">
        <v>35</v>
      </c>
      <c r="B29" s="3">
        <v>0</v>
      </c>
      <c r="C29" s="4">
        <v>0</v>
      </c>
      <c r="D29" s="20">
        <v>101</v>
      </c>
      <c r="E29" s="4">
        <v>1.2999999999999999E-3</v>
      </c>
      <c r="F29" s="20">
        <v>159</v>
      </c>
      <c r="G29" s="4">
        <v>2E-3</v>
      </c>
      <c r="H29" s="20">
        <v>1325</v>
      </c>
      <c r="I29" s="4">
        <v>1.6400000000000001E-2</v>
      </c>
      <c r="J29" s="17">
        <f t="shared" si="0"/>
        <v>78871.852791878162</v>
      </c>
      <c r="K29" s="6">
        <f t="shared" si="1"/>
        <v>0.98029999999999995</v>
      </c>
      <c r="L29" s="5">
        <f t="shared" si="2"/>
        <v>80456.852791878162</v>
      </c>
      <c r="M29" s="7">
        <f t="shared" si="3"/>
        <v>1.9700000000000051E-2</v>
      </c>
      <c r="N29" s="7">
        <f t="shared" si="4"/>
        <v>3.3E-3</v>
      </c>
      <c r="O29" s="17">
        <f t="shared" si="5"/>
        <v>260</v>
      </c>
      <c r="P29" s="17">
        <f t="shared" si="6"/>
        <v>1585</v>
      </c>
    </row>
    <row r="30" spans="1:16" ht="14.25">
      <c r="A30" s="2" t="s">
        <v>36</v>
      </c>
      <c r="B30" s="3">
        <v>0</v>
      </c>
      <c r="C30" s="4">
        <v>0</v>
      </c>
      <c r="D30" s="20">
        <v>607</v>
      </c>
      <c r="E30" s="4">
        <v>4.4999999999999997E-3</v>
      </c>
      <c r="F30" s="20">
        <v>461</v>
      </c>
      <c r="G30" s="4">
        <v>3.3999999999999998E-3</v>
      </c>
      <c r="H30" s="20">
        <v>3305</v>
      </c>
      <c r="I30" s="4">
        <v>2.4500000000000001E-2</v>
      </c>
      <c r="J30" s="17">
        <f t="shared" si="0"/>
        <v>130596.13580246913</v>
      </c>
      <c r="K30" s="6">
        <f t="shared" si="1"/>
        <v>0.96760000000000002</v>
      </c>
      <c r="L30" s="5">
        <f t="shared" si="2"/>
        <v>134969.13580246913</v>
      </c>
      <c r="M30" s="7">
        <f t="shared" si="3"/>
        <v>3.2399999999999984E-2</v>
      </c>
      <c r="N30" s="7">
        <f t="shared" si="4"/>
        <v>7.899999999999999E-3</v>
      </c>
      <c r="O30" s="17">
        <f t="shared" si="5"/>
        <v>1068</v>
      </c>
      <c r="P30" s="17">
        <f t="shared" si="6"/>
        <v>4373</v>
      </c>
    </row>
    <row r="31" spans="1:16" ht="14.25">
      <c r="A31" s="2" t="s">
        <v>37</v>
      </c>
      <c r="B31" s="3">
        <v>0</v>
      </c>
      <c r="C31" s="4">
        <v>0</v>
      </c>
      <c r="D31" s="20">
        <v>211</v>
      </c>
      <c r="E31" s="4">
        <v>2.3999999999999998E-3</v>
      </c>
      <c r="F31" s="20">
        <v>577</v>
      </c>
      <c r="G31" s="4">
        <v>6.4999999999999997E-3</v>
      </c>
      <c r="H31" s="20">
        <v>1852</v>
      </c>
      <c r="I31" s="4">
        <v>2.0899999999999998E-2</v>
      </c>
      <c r="J31" s="17">
        <f t="shared" si="0"/>
        <v>85950.604026845642</v>
      </c>
      <c r="K31" s="6">
        <f t="shared" si="1"/>
        <v>0.97019999999999995</v>
      </c>
      <c r="L31" s="5">
        <f t="shared" si="2"/>
        <v>88590.604026845642</v>
      </c>
      <c r="M31" s="7">
        <f t="shared" si="3"/>
        <v>2.9800000000000049E-2</v>
      </c>
      <c r="N31" s="7">
        <f t="shared" si="4"/>
        <v>8.8999999999999999E-3</v>
      </c>
      <c r="O31" s="17">
        <f t="shared" si="5"/>
        <v>788</v>
      </c>
      <c r="P31" s="17">
        <f t="shared" si="6"/>
        <v>2640</v>
      </c>
    </row>
    <row r="32" spans="1:16" ht="14.25">
      <c r="A32" s="2" t="s">
        <v>38</v>
      </c>
      <c r="B32" s="3">
        <v>1</v>
      </c>
      <c r="C32" s="4">
        <v>0</v>
      </c>
      <c r="D32" s="20">
        <v>1985</v>
      </c>
      <c r="E32" s="4">
        <v>3.5999999999999999E-3</v>
      </c>
      <c r="F32" s="20">
        <v>3048</v>
      </c>
      <c r="G32" s="4">
        <v>5.4999999999999997E-3</v>
      </c>
      <c r="H32" s="20">
        <v>7573</v>
      </c>
      <c r="I32" s="4">
        <v>1.37E-2</v>
      </c>
      <c r="J32" s="17">
        <f t="shared" si="0"/>
        <v>540331.59649122809</v>
      </c>
      <c r="K32" s="6">
        <f t="shared" si="1"/>
        <v>0.97719999999999996</v>
      </c>
      <c r="L32" s="5">
        <f t="shared" si="2"/>
        <v>552938.59649122809</v>
      </c>
      <c r="M32" s="7">
        <f t="shared" si="3"/>
        <v>2.2800000000000042E-2</v>
      </c>
      <c r="N32" s="7">
        <f t="shared" si="4"/>
        <v>9.1000000000000004E-3</v>
      </c>
      <c r="O32" s="17">
        <f t="shared" si="5"/>
        <v>5033</v>
      </c>
      <c r="P32" s="17">
        <f t="shared" si="6"/>
        <v>12607</v>
      </c>
    </row>
    <row r="33" spans="1:16" ht="14.25">
      <c r="A33" s="2" t="s">
        <v>39</v>
      </c>
      <c r="B33" s="3">
        <v>0</v>
      </c>
      <c r="C33" s="4">
        <v>0</v>
      </c>
      <c r="D33" s="20">
        <v>167</v>
      </c>
      <c r="E33" s="4">
        <v>2.0999999999999999E-3</v>
      </c>
      <c r="F33" s="20">
        <v>202</v>
      </c>
      <c r="G33" s="4">
        <v>2.5999999999999999E-3</v>
      </c>
      <c r="H33" s="20">
        <v>1754</v>
      </c>
      <c r="I33" s="4">
        <v>2.24E-2</v>
      </c>
      <c r="J33" s="17">
        <f t="shared" si="0"/>
        <v>76216.483394833951</v>
      </c>
      <c r="K33" s="6">
        <f t="shared" si="1"/>
        <v>0.97289999999999999</v>
      </c>
      <c r="L33" s="5">
        <f t="shared" si="2"/>
        <v>78339.483394833951</v>
      </c>
      <c r="M33" s="7">
        <f t="shared" si="3"/>
        <v>2.7100000000000013E-2</v>
      </c>
      <c r="N33" s="7">
        <f t="shared" si="4"/>
        <v>4.6999999999999993E-3</v>
      </c>
      <c r="O33" s="17">
        <f t="shared" si="5"/>
        <v>369</v>
      </c>
      <c r="P33" s="17">
        <f t="shared" si="6"/>
        <v>2123</v>
      </c>
    </row>
    <row r="34" spans="1:16" ht="14.25">
      <c r="A34" s="2" t="s">
        <v>40</v>
      </c>
      <c r="B34" s="3">
        <v>0</v>
      </c>
      <c r="C34" s="4">
        <v>0</v>
      </c>
      <c r="D34" s="20">
        <v>3476</v>
      </c>
      <c r="E34" s="4">
        <v>3.5000000000000001E-3</v>
      </c>
      <c r="F34" s="20">
        <v>6614</v>
      </c>
      <c r="G34" s="4">
        <v>6.7000000000000002E-3</v>
      </c>
      <c r="H34" s="20">
        <v>16283</v>
      </c>
      <c r="I34" s="4">
        <v>1.66E-2</v>
      </c>
      <c r="J34" s="17">
        <f t="shared" si="0"/>
        <v>957694.1641791045</v>
      </c>
      <c r="K34" s="6">
        <f t="shared" si="1"/>
        <v>0.97319999999999995</v>
      </c>
      <c r="L34" s="5">
        <f t="shared" si="2"/>
        <v>984067.1641791045</v>
      </c>
      <c r="M34" s="7">
        <f t="shared" si="3"/>
        <v>2.6800000000000046E-2</v>
      </c>
      <c r="N34" s="7">
        <f t="shared" si="4"/>
        <v>1.0200000000000001E-2</v>
      </c>
      <c r="O34" s="17">
        <f t="shared" si="5"/>
        <v>10090</v>
      </c>
      <c r="P34" s="17">
        <f t="shared" si="6"/>
        <v>26373</v>
      </c>
    </row>
    <row r="35" spans="1:16" ht="14.25">
      <c r="A35" s="2" t="s">
        <v>41</v>
      </c>
      <c r="B35" s="3">
        <v>0</v>
      </c>
      <c r="C35" s="4">
        <v>0</v>
      </c>
      <c r="D35" s="20">
        <v>982</v>
      </c>
      <c r="E35" s="4">
        <v>2.3E-3</v>
      </c>
      <c r="F35" s="20">
        <v>1073</v>
      </c>
      <c r="G35" s="4">
        <v>2.5999999999999999E-3</v>
      </c>
      <c r="H35" s="20">
        <v>8712</v>
      </c>
      <c r="I35" s="4">
        <v>2.0799999999999999E-2</v>
      </c>
      <c r="J35" s="17">
        <f t="shared" si="0"/>
        <v>408182.41634241241</v>
      </c>
      <c r="K35" s="6">
        <f t="shared" si="1"/>
        <v>0.97429999999999994</v>
      </c>
      <c r="L35" s="5">
        <f t="shared" si="2"/>
        <v>418949.41634241241</v>
      </c>
      <c r="M35" s="7">
        <f t="shared" si="3"/>
        <v>2.5700000000000056E-2</v>
      </c>
      <c r="N35" s="7">
        <f t="shared" si="4"/>
        <v>4.8999999999999998E-3</v>
      </c>
      <c r="O35" s="17">
        <f t="shared" si="5"/>
        <v>2055</v>
      </c>
      <c r="P35" s="17">
        <f t="shared" si="6"/>
        <v>10767</v>
      </c>
    </row>
    <row r="36" spans="1:16" ht="14.25">
      <c r="A36" s="2" t="s">
        <v>42</v>
      </c>
      <c r="B36" s="3">
        <v>0</v>
      </c>
      <c r="C36" s="4">
        <v>0</v>
      </c>
      <c r="D36" s="20">
        <v>16</v>
      </c>
      <c r="E36" s="4">
        <v>5.0000000000000001E-4</v>
      </c>
      <c r="F36" s="20">
        <v>23</v>
      </c>
      <c r="G36" s="4">
        <v>6.9999999999999999E-4</v>
      </c>
      <c r="H36" s="20">
        <v>340</v>
      </c>
      <c r="I36" s="4">
        <v>1.03E-2</v>
      </c>
      <c r="J36" s="17">
        <f t="shared" si="0"/>
        <v>32577.521739130432</v>
      </c>
      <c r="K36" s="6">
        <f t="shared" si="1"/>
        <v>0.98850000000000005</v>
      </c>
      <c r="L36" s="5">
        <f t="shared" si="2"/>
        <v>32956.521739130432</v>
      </c>
      <c r="M36" s="7">
        <f t="shared" si="3"/>
        <v>1.1499999999999955E-2</v>
      </c>
      <c r="N36" s="7">
        <f t="shared" si="4"/>
        <v>1.2000000000000001E-3</v>
      </c>
      <c r="O36" s="17">
        <f t="shared" si="5"/>
        <v>39</v>
      </c>
      <c r="P36" s="17">
        <f t="shared" si="6"/>
        <v>379</v>
      </c>
    </row>
    <row r="37" spans="1:16" ht="14.25">
      <c r="A37" s="2" t="s">
        <v>43</v>
      </c>
      <c r="B37" s="3">
        <v>0</v>
      </c>
      <c r="C37" s="4">
        <v>0</v>
      </c>
      <c r="D37" s="20">
        <v>983</v>
      </c>
      <c r="E37" s="4">
        <v>1.6999999999999999E-3</v>
      </c>
      <c r="F37" s="20">
        <v>1108</v>
      </c>
      <c r="G37" s="4">
        <v>1.9E-3</v>
      </c>
      <c r="H37" s="20">
        <v>9574</v>
      </c>
      <c r="I37" s="4">
        <v>1.6799999999999999E-2</v>
      </c>
      <c r="J37" s="17">
        <f t="shared" si="0"/>
        <v>560148.72549019614</v>
      </c>
      <c r="K37" s="6">
        <f t="shared" si="1"/>
        <v>0.97960000000000003</v>
      </c>
      <c r="L37" s="5">
        <f t="shared" si="2"/>
        <v>571813.72549019614</v>
      </c>
      <c r="M37" s="7">
        <f t="shared" si="3"/>
        <v>2.0399999999999974E-2</v>
      </c>
      <c r="N37" s="7">
        <f t="shared" si="4"/>
        <v>3.5999999999999999E-3</v>
      </c>
      <c r="O37" s="17">
        <f t="shared" si="5"/>
        <v>2091</v>
      </c>
      <c r="P37" s="17">
        <f t="shared" si="6"/>
        <v>11665</v>
      </c>
    </row>
    <row r="38" spans="1:16" ht="14.25">
      <c r="A38" s="2" t="s">
        <v>44</v>
      </c>
      <c r="B38" s="3">
        <v>0</v>
      </c>
      <c r="C38" s="4">
        <v>0</v>
      </c>
      <c r="D38" s="20">
        <v>530</v>
      </c>
      <c r="E38" s="4">
        <v>8.0000000000000004E-4</v>
      </c>
      <c r="F38" s="20">
        <v>161</v>
      </c>
      <c r="G38" s="4">
        <v>2.0000000000000001E-4</v>
      </c>
      <c r="H38" s="20">
        <v>15488</v>
      </c>
      <c r="I38" s="4">
        <v>2.23E-2</v>
      </c>
      <c r="J38" s="17">
        <f t="shared" si="0"/>
        <v>678198.68240343349</v>
      </c>
      <c r="K38" s="6">
        <f t="shared" si="1"/>
        <v>0.97670000000000001</v>
      </c>
      <c r="L38" s="5">
        <f t="shared" si="2"/>
        <v>694377.68240343349</v>
      </c>
      <c r="M38" s="7">
        <f t="shared" si="3"/>
        <v>2.3299999999999987E-2</v>
      </c>
      <c r="N38" s="7">
        <f t="shared" si="4"/>
        <v>1E-3</v>
      </c>
      <c r="O38" s="17">
        <f t="shared" si="5"/>
        <v>691</v>
      </c>
      <c r="P38" s="17">
        <f t="shared" si="6"/>
        <v>16179</v>
      </c>
    </row>
    <row r="39" spans="1:16" ht="14.25">
      <c r="A39" s="2" t="s">
        <v>45</v>
      </c>
      <c r="B39" s="3">
        <v>0</v>
      </c>
      <c r="C39" s="4">
        <v>0</v>
      </c>
      <c r="D39" s="20">
        <v>2291</v>
      </c>
      <c r="E39" s="4">
        <v>1.3599999999999999E-2</v>
      </c>
      <c r="F39" s="20">
        <v>1697</v>
      </c>
      <c r="G39" s="4">
        <v>0.01</v>
      </c>
      <c r="H39" s="20">
        <v>7428</v>
      </c>
      <c r="I39" s="4">
        <v>4.3999999999999997E-2</v>
      </c>
      <c r="J39" s="17">
        <f t="shared" si="0"/>
        <v>157459.73964497042</v>
      </c>
      <c r="K39" s="6">
        <f t="shared" si="1"/>
        <v>0.93240000000000001</v>
      </c>
      <c r="L39" s="5">
        <f t="shared" si="2"/>
        <v>168875.73964497042</v>
      </c>
      <c r="M39" s="7">
        <f t="shared" si="3"/>
        <v>6.7599999999999993E-2</v>
      </c>
      <c r="N39" s="7">
        <f t="shared" si="4"/>
        <v>2.3599999999999999E-2</v>
      </c>
      <c r="O39" s="17">
        <f t="shared" si="5"/>
        <v>3988</v>
      </c>
      <c r="P39" s="17">
        <f t="shared" si="6"/>
        <v>11416</v>
      </c>
    </row>
    <row r="40" spans="1:16" ht="14.25">
      <c r="A40" s="2" t="s">
        <v>46</v>
      </c>
      <c r="B40" s="3">
        <v>0</v>
      </c>
      <c r="C40" s="4">
        <v>0</v>
      </c>
      <c r="D40" s="20">
        <v>1156</v>
      </c>
      <c r="E40" s="4">
        <v>1.9E-3</v>
      </c>
      <c r="F40" s="20">
        <v>2190</v>
      </c>
      <c r="G40" s="4">
        <v>3.5999999999999999E-3</v>
      </c>
      <c r="H40" s="20">
        <v>11459</v>
      </c>
      <c r="I40" s="4">
        <v>1.8700000000000001E-2</v>
      </c>
      <c r="J40" s="17">
        <f t="shared" si="0"/>
        <v>596971.8595041323</v>
      </c>
      <c r="K40" s="6">
        <f t="shared" si="1"/>
        <v>0.9758</v>
      </c>
      <c r="L40" s="5">
        <f t="shared" si="2"/>
        <v>611776.8595041323</v>
      </c>
      <c r="M40" s="7">
        <f t="shared" si="3"/>
        <v>2.4199999999999999E-2</v>
      </c>
      <c r="N40" s="7">
        <f t="shared" si="4"/>
        <v>5.4999999999999997E-3</v>
      </c>
      <c r="O40" s="17">
        <f t="shared" si="5"/>
        <v>3346</v>
      </c>
      <c r="P40" s="17">
        <f t="shared" si="6"/>
        <v>14805</v>
      </c>
    </row>
    <row r="41" spans="1:16" ht="14.25">
      <c r="A41" s="2" t="s">
        <v>47</v>
      </c>
      <c r="B41" s="3">
        <v>0</v>
      </c>
      <c r="C41" s="4">
        <v>0</v>
      </c>
      <c r="D41" s="20">
        <v>165</v>
      </c>
      <c r="E41" s="4">
        <v>3.5000000000000001E-3</v>
      </c>
      <c r="F41" s="20">
        <v>268</v>
      </c>
      <c r="G41" s="4">
        <v>5.7000000000000002E-3</v>
      </c>
      <c r="H41" s="20">
        <v>910</v>
      </c>
      <c r="I41" s="4">
        <v>1.9400000000000001E-2</v>
      </c>
      <c r="J41" s="17">
        <f t="shared" si="0"/>
        <v>45615.041958041955</v>
      </c>
      <c r="K41" s="6">
        <f t="shared" si="1"/>
        <v>0.97140000000000004</v>
      </c>
      <c r="L41" s="5">
        <f t="shared" si="2"/>
        <v>46958.041958041955</v>
      </c>
      <c r="M41" s="7">
        <f t="shared" si="3"/>
        <v>2.8599999999999959E-2</v>
      </c>
      <c r="N41" s="7">
        <f t="shared" si="4"/>
        <v>9.1999999999999998E-3</v>
      </c>
      <c r="O41" s="17">
        <f t="shared" si="5"/>
        <v>433</v>
      </c>
      <c r="P41" s="17">
        <f t="shared" si="6"/>
        <v>1343</v>
      </c>
    </row>
    <row r="42" spans="1:16" ht="14.25">
      <c r="A42" s="2" t="s">
        <v>48</v>
      </c>
      <c r="B42" s="3">
        <v>0</v>
      </c>
      <c r="C42" s="4">
        <v>0</v>
      </c>
      <c r="D42" s="20">
        <v>223</v>
      </c>
      <c r="E42" s="4">
        <v>1.1000000000000001E-3</v>
      </c>
      <c r="F42" s="20">
        <v>339</v>
      </c>
      <c r="G42" s="4">
        <v>1.6000000000000001E-3</v>
      </c>
      <c r="H42" s="20">
        <v>3328</v>
      </c>
      <c r="I42" s="4">
        <v>1.5800000000000002E-2</v>
      </c>
      <c r="J42" s="17">
        <f t="shared" si="0"/>
        <v>206380.27027027024</v>
      </c>
      <c r="K42" s="6">
        <f t="shared" si="1"/>
        <v>0.98150000000000004</v>
      </c>
      <c r="L42" s="5">
        <f t="shared" si="2"/>
        <v>210270.27027027024</v>
      </c>
      <c r="M42" s="7">
        <f t="shared" si="3"/>
        <v>1.8499999999999961E-2</v>
      </c>
      <c r="N42" s="7">
        <f t="shared" si="4"/>
        <v>2.7000000000000001E-3</v>
      </c>
      <c r="O42" s="17">
        <f t="shared" si="5"/>
        <v>562</v>
      </c>
      <c r="P42" s="17">
        <f t="shared" si="6"/>
        <v>3890</v>
      </c>
    </row>
    <row r="43" spans="1:16" ht="14.25">
      <c r="A43" s="2" t="s">
        <v>49</v>
      </c>
      <c r="B43" s="3">
        <v>0</v>
      </c>
      <c r="C43" s="4">
        <v>0</v>
      </c>
      <c r="D43" s="20">
        <v>33</v>
      </c>
      <c r="E43" s="4">
        <v>8.9999999999999998E-4</v>
      </c>
      <c r="F43" s="20">
        <v>46</v>
      </c>
      <c r="G43" s="4">
        <v>1.2999999999999999E-3</v>
      </c>
      <c r="H43" s="20">
        <v>532</v>
      </c>
      <c r="I43" s="4">
        <v>1.4800000000000001E-2</v>
      </c>
      <c r="J43" s="17">
        <f t="shared" si="0"/>
        <v>35330.176470588231</v>
      </c>
      <c r="K43" s="6">
        <f t="shared" si="1"/>
        <v>0.98299999999999998</v>
      </c>
      <c r="L43" s="5">
        <f t="shared" si="2"/>
        <v>35941.176470588231</v>
      </c>
      <c r="M43" s="7">
        <f t="shared" si="3"/>
        <v>1.7000000000000015E-2</v>
      </c>
      <c r="N43" s="7">
        <f t="shared" si="4"/>
        <v>2.1999999999999997E-3</v>
      </c>
      <c r="O43" s="17">
        <f t="shared" si="5"/>
        <v>79</v>
      </c>
      <c r="P43" s="17">
        <f t="shared" si="6"/>
        <v>611</v>
      </c>
    </row>
    <row r="44" spans="1:16" ht="14.25">
      <c r="A44" s="2" t="s">
        <v>50</v>
      </c>
      <c r="B44" s="3">
        <v>0</v>
      </c>
      <c r="C44" s="4">
        <v>0</v>
      </c>
      <c r="D44" s="20">
        <v>470</v>
      </c>
      <c r="E44" s="4">
        <v>2E-3</v>
      </c>
      <c r="F44" s="20">
        <v>321</v>
      </c>
      <c r="G44" s="4">
        <v>1.4E-3</v>
      </c>
      <c r="H44" s="20">
        <v>4420</v>
      </c>
      <c r="I44" s="4">
        <v>1.8599999999999998E-2</v>
      </c>
      <c r="J44" s="17">
        <f t="shared" si="0"/>
        <v>231652.63636363638</v>
      </c>
      <c r="K44" s="6">
        <f t="shared" si="1"/>
        <v>0.97799999999999998</v>
      </c>
      <c r="L44" s="5">
        <f t="shared" si="2"/>
        <v>236863.63636363638</v>
      </c>
      <c r="M44" s="7">
        <f t="shared" si="3"/>
        <v>2.200000000000002E-2</v>
      </c>
      <c r="N44" s="7">
        <f t="shared" si="4"/>
        <v>3.4000000000000002E-3</v>
      </c>
      <c r="O44" s="17">
        <f t="shared" si="5"/>
        <v>791</v>
      </c>
      <c r="P44" s="17">
        <f t="shared" si="6"/>
        <v>5211</v>
      </c>
    </row>
    <row r="45" spans="1:16" ht="14.25">
      <c r="A45" s="2" t="s">
        <v>51</v>
      </c>
      <c r="B45" s="3">
        <v>0</v>
      </c>
      <c r="C45" s="4">
        <v>0</v>
      </c>
      <c r="D45" s="20">
        <v>3056</v>
      </c>
      <c r="E45" s="4">
        <v>2.2000000000000001E-3</v>
      </c>
      <c r="F45" s="20">
        <v>2363</v>
      </c>
      <c r="G45" s="4">
        <v>1.6999999999999999E-3</v>
      </c>
      <c r="H45" s="20">
        <v>19226</v>
      </c>
      <c r="I45" s="4">
        <v>1.37E-2</v>
      </c>
      <c r="J45" s="17">
        <f t="shared" si="0"/>
        <v>1375639.0909090908</v>
      </c>
      <c r="K45" s="6">
        <f t="shared" si="1"/>
        <v>0.98240000000000005</v>
      </c>
      <c r="L45" s="5">
        <f t="shared" si="2"/>
        <v>1400284.0909090908</v>
      </c>
      <c r="M45" s="7">
        <f t="shared" si="3"/>
        <v>1.7599999999999949E-2</v>
      </c>
      <c r="N45" s="7">
        <f t="shared" si="4"/>
        <v>3.8999999999999998E-3</v>
      </c>
      <c r="O45" s="17">
        <f t="shared" si="5"/>
        <v>5419</v>
      </c>
      <c r="P45" s="17">
        <f t="shared" si="6"/>
        <v>24645</v>
      </c>
    </row>
    <row r="46" spans="1:16" ht="14.25">
      <c r="A46" s="2" t="s">
        <v>52</v>
      </c>
      <c r="B46" s="3">
        <v>0</v>
      </c>
      <c r="C46" s="4">
        <v>0</v>
      </c>
      <c r="D46" s="20">
        <v>627</v>
      </c>
      <c r="E46" s="4">
        <v>5.1000000000000004E-3</v>
      </c>
      <c r="F46" s="20">
        <v>536</v>
      </c>
      <c r="G46" s="4">
        <v>4.3E-3</v>
      </c>
      <c r="H46" s="20">
        <v>3110</v>
      </c>
      <c r="I46" s="4">
        <v>2.5100000000000001E-2</v>
      </c>
      <c r="J46" s="17">
        <f t="shared" si="0"/>
        <v>119582.07246376811</v>
      </c>
      <c r="K46" s="6">
        <f t="shared" si="1"/>
        <v>0.96550000000000002</v>
      </c>
      <c r="L46" s="5">
        <f t="shared" si="2"/>
        <v>123855.07246376811</v>
      </c>
      <c r="M46" s="7">
        <f t="shared" si="3"/>
        <v>3.4499999999999975E-2</v>
      </c>
      <c r="N46" s="7">
        <f t="shared" si="4"/>
        <v>9.4000000000000004E-3</v>
      </c>
      <c r="O46" s="17">
        <f t="shared" si="5"/>
        <v>1163</v>
      </c>
      <c r="P46" s="17">
        <f t="shared" si="6"/>
        <v>4273</v>
      </c>
    </row>
    <row r="47" spans="1:16" ht="14.25">
      <c r="A47" s="2" t="s">
        <v>53</v>
      </c>
      <c r="B47" s="3">
        <v>0</v>
      </c>
      <c r="C47" s="4">
        <v>0</v>
      </c>
      <c r="D47" s="20">
        <v>350</v>
      </c>
      <c r="E47" s="4">
        <v>8.6E-3</v>
      </c>
      <c r="F47" s="20">
        <v>521</v>
      </c>
      <c r="G47" s="4">
        <v>1.2800000000000001E-2</v>
      </c>
      <c r="H47" s="20">
        <v>991</v>
      </c>
      <c r="I47" s="4">
        <v>2.4299999999999999E-2</v>
      </c>
      <c r="J47" s="17">
        <f t="shared" si="0"/>
        <v>38881.982494529533</v>
      </c>
      <c r="K47" s="6">
        <f t="shared" si="1"/>
        <v>0.95430000000000004</v>
      </c>
      <c r="L47" s="5">
        <f t="shared" si="2"/>
        <v>40743.982494529533</v>
      </c>
      <c r="M47" s="7">
        <f t="shared" si="3"/>
        <v>4.5699999999999963E-2</v>
      </c>
      <c r="N47" s="7">
        <f t="shared" si="4"/>
        <v>2.1400000000000002E-2</v>
      </c>
      <c r="O47" s="17">
        <f t="shared" si="5"/>
        <v>871</v>
      </c>
      <c r="P47" s="17">
        <f t="shared" si="6"/>
        <v>1862</v>
      </c>
    </row>
    <row r="48" spans="1:16" ht="14.25">
      <c r="A48" s="2" t="s">
        <v>54</v>
      </c>
      <c r="B48" s="3">
        <v>0</v>
      </c>
      <c r="C48" s="4">
        <v>0</v>
      </c>
      <c r="D48" s="20">
        <v>1375</v>
      </c>
      <c r="E48" s="4">
        <v>3.8E-3</v>
      </c>
      <c r="F48" s="20">
        <v>1557</v>
      </c>
      <c r="G48" s="4">
        <v>4.3E-3</v>
      </c>
      <c r="H48" s="20">
        <v>9932</v>
      </c>
      <c r="I48" s="4">
        <v>2.7199999999999998E-2</v>
      </c>
      <c r="J48" s="17">
        <f t="shared" si="0"/>
        <v>351555.26345609064</v>
      </c>
      <c r="K48" s="6">
        <f t="shared" si="1"/>
        <v>0.9647</v>
      </c>
      <c r="L48" s="5">
        <f t="shared" si="2"/>
        <v>364419.26345609064</v>
      </c>
      <c r="M48" s="7">
        <f t="shared" si="3"/>
        <v>3.5299999999999998E-2</v>
      </c>
      <c r="N48" s="7">
        <f t="shared" si="4"/>
        <v>8.0999999999999996E-3</v>
      </c>
      <c r="O48" s="17">
        <f t="shared" si="5"/>
        <v>2932</v>
      </c>
      <c r="P48" s="17">
        <f t="shared" si="6"/>
        <v>12864</v>
      </c>
    </row>
    <row r="49" spans="1:16" ht="14.25">
      <c r="A49" s="2" t="s">
        <v>55</v>
      </c>
      <c r="B49" s="3">
        <v>0</v>
      </c>
      <c r="C49" s="4">
        <v>0</v>
      </c>
      <c r="D49" s="20">
        <v>4615</v>
      </c>
      <c r="E49" s="4">
        <v>1.6400000000000001E-2</v>
      </c>
      <c r="F49" s="20">
        <v>2453</v>
      </c>
      <c r="G49" s="4">
        <v>8.6999999999999994E-3</v>
      </c>
      <c r="H49" s="20">
        <v>14059</v>
      </c>
      <c r="I49" s="4">
        <v>4.99E-2</v>
      </c>
      <c r="J49" s="17">
        <f t="shared" si="0"/>
        <v>260566.33333333337</v>
      </c>
      <c r="K49" s="6">
        <f t="shared" si="1"/>
        <v>0.92500000000000004</v>
      </c>
      <c r="L49" s="5">
        <f t="shared" si="2"/>
        <v>281693.33333333337</v>
      </c>
      <c r="M49" s="7">
        <f t="shared" si="3"/>
        <v>7.4999999999999956E-2</v>
      </c>
      <c r="N49" s="7">
        <f t="shared" si="4"/>
        <v>2.5100000000000001E-2</v>
      </c>
      <c r="O49" s="17">
        <f t="shared" si="5"/>
        <v>7068</v>
      </c>
      <c r="P49" s="17">
        <f t="shared" si="6"/>
        <v>21127</v>
      </c>
    </row>
    <row r="50" spans="1:16" ht="14.25">
      <c r="A50" s="2" t="s">
        <v>56</v>
      </c>
      <c r="B50" s="3">
        <v>0</v>
      </c>
      <c r="C50" s="4">
        <v>0</v>
      </c>
      <c r="D50" s="20">
        <v>38</v>
      </c>
      <c r="E50" s="4">
        <v>5.0000000000000001E-4</v>
      </c>
      <c r="F50" s="20">
        <v>75</v>
      </c>
      <c r="G50" s="4">
        <v>1E-3</v>
      </c>
      <c r="H50" s="20">
        <v>1068</v>
      </c>
      <c r="I50" s="4">
        <v>1.43E-2</v>
      </c>
      <c r="J50" s="17">
        <f t="shared" si="0"/>
        <v>73565.83544303797</v>
      </c>
      <c r="K50" s="6">
        <f t="shared" si="1"/>
        <v>0.98419999999999996</v>
      </c>
      <c r="L50" s="5">
        <f t="shared" si="2"/>
        <v>74746.83544303797</v>
      </c>
      <c r="M50" s="7">
        <f t="shared" si="3"/>
        <v>1.5800000000000036E-2</v>
      </c>
      <c r="N50" s="7">
        <f t="shared" si="4"/>
        <v>1.5E-3</v>
      </c>
      <c r="O50" s="17">
        <f t="shared" si="5"/>
        <v>113</v>
      </c>
      <c r="P50" s="17">
        <f t="shared" si="6"/>
        <v>1181</v>
      </c>
    </row>
    <row r="51" spans="1:16" ht="14.25">
      <c r="A51" s="2" t="s">
        <v>57</v>
      </c>
      <c r="B51" s="3">
        <v>0</v>
      </c>
      <c r="C51" s="4">
        <v>0</v>
      </c>
      <c r="D51" s="20">
        <v>912</v>
      </c>
      <c r="E51" s="4">
        <v>3.8999999999999998E-3</v>
      </c>
      <c r="F51" s="20">
        <v>664</v>
      </c>
      <c r="G51" s="4">
        <v>2.8E-3</v>
      </c>
      <c r="H51" s="20">
        <v>5258</v>
      </c>
      <c r="I51" s="4">
        <v>2.2200000000000001E-2</v>
      </c>
      <c r="J51" s="17">
        <f t="shared" si="0"/>
        <v>229636.5882352941</v>
      </c>
      <c r="K51" s="6">
        <f t="shared" si="1"/>
        <v>0.97109999999999996</v>
      </c>
      <c r="L51" s="5">
        <f t="shared" si="2"/>
        <v>236470.5882352941</v>
      </c>
      <c r="M51" s="7">
        <f t="shared" si="3"/>
        <v>2.8900000000000037E-2</v>
      </c>
      <c r="N51" s="7">
        <f t="shared" si="4"/>
        <v>6.6999999999999994E-3</v>
      </c>
      <c r="O51" s="17">
        <f t="shared" si="5"/>
        <v>1576</v>
      </c>
      <c r="P51" s="17">
        <f t="shared" si="6"/>
        <v>6834</v>
      </c>
    </row>
    <row r="52" spans="1:16" ht="14.25">
      <c r="A52" s="2" t="s">
        <v>58</v>
      </c>
      <c r="B52" s="3">
        <v>0</v>
      </c>
      <c r="C52" s="4">
        <v>0</v>
      </c>
      <c r="D52" s="20">
        <v>23</v>
      </c>
      <c r="E52" s="4">
        <v>1.1000000000000001E-3</v>
      </c>
      <c r="F52" s="20">
        <v>28</v>
      </c>
      <c r="G52" s="4">
        <v>1.4E-3</v>
      </c>
      <c r="H52" s="20">
        <v>270</v>
      </c>
      <c r="I52" s="4">
        <v>1.3299999999999999E-2</v>
      </c>
      <c r="J52" s="17">
        <f t="shared" si="0"/>
        <v>19995.455696202534</v>
      </c>
      <c r="K52" s="6">
        <f t="shared" si="1"/>
        <v>0.98419999999999996</v>
      </c>
      <c r="L52" s="5">
        <f t="shared" si="2"/>
        <v>20316.455696202534</v>
      </c>
      <c r="M52" s="7">
        <f t="shared" si="3"/>
        <v>1.5800000000000036E-2</v>
      </c>
      <c r="N52" s="7">
        <f t="shared" si="4"/>
        <v>2.5000000000000001E-3</v>
      </c>
      <c r="O52" s="17">
        <f t="shared" si="5"/>
        <v>51</v>
      </c>
      <c r="P52" s="17">
        <f t="shared" si="6"/>
        <v>321</v>
      </c>
    </row>
    <row r="53" spans="1:16" s="13" customFormat="1" ht="15">
      <c r="A53" s="8" t="s">
        <v>59</v>
      </c>
      <c r="B53" s="8">
        <v>1862</v>
      </c>
      <c r="C53" s="9">
        <v>1E-4</v>
      </c>
      <c r="D53" s="21">
        <v>95610</v>
      </c>
      <c r="E53" s="9">
        <v>6.0000000000000001E-3</v>
      </c>
      <c r="F53" s="21">
        <v>92375</v>
      </c>
      <c r="G53" s="9">
        <v>5.7999999999999996E-3</v>
      </c>
      <c r="H53" s="21">
        <v>361391</v>
      </c>
      <c r="I53" s="9">
        <v>2.29E-2</v>
      </c>
      <c r="J53" s="18">
        <f t="shared" si="0"/>
        <v>15288934.413793104</v>
      </c>
      <c r="K53" s="11">
        <f t="shared" si="1"/>
        <v>0.96519999999999995</v>
      </c>
      <c r="L53" s="10">
        <f t="shared" si="2"/>
        <v>15840172.413793104</v>
      </c>
      <c r="M53" s="12">
        <f t="shared" si="3"/>
        <v>3.4800000000000053E-2</v>
      </c>
      <c r="N53" s="12">
        <f t="shared" si="4"/>
        <v>1.18E-2</v>
      </c>
      <c r="O53" s="18">
        <f t="shared" si="5"/>
        <v>187985</v>
      </c>
      <c r="P53" s="18">
        <f t="shared" si="6"/>
        <v>551238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53"/>
  <sheetViews>
    <sheetView workbookViewId="0">
      <pane ySplit="1" topLeftCell="A2" activePane="bottomLeft" state="frozen"/>
      <selection pane="bottomLeft" activeCell="J2" sqref="J2"/>
    </sheetView>
  </sheetViews>
  <sheetFormatPr defaultColWidth="14.42578125" defaultRowHeight="15.75" customHeight="1"/>
  <cols>
    <col min="1" max="1" width="20.140625" style="2" customWidth="1"/>
    <col min="2" max="12" width="14.42578125" style="2"/>
    <col min="13" max="13" width="12.28515625" style="2" customWidth="1"/>
    <col min="14" max="16384" width="14.42578125" style="2"/>
  </cols>
  <sheetData>
    <row r="1" spans="1:29" ht="44.1" customHeight="1">
      <c r="A1" s="33" t="s">
        <v>0</v>
      </c>
      <c r="B1" s="31" t="s">
        <v>124</v>
      </c>
      <c r="C1" s="29" t="s">
        <v>125</v>
      </c>
      <c r="D1" s="31" t="s">
        <v>126</v>
      </c>
      <c r="E1" s="30" t="s">
        <v>127</v>
      </c>
      <c r="F1" s="31" t="s">
        <v>128</v>
      </c>
      <c r="G1" s="30" t="s">
        <v>129</v>
      </c>
      <c r="H1" s="31" t="s">
        <v>130</v>
      </c>
      <c r="I1" s="30" t="s">
        <v>131</v>
      </c>
      <c r="J1" s="31" t="s">
        <v>132</v>
      </c>
      <c r="K1" s="31" t="s">
        <v>133</v>
      </c>
      <c r="L1" s="31" t="s">
        <v>134</v>
      </c>
      <c r="M1" s="31" t="s">
        <v>77</v>
      </c>
      <c r="N1" s="32" t="s">
        <v>78</v>
      </c>
      <c r="O1" s="32" t="s">
        <v>79</v>
      </c>
      <c r="P1" s="3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>
      <c r="A2" s="2" t="s">
        <v>8</v>
      </c>
      <c r="B2" s="3">
        <v>0</v>
      </c>
      <c r="C2" s="4">
        <v>0</v>
      </c>
      <c r="D2" s="20">
        <v>527</v>
      </c>
      <c r="E2" s="4">
        <v>2.5000000000000001E-3</v>
      </c>
      <c r="F2" s="20">
        <v>339</v>
      </c>
      <c r="G2" s="4">
        <v>1.6000000000000001E-3</v>
      </c>
      <c r="H2" s="20">
        <v>2154</v>
      </c>
      <c r="I2" s="4">
        <v>1.03E-2</v>
      </c>
      <c r="J2" s="17">
        <f>L2-(B2+D2+F2+H2)</f>
        <v>206702.22222222222</v>
      </c>
      <c r="K2" s="6">
        <f t="shared" ref="K2:K53" si="0">J2/L2</f>
        <v>0.98560000000000003</v>
      </c>
      <c r="L2" s="5">
        <f t="shared" ref="L2:L53" si="1">(B2+D2+F2+H2)/(C2+E2+G2+I2)</f>
        <v>209722.22222222222</v>
      </c>
      <c r="M2" s="7">
        <f>100%-K2</f>
        <v>1.4399999999999968E-2</v>
      </c>
      <c r="N2" s="7">
        <f>E2+G2</f>
        <v>4.1000000000000003E-3</v>
      </c>
      <c r="O2" s="17">
        <f>D2+F2</f>
        <v>866</v>
      </c>
      <c r="P2" s="17">
        <f>B2+D2+F2+H2</f>
        <v>3020</v>
      </c>
    </row>
    <row r="3" spans="1:29" ht="14.25">
      <c r="A3" s="2" t="s">
        <v>9</v>
      </c>
      <c r="B3" s="3">
        <v>0</v>
      </c>
      <c r="C3" s="4">
        <v>0</v>
      </c>
      <c r="D3" s="20">
        <v>98</v>
      </c>
      <c r="E3" s="4">
        <v>3.7000000000000002E-3</v>
      </c>
      <c r="F3" s="20">
        <v>57</v>
      </c>
      <c r="G3" s="4">
        <v>2.2000000000000001E-3</v>
      </c>
      <c r="H3" s="20">
        <v>387</v>
      </c>
      <c r="I3" s="4">
        <v>1.46E-2</v>
      </c>
      <c r="J3" s="17">
        <f t="shared" ref="J3:J53" si="2">L3-(B3+D3+F3+H3)</f>
        <v>25897.0243902439</v>
      </c>
      <c r="K3" s="6">
        <f t="shared" si="0"/>
        <v>0.97950000000000004</v>
      </c>
      <c r="L3" s="5">
        <f t="shared" si="1"/>
        <v>26439.0243902439</v>
      </c>
      <c r="M3" s="7">
        <f t="shared" ref="M3:M53" si="3">100%-K3</f>
        <v>2.0499999999999963E-2</v>
      </c>
      <c r="N3" s="7">
        <f t="shared" ref="N3:N53" si="4">E3+G3</f>
        <v>5.9000000000000007E-3</v>
      </c>
      <c r="O3" s="17">
        <f t="shared" ref="O3:O53" si="5">D3+F3</f>
        <v>155</v>
      </c>
      <c r="P3" s="17">
        <f t="shared" ref="P3:P53" si="6">B3+D3+F3+H3</f>
        <v>542</v>
      </c>
    </row>
    <row r="4" spans="1:29" ht="14.25">
      <c r="A4" s="2" t="s">
        <v>10</v>
      </c>
      <c r="B4" s="3">
        <v>0</v>
      </c>
      <c r="C4" s="4">
        <v>0</v>
      </c>
      <c r="D4" s="20">
        <v>5569</v>
      </c>
      <c r="E4" s="4">
        <v>1.44E-2</v>
      </c>
      <c r="F4" s="20">
        <v>1517</v>
      </c>
      <c r="G4" s="4">
        <v>3.8999999999999998E-3</v>
      </c>
      <c r="H4" s="20">
        <v>7455</v>
      </c>
      <c r="I4" s="4">
        <v>1.9300000000000001E-2</v>
      </c>
      <c r="J4" s="17">
        <f t="shared" si="2"/>
        <v>372187.72340425529</v>
      </c>
      <c r="K4" s="6">
        <f t="shared" si="0"/>
        <v>0.96240000000000003</v>
      </c>
      <c r="L4" s="5">
        <f t="shared" si="1"/>
        <v>386728.72340425529</v>
      </c>
      <c r="M4" s="7">
        <f t="shared" si="3"/>
        <v>3.7599999999999967E-2</v>
      </c>
      <c r="N4" s="7">
        <f t="shared" si="4"/>
        <v>1.83E-2</v>
      </c>
      <c r="O4" s="17">
        <f t="shared" si="5"/>
        <v>7086</v>
      </c>
      <c r="P4" s="17">
        <f t="shared" si="6"/>
        <v>14541</v>
      </c>
    </row>
    <row r="5" spans="1:29" ht="14.25">
      <c r="A5" s="2" t="s">
        <v>11</v>
      </c>
      <c r="B5" s="3">
        <v>0</v>
      </c>
      <c r="C5" s="4">
        <v>0</v>
      </c>
      <c r="D5" s="20">
        <v>260</v>
      </c>
      <c r="E5" s="4">
        <v>2.0999999999999999E-3</v>
      </c>
      <c r="F5" s="20">
        <v>175</v>
      </c>
      <c r="G5" s="4">
        <v>1.4E-3</v>
      </c>
      <c r="H5" s="20">
        <v>1433</v>
      </c>
      <c r="I5" s="4">
        <v>1.17E-2</v>
      </c>
      <c r="J5" s="17">
        <f t="shared" si="2"/>
        <v>121026.73684210527</v>
      </c>
      <c r="K5" s="6">
        <f t="shared" si="0"/>
        <v>0.98480000000000001</v>
      </c>
      <c r="L5" s="5">
        <f t="shared" si="1"/>
        <v>122894.73684210527</v>
      </c>
      <c r="M5" s="7">
        <f t="shared" si="3"/>
        <v>1.5199999999999991E-2</v>
      </c>
      <c r="N5" s="7">
        <f t="shared" si="4"/>
        <v>3.4999999999999996E-3</v>
      </c>
      <c r="O5" s="17">
        <f t="shared" si="5"/>
        <v>435</v>
      </c>
      <c r="P5" s="17">
        <f t="shared" si="6"/>
        <v>1868</v>
      </c>
    </row>
    <row r="6" spans="1:29" ht="14.25">
      <c r="A6" s="2" t="s">
        <v>12</v>
      </c>
      <c r="B6" s="3">
        <v>1729</v>
      </c>
      <c r="C6" s="4">
        <v>8.9999999999999998E-4</v>
      </c>
      <c r="D6" s="20">
        <v>91171</v>
      </c>
      <c r="E6" s="4">
        <v>4.6600000000000003E-2</v>
      </c>
      <c r="F6" s="20">
        <v>62271</v>
      </c>
      <c r="G6" s="4">
        <v>3.1800000000000002E-2</v>
      </c>
      <c r="H6" s="20">
        <v>77198</v>
      </c>
      <c r="I6" s="4">
        <v>3.9399999999999998E-2</v>
      </c>
      <c r="J6" s="17">
        <f t="shared" si="2"/>
        <v>1725246.8382476831</v>
      </c>
      <c r="K6" s="6">
        <f t="shared" si="0"/>
        <v>0.88129999999999997</v>
      </c>
      <c r="L6" s="5">
        <f t="shared" si="1"/>
        <v>1957615.8382476831</v>
      </c>
      <c r="M6" s="7">
        <f t="shared" si="3"/>
        <v>0.11870000000000003</v>
      </c>
      <c r="N6" s="7">
        <f t="shared" si="4"/>
        <v>7.8399999999999997E-2</v>
      </c>
      <c r="O6" s="17">
        <f t="shared" si="5"/>
        <v>153442</v>
      </c>
      <c r="P6" s="17">
        <f t="shared" si="6"/>
        <v>232369</v>
      </c>
    </row>
    <row r="7" spans="1:29" ht="14.25">
      <c r="A7" s="2" t="s">
        <v>13</v>
      </c>
      <c r="B7" s="3">
        <v>0</v>
      </c>
      <c r="C7" s="4">
        <v>0</v>
      </c>
      <c r="D7" s="20">
        <v>4929</v>
      </c>
      <c r="E7" s="4">
        <v>1.8200000000000001E-2</v>
      </c>
      <c r="F7" s="20">
        <v>2122</v>
      </c>
      <c r="G7" s="4">
        <v>7.7999999999999996E-3</v>
      </c>
      <c r="H7" s="20">
        <v>5704</v>
      </c>
      <c r="I7" s="4">
        <v>2.1100000000000001E-2</v>
      </c>
      <c r="J7" s="17">
        <f t="shared" si="2"/>
        <v>258051.7940552017</v>
      </c>
      <c r="K7" s="6">
        <f t="shared" si="0"/>
        <v>0.95289999999999997</v>
      </c>
      <c r="L7" s="5">
        <f t="shared" si="1"/>
        <v>270806.7940552017</v>
      </c>
      <c r="M7" s="7">
        <f t="shared" si="3"/>
        <v>4.7100000000000031E-2</v>
      </c>
      <c r="N7" s="7">
        <f t="shared" si="4"/>
        <v>2.6000000000000002E-2</v>
      </c>
      <c r="O7" s="17">
        <f t="shared" si="5"/>
        <v>7051</v>
      </c>
      <c r="P7" s="17">
        <f t="shared" si="6"/>
        <v>12755</v>
      </c>
    </row>
    <row r="8" spans="1:29" ht="14.25">
      <c r="A8" s="2" t="s">
        <v>14</v>
      </c>
      <c r="B8" s="3">
        <v>0</v>
      </c>
      <c r="C8" s="4">
        <v>0</v>
      </c>
      <c r="D8" s="20">
        <v>1844</v>
      </c>
      <c r="E8" s="4">
        <v>1.09E-2</v>
      </c>
      <c r="F8" s="20">
        <v>1571</v>
      </c>
      <c r="G8" s="4">
        <v>9.2999999999999992E-3</v>
      </c>
      <c r="H8" s="20">
        <v>2933</v>
      </c>
      <c r="I8" s="4">
        <v>1.7399999999999999E-2</v>
      </c>
      <c r="J8" s="17">
        <f t="shared" si="2"/>
        <v>162481.78723404257</v>
      </c>
      <c r="K8" s="6">
        <f t="shared" si="0"/>
        <v>0.96240000000000003</v>
      </c>
      <c r="L8" s="5">
        <f t="shared" si="1"/>
        <v>168829.78723404257</v>
      </c>
      <c r="M8" s="7">
        <f t="shared" si="3"/>
        <v>3.7599999999999967E-2</v>
      </c>
      <c r="N8" s="7">
        <f t="shared" si="4"/>
        <v>2.0199999999999999E-2</v>
      </c>
      <c r="O8" s="17">
        <f t="shared" si="5"/>
        <v>3415</v>
      </c>
      <c r="P8" s="17">
        <f t="shared" si="6"/>
        <v>6348</v>
      </c>
    </row>
    <row r="9" spans="1:29" ht="14.25">
      <c r="A9" s="2" t="s">
        <v>15</v>
      </c>
      <c r="B9" s="3">
        <v>0</v>
      </c>
      <c r="C9" s="4">
        <v>0</v>
      </c>
      <c r="D9" s="20">
        <v>345</v>
      </c>
      <c r="E9" s="4">
        <v>7.0000000000000001E-3</v>
      </c>
      <c r="F9" s="20">
        <v>282</v>
      </c>
      <c r="G9" s="4">
        <v>5.7000000000000002E-3</v>
      </c>
      <c r="H9" s="20">
        <v>931</v>
      </c>
      <c r="I9" s="4">
        <v>1.8800000000000001E-2</v>
      </c>
      <c r="J9" s="17">
        <f t="shared" si="2"/>
        <v>47902.317460317463</v>
      </c>
      <c r="K9" s="6">
        <f t="shared" si="0"/>
        <v>0.96850000000000003</v>
      </c>
      <c r="L9" s="5">
        <f t="shared" si="1"/>
        <v>49460.317460317463</v>
      </c>
      <c r="M9" s="7">
        <f t="shared" si="3"/>
        <v>3.1499999999999972E-2</v>
      </c>
      <c r="N9" s="7">
        <f t="shared" si="4"/>
        <v>1.2699999999999999E-2</v>
      </c>
      <c r="O9" s="17">
        <f t="shared" si="5"/>
        <v>627</v>
      </c>
      <c r="P9" s="17">
        <f t="shared" si="6"/>
        <v>1558</v>
      </c>
    </row>
    <row r="10" spans="1:29" ht="14.25">
      <c r="A10" s="2" t="s">
        <v>16</v>
      </c>
      <c r="B10" s="3">
        <v>0</v>
      </c>
      <c r="C10" s="4">
        <v>0</v>
      </c>
      <c r="D10" s="20">
        <v>406</v>
      </c>
      <c r="E10" s="4">
        <v>1.78E-2</v>
      </c>
      <c r="F10" s="20">
        <v>355</v>
      </c>
      <c r="G10" s="4">
        <v>1.5599999999999999E-2</v>
      </c>
      <c r="H10" s="20">
        <v>881</v>
      </c>
      <c r="I10" s="4">
        <v>3.8699999999999998E-2</v>
      </c>
      <c r="J10" s="17">
        <f t="shared" si="2"/>
        <v>21131.925104022193</v>
      </c>
      <c r="K10" s="6">
        <f t="shared" si="0"/>
        <v>0.92790000000000006</v>
      </c>
      <c r="L10" s="5">
        <f t="shared" si="1"/>
        <v>22773.925104022193</v>
      </c>
      <c r="M10" s="7">
        <f t="shared" si="3"/>
        <v>7.2099999999999942E-2</v>
      </c>
      <c r="N10" s="7">
        <f t="shared" si="4"/>
        <v>3.3399999999999999E-2</v>
      </c>
      <c r="O10" s="17">
        <f t="shared" si="5"/>
        <v>761</v>
      </c>
      <c r="P10" s="17">
        <f t="shared" si="6"/>
        <v>1642</v>
      </c>
    </row>
    <row r="11" spans="1:29" ht="14.25">
      <c r="A11" s="2" t="s">
        <v>17</v>
      </c>
      <c r="B11" s="3">
        <v>0</v>
      </c>
      <c r="C11" s="4">
        <v>0</v>
      </c>
      <c r="D11" s="20">
        <v>9804</v>
      </c>
      <c r="E11" s="4">
        <v>7.4000000000000003E-3</v>
      </c>
      <c r="F11" s="20">
        <v>3901</v>
      </c>
      <c r="G11" s="4">
        <v>2.8999999999999998E-3</v>
      </c>
      <c r="H11" s="20">
        <v>18351</v>
      </c>
      <c r="I11" s="25">
        <v>1.38E-2</v>
      </c>
      <c r="J11" s="17">
        <f t="shared" si="2"/>
        <v>1298068.4813278008</v>
      </c>
      <c r="K11" s="6">
        <f t="shared" si="0"/>
        <v>0.97589999999999999</v>
      </c>
      <c r="L11" s="5">
        <f t="shared" si="1"/>
        <v>1330124.4813278008</v>
      </c>
      <c r="M11" s="7">
        <f t="shared" si="3"/>
        <v>2.410000000000001E-2</v>
      </c>
      <c r="N11" s="7">
        <f t="shared" si="4"/>
        <v>1.03E-2</v>
      </c>
      <c r="O11" s="17">
        <f t="shared" si="5"/>
        <v>13705</v>
      </c>
      <c r="P11" s="17">
        <f t="shared" si="6"/>
        <v>32056</v>
      </c>
    </row>
    <row r="12" spans="1:29" ht="14.25">
      <c r="A12" s="2" t="s">
        <v>18</v>
      </c>
      <c r="B12" s="3">
        <v>0</v>
      </c>
      <c r="C12" s="4">
        <v>0</v>
      </c>
      <c r="D12" s="20">
        <v>4479</v>
      </c>
      <c r="E12" s="4">
        <v>8.8000000000000005E-3</v>
      </c>
      <c r="F12" s="20">
        <v>1525</v>
      </c>
      <c r="G12" s="4">
        <v>3.0000000000000001E-3</v>
      </c>
      <c r="H12" s="20">
        <v>7246</v>
      </c>
      <c r="I12" s="4">
        <v>1.4200000000000001E-2</v>
      </c>
      <c r="J12" s="17">
        <f t="shared" si="2"/>
        <v>496365.38461538457</v>
      </c>
      <c r="K12" s="6">
        <f t="shared" si="0"/>
        <v>0.97399999999999998</v>
      </c>
      <c r="L12" s="5">
        <f t="shared" si="1"/>
        <v>509615.38461538457</v>
      </c>
      <c r="M12" s="7">
        <f t="shared" si="3"/>
        <v>2.6000000000000023E-2</v>
      </c>
      <c r="N12" s="7">
        <f t="shared" si="4"/>
        <v>1.1800000000000001E-2</v>
      </c>
      <c r="O12" s="17">
        <f t="shared" si="5"/>
        <v>6004</v>
      </c>
      <c r="P12" s="17">
        <f t="shared" si="6"/>
        <v>13250</v>
      </c>
    </row>
    <row r="13" spans="1:29" ht="14.25">
      <c r="A13" s="2" t="s">
        <v>19</v>
      </c>
      <c r="B13" s="3">
        <v>4</v>
      </c>
      <c r="C13" s="4">
        <v>0</v>
      </c>
      <c r="D13" s="20">
        <v>1552</v>
      </c>
      <c r="E13" s="4">
        <v>1.7500000000000002E-2</v>
      </c>
      <c r="F13" s="20">
        <v>744</v>
      </c>
      <c r="G13" s="4">
        <v>8.3999999999999995E-3</v>
      </c>
      <c r="H13" s="20">
        <v>1579</v>
      </c>
      <c r="I13" s="4">
        <v>1.78E-2</v>
      </c>
      <c r="J13" s="17">
        <f t="shared" si="2"/>
        <v>84885.302059496564</v>
      </c>
      <c r="K13" s="6">
        <f t="shared" si="0"/>
        <v>0.95630000000000004</v>
      </c>
      <c r="L13" s="5">
        <f t="shared" si="1"/>
        <v>88764.302059496564</v>
      </c>
      <c r="M13" s="7">
        <f t="shared" si="3"/>
        <v>4.3699999999999961E-2</v>
      </c>
      <c r="N13" s="7">
        <f t="shared" si="4"/>
        <v>2.5899999999999999E-2</v>
      </c>
      <c r="O13" s="17">
        <f t="shared" si="5"/>
        <v>2296</v>
      </c>
      <c r="P13" s="17">
        <f t="shared" si="6"/>
        <v>3879</v>
      </c>
    </row>
    <row r="14" spans="1:29" ht="14.25">
      <c r="A14" s="2" t="s">
        <v>20</v>
      </c>
      <c r="B14" s="3">
        <v>0</v>
      </c>
      <c r="C14" s="4">
        <v>0</v>
      </c>
      <c r="D14" s="20">
        <v>291</v>
      </c>
      <c r="E14" s="4">
        <v>4.4999999999999997E-3</v>
      </c>
      <c r="F14" s="20">
        <v>206</v>
      </c>
      <c r="G14" s="4">
        <v>3.2000000000000002E-3</v>
      </c>
      <c r="H14" s="20">
        <v>1366</v>
      </c>
      <c r="I14" s="4">
        <v>2.12E-2</v>
      </c>
      <c r="J14" s="17">
        <f t="shared" si="2"/>
        <v>62600.667820069197</v>
      </c>
      <c r="K14" s="6">
        <f t="shared" si="0"/>
        <v>0.97109999999999996</v>
      </c>
      <c r="L14" s="5">
        <f t="shared" si="1"/>
        <v>64463.667820069197</v>
      </c>
      <c r="M14" s="7">
        <f t="shared" si="3"/>
        <v>2.8900000000000037E-2</v>
      </c>
      <c r="N14" s="7">
        <f t="shared" si="4"/>
        <v>7.7000000000000002E-3</v>
      </c>
      <c r="O14" s="17">
        <f t="shared" si="5"/>
        <v>497</v>
      </c>
      <c r="P14" s="17">
        <f t="shared" si="6"/>
        <v>1863</v>
      </c>
    </row>
    <row r="15" spans="1:29" ht="14.25">
      <c r="A15" s="2" t="s">
        <v>21</v>
      </c>
      <c r="B15" s="3">
        <v>0</v>
      </c>
      <c r="C15" s="4">
        <v>0</v>
      </c>
      <c r="D15" s="20">
        <v>5428</v>
      </c>
      <c r="E15" s="4">
        <v>8.8000000000000005E-3</v>
      </c>
      <c r="F15" s="20">
        <v>1929</v>
      </c>
      <c r="G15" s="4">
        <v>3.0999999999999999E-3</v>
      </c>
      <c r="H15" s="20">
        <v>13846</v>
      </c>
      <c r="I15" s="4">
        <v>2.2499999999999999E-2</v>
      </c>
      <c r="J15" s="17">
        <f t="shared" si="2"/>
        <v>595163.27906976745</v>
      </c>
      <c r="K15" s="6">
        <f t="shared" si="0"/>
        <v>0.96560000000000001</v>
      </c>
      <c r="L15" s="5">
        <f t="shared" si="1"/>
        <v>616366.27906976745</v>
      </c>
      <c r="M15" s="7">
        <f t="shared" si="3"/>
        <v>3.4399999999999986E-2</v>
      </c>
      <c r="N15" s="7">
        <f t="shared" si="4"/>
        <v>1.1900000000000001E-2</v>
      </c>
      <c r="O15" s="17">
        <f t="shared" si="5"/>
        <v>7357</v>
      </c>
      <c r="P15" s="17">
        <f t="shared" si="6"/>
        <v>21203</v>
      </c>
    </row>
    <row r="16" spans="1:29" ht="14.25">
      <c r="A16" s="2" t="s">
        <v>22</v>
      </c>
      <c r="B16" s="3">
        <v>0</v>
      </c>
      <c r="C16" s="4">
        <v>0</v>
      </c>
      <c r="D16" s="20">
        <v>1367</v>
      </c>
      <c r="E16" s="4">
        <v>5.4999999999999997E-3</v>
      </c>
      <c r="F16" s="20">
        <v>669</v>
      </c>
      <c r="G16" s="4">
        <v>2.7000000000000001E-3</v>
      </c>
      <c r="H16" s="20">
        <v>4392</v>
      </c>
      <c r="I16" s="4">
        <v>1.78E-2</v>
      </c>
      <c r="J16" s="17">
        <f t="shared" si="2"/>
        <v>240802.76923076925</v>
      </c>
      <c r="K16" s="6">
        <f t="shared" si="0"/>
        <v>0.97399999999999998</v>
      </c>
      <c r="L16" s="5">
        <f t="shared" si="1"/>
        <v>247230.76923076925</v>
      </c>
      <c r="M16" s="7">
        <f t="shared" si="3"/>
        <v>2.6000000000000023E-2</v>
      </c>
      <c r="N16" s="7">
        <f t="shared" si="4"/>
        <v>8.199999999999999E-3</v>
      </c>
      <c r="O16" s="17">
        <f t="shared" si="5"/>
        <v>2036</v>
      </c>
      <c r="P16" s="17">
        <f t="shared" si="6"/>
        <v>6428</v>
      </c>
    </row>
    <row r="17" spans="1:16" ht="14.25">
      <c r="A17" s="2" t="s">
        <v>23</v>
      </c>
      <c r="B17" s="3">
        <v>0</v>
      </c>
      <c r="C17" s="4">
        <v>0</v>
      </c>
      <c r="D17" s="20">
        <v>483</v>
      </c>
      <c r="E17" s="4">
        <v>3.7000000000000002E-3</v>
      </c>
      <c r="F17" s="20">
        <v>434</v>
      </c>
      <c r="G17" s="4">
        <v>3.3E-3</v>
      </c>
      <c r="H17" s="20">
        <v>2312</v>
      </c>
      <c r="I17" s="4">
        <v>1.7600000000000001E-2</v>
      </c>
      <c r="J17" s="17">
        <f t="shared" si="2"/>
        <v>128031.16260162601</v>
      </c>
      <c r="K17" s="6">
        <f t="shared" si="0"/>
        <v>0.97540000000000004</v>
      </c>
      <c r="L17" s="5">
        <f t="shared" si="1"/>
        <v>131260.16260162601</v>
      </c>
      <c r="M17" s="7">
        <f t="shared" si="3"/>
        <v>2.4599999999999955E-2</v>
      </c>
      <c r="N17" s="7">
        <f t="shared" si="4"/>
        <v>7.0000000000000001E-3</v>
      </c>
      <c r="O17" s="17">
        <f t="shared" si="5"/>
        <v>917</v>
      </c>
      <c r="P17" s="17">
        <f t="shared" si="6"/>
        <v>3229</v>
      </c>
    </row>
    <row r="18" spans="1:16" ht="14.25">
      <c r="A18" s="2" t="s">
        <v>24</v>
      </c>
      <c r="B18" s="3">
        <v>0</v>
      </c>
      <c r="C18" s="4">
        <v>0</v>
      </c>
      <c r="D18" s="20">
        <v>632</v>
      </c>
      <c r="E18" s="4">
        <v>6.4000000000000003E-3</v>
      </c>
      <c r="F18" s="20">
        <v>311</v>
      </c>
      <c r="G18" s="4">
        <v>3.2000000000000002E-3</v>
      </c>
      <c r="H18" s="20">
        <v>1917</v>
      </c>
      <c r="I18" s="4">
        <v>1.95E-2</v>
      </c>
      <c r="J18" s="17">
        <f t="shared" si="2"/>
        <v>95421.786941580751</v>
      </c>
      <c r="K18" s="6">
        <f t="shared" si="0"/>
        <v>0.97089999999999999</v>
      </c>
      <c r="L18" s="5">
        <f t="shared" si="1"/>
        <v>98281.786941580751</v>
      </c>
      <c r="M18" s="7">
        <f t="shared" si="3"/>
        <v>2.9100000000000015E-2</v>
      </c>
      <c r="N18" s="7">
        <f t="shared" si="4"/>
        <v>9.6000000000000009E-3</v>
      </c>
      <c r="O18" s="17">
        <f t="shared" si="5"/>
        <v>943</v>
      </c>
      <c r="P18" s="17">
        <f t="shared" si="6"/>
        <v>2860</v>
      </c>
    </row>
    <row r="19" spans="1:16" ht="14.25">
      <c r="A19" s="2" t="s">
        <v>25</v>
      </c>
      <c r="B19" s="3">
        <v>0</v>
      </c>
      <c r="C19" s="4">
        <v>0</v>
      </c>
      <c r="D19" s="20">
        <v>470</v>
      </c>
      <c r="E19" s="4">
        <v>3.0999999999999999E-3</v>
      </c>
      <c r="F19" s="20">
        <v>317</v>
      </c>
      <c r="G19" s="4">
        <v>2.0999999999999999E-3</v>
      </c>
      <c r="H19" s="20">
        <v>2387</v>
      </c>
      <c r="I19" s="4">
        <v>1.6E-2</v>
      </c>
      <c r="J19" s="17">
        <f t="shared" si="2"/>
        <v>146542.98113207548</v>
      </c>
      <c r="K19" s="6">
        <f t="shared" si="0"/>
        <v>0.9788</v>
      </c>
      <c r="L19" s="5">
        <f t="shared" si="1"/>
        <v>149716.98113207548</v>
      </c>
      <c r="M19" s="7">
        <f t="shared" si="3"/>
        <v>2.1199999999999997E-2</v>
      </c>
      <c r="N19" s="7">
        <f t="shared" si="4"/>
        <v>5.1999999999999998E-3</v>
      </c>
      <c r="O19" s="17">
        <f t="shared" si="5"/>
        <v>787</v>
      </c>
      <c r="P19" s="17">
        <f t="shared" si="6"/>
        <v>3174</v>
      </c>
    </row>
    <row r="20" spans="1:16" ht="14.25">
      <c r="A20" s="2" t="s">
        <v>26</v>
      </c>
      <c r="B20" s="3">
        <v>0</v>
      </c>
      <c r="C20" s="4">
        <v>0</v>
      </c>
      <c r="D20" s="20">
        <v>392</v>
      </c>
      <c r="E20" s="4">
        <v>1.8E-3</v>
      </c>
      <c r="F20" s="20">
        <v>221</v>
      </c>
      <c r="G20" s="4">
        <v>1E-3</v>
      </c>
      <c r="H20" s="20">
        <v>1572</v>
      </c>
      <c r="I20" s="4">
        <v>7.1999999999999998E-3</v>
      </c>
      <c r="J20" s="17">
        <f t="shared" si="2"/>
        <v>216315</v>
      </c>
      <c r="K20" s="6">
        <f t="shared" si="0"/>
        <v>0.99</v>
      </c>
      <c r="L20" s="5">
        <f t="shared" si="1"/>
        <v>218500</v>
      </c>
      <c r="M20" s="7">
        <f t="shared" si="3"/>
        <v>1.0000000000000009E-2</v>
      </c>
      <c r="N20" s="7">
        <f t="shared" si="4"/>
        <v>2.8E-3</v>
      </c>
      <c r="O20" s="17">
        <f t="shared" si="5"/>
        <v>613</v>
      </c>
      <c r="P20" s="17">
        <f t="shared" si="6"/>
        <v>2185</v>
      </c>
    </row>
    <row r="21" spans="1:16" ht="14.25">
      <c r="A21" s="2" t="s">
        <v>27</v>
      </c>
      <c r="B21" s="3">
        <v>0</v>
      </c>
      <c r="C21" s="4">
        <v>0</v>
      </c>
      <c r="D21" s="20">
        <v>254</v>
      </c>
      <c r="E21" s="4">
        <v>3.5999999999999999E-3</v>
      </c>
      <c r="F21" s="20">
        <v>545</v>
      </c>
      <c r="G21" s="4">
        <v>7.7000000000000002E-3</v>
      </c>
      <c r="H21" s="20">
        <v>1311</v>
      </c>
      <c r="I21" s="25">
        <v>1.8599999999999998E-2</v>
      </c>
      <c r="J21" s="17">
        <f t="shared" si="2"/>
        <v>68458.561872909704</v>
      </c>
      <c r="K21" s="6">
        <f t="shared" si="0"/>
        <v>0.97009999999999996</v>
      </c>
      <c r="L21" s="5">
        <f t="shared" si="1"/>
        <v>70568.561872909704</v>
      </c>
      <c r="M21" s="7">
        <f t="shared" si="3"/>
        <v>2.9900000000000038E-2</v>
      </c>
      <c r="N21" s="7">
        <f t="shared" si="4"/>
        <v>1.1300000000000001E-2</v>
      </c>
      <c r="O21" s="17">
        <f t="shared" si="5"/>
        <v>799</v>
      </c>
      <c r="P21" s="17">
        <f t="shared" si="6"/>
        <v>2110</v>
      </c>
    </row>
    <row r="22" spans="1:16" ht="14.25">
      <c r="A22" s="2" t="s">
        <v>28</v>
      </c>
      <c r="B22" s="3">
        <v>0</v>
      </c>
      <c r="C22" s="4">
        <v>0</v>
      </c>
      <c r="D22" s="20">
        <v>3815</v>
      </c>
      <c r="E22" s="4">
        <v>1.1599999999999999E-2</v>
      </c>
      <c r="F22" s="20">
        <v>2484</v>
      </c>
      <c r="G22" s="4">
        <v>7.4999999999999997E-3</v>
      </c>
      <c r="H22" s="20">
        <v>7826</v>
      </c>
      <c r="I22" s="4">
        <v>2.3800000000000002E-2</v>
      </c>
      <c r="J22" s="17">
        <f t="shared" si="2"/>
        <v>315129.07925407926</v>
      </c>
      <c r="K22" s="6">
        <f t="shared" si="0"/>
        <v>0.95709999999999995</v>
      </c>
      <c r="L22" s="5">
        <f t="shared" si="1"/>
        <v>329254.07925407926</v>
      </c>
      <c r="M22" s="7">
        <f t="shared" si="3"/>
        <v>4.2900000000000049E-2</v>
      </c>
      <c r="N22" s="7">
        <f t="shared" si="4"/>
        <v>1.9099999999999999E-2</v>
      </c>
      <c r="O22" s="17">
        <f t="shared" si="5"/>
        <v>6299</v>
      </c>
      <c r="P22" s="17">
        <f t="shared" si="6"/>
        <v>14125</v>
      </c>
    </row>
    <row r="23" spans="1:16" ht="14.25">
      <c r="A23" s="2" t="s">
        <v>29</v>
      </c>
      <c r="B23" s="3">
        <v>0</v>
      </c>
      <c r="C23" s="4">
        <v>0</v>
      </c>
      <c r="D23" s="20">
        <v>4959</v>
      </c>
      <c r="E23" s="4">
        <v>1.3899999999999999E-2</v>
      </c>
      <c r="F23" s="20">
        <v>4031</v>
      </c>
      <c r="G23" s="4">
        <v>1.1299999999999999E-2</v>
      </c>
      <c r="H23" s="20">
        <v>7022</v>
      </c>
      <c r="I23" s="4">
        <v>1.9699999999999999E-2</v>
      </c>
      <c r="J23" s="17">
        <f t="shared" si="2"/>
        <v>340602.69933184859</v>
      </c>
      <c r="K23" s="6">
        <f t="shared" si="0"/>
        <v>0.95510000000000006</v>
      </c>
      <c r="L23" s="5">
        <f t="shared" si="1"/>
        <v>356614.69933184859</v>
      </c>
      <c r="M23" s="7">
        <f t="shared" si="3"/>
        <v>4.489999999999994E-2</v>
      </c>
      <c r="N23" s="7">
        <f t="shared" si="4"/>
        <v>2.52E-2</v>
      </c>
      <c r="O23" s="17">
        <f t="shared" si="5"/>
        <v>8990</v>
      </c>
      <c r="P23" s="17">
        <f t="shared" si="6"/>
        <v>16012</v>
      </c>
    </row>
    <row r="24" spans="1:16" ht="14.25">
      <c r="A24" s="2" t="s">
        <v>30</v>
      </c>
      <c r="B24" s="3">
        <v>0</v>
      </c>
      <c r="C24" s="4">
        <v>0</v>
      </c>
      <c r="D24" s="20">
        <v>1623</v>
      </c>
      <c r="E24" s="4">
        <v>2.7000000000000001E-3</v>
      </c>
      <c r="F24" s="20">
        <v>1948</v>
      </c>
      <c r="G24" s="4">
        <v>3.2000000000000002E-3</v>
      </c>
      <c r="H24" s="20">
        <v>6777</v>
      </c>
      <c r="I24" s="4">
        <v>1.12E-2</v>
      </c>
      <c r="J24" s="17">
        <f t="shared" si="2"/>
        <v>594798.19883040932</v>
      </c>
      <c r="K24" s="6">
        <f t="shared" si="0"/>
        <v>0.9829</v>
      </c>
      <c r="L24" s="5">
        <f t="shared" si="1"/>
        <v>605146.19883040932</v>
      </c>
      <c r="M24" s="7">
        <f t="shared" si="3"/>
        <v>1.7100000000000004E-2</v>
      </c>
      <c r="N24" s="7">
        <f t="shared" si="4"/>
        <v>5.9000000000000007E-3</v>
      </c>
      <c r="O24" s="17">
        <f t="shared" si="5"/>
        <v>3571</v>
      </c>
      <c r="P24" s="17">
        <f t="shared" si="6"/>
        <v>10348</v>
      </c>
    </row>
    <row r="25" spans="1:16" ht="14.25">
      <c r="A25" s="2" t="s">
        <v>31</v>
      </c>
      <c r="B25" s="3">
        <v>0</v>
      </c>
      <c r="C25" s="4">
        <v>0</v>
      </c>
      <c r="D25" s="20">
        <v>1866</v>
      </c>
      <c r="E25" s="4">
        <v>7.4999999999999997E-3</v>
      </c>
      <c r="F25" s="20">
        <v>987</v>
      </c>
      <c r="G25" s="4">
        <v>3.8999999999999998E-3</v>
      </c>
      <c r="H25" s="20">
        <v>4953</v>
      </c>
      <c r="I25" s="4">
        <v>1.9800000000000002E-2</v>
      </c>
      <c r="J25" s="17">
        <f t="shared" si="2"/>
        <v>242386.30769230769</v>
      </c>
      <c r="K25" s="6">
        <f t="shared" si="0"/>
        <v>0.96879999999999999</v>
      </c>
      <c r="L25" s="5">
        <f t="shared" si="1"/>
        <v>250192.30769230769</v>
      </c>
      <c r="M25" s="7">
        <f t="shared" si="3"/>
        <v>3.1200000000000006E-2</v>
      </c>
      <c r="N25" s="7">
        <f t="shared" si="4"/>
        <v>1.14E-2</v>
      </c>
      <c r="O25" s="17">
        <f t="shared" si="5"/>
        <v>2853</v>
      </c>
      <c r="P25" s="17">
        <f t="shared" si="6"/>
        <v>7806</v>
      </c>
    </row>
    <row r="26" spans="1:16" ht="14.25">
      <c r="A26" s="2" t="s">
        <v>32</v>
      </c>
      <c r="B26" s="3">
        <v>0</v>
      </c>
      <c r="C26" s="4">
        <v>0</v>
      </c>
      <c r="D26" s="20">
        <v>113</v>
      </c>
      <c r="E26" s="4">
        <v>1.1000000000000001E-3</v>
      </c>
      <c r="F26" s="20">
        <v>118</v>
      </c>
      <c r="G26" s="4">
        <v>1.1000000000000001E-3</v>
      </c>
      <c r="H26" s="20">
        <v>951</v>
      </c>
      <c r="I26" s="4">
        <v>8.8999999999999999E-3</v>
      </c>
      <c r="J26" s="17">
        <f t="shared" si="2"/>
        <v>105304.48648648648</v>
      </c>
      <c r="K26" s="6">
        <f t="shared" si="0"/>
        <v>0.9889</v>
      </c>
      <c r="L26" s="5">
        <f t="shared" si="1"/>
        <v>106486.48648648648</v>
      </c>
      <c r="M26" s="7">
        <f t="shared" si="3"/>
        <v>1.1099999999999999E-2</v>
      </c>
      <c r="N26" s="7">
        <f t="shared" si="4"/>
        <v>2.2000000000000001E-3</v>
      </c>
      <c r="O26" s="17">
        <f t="shared" si="5"/>
        <v>231</v>
      </c>
      <c r="P26" s="17">
        <f t="shared" si="6"/>
        <v>1182</v>
      </c>
    </row>
    <row r="27" spans="1:16" ht="14.25">
      <c r="A27" s="2" t="s">
        <v>33</v>
      </c>
      <c r="B27" s="3">
        <v>0</v>
      </c>
      <c r="C27" s="4">
        <v>0</v>
      </c>
      <c r="D27" s="20">
        <v>1523</v>
      </c>
      <c r="E27" s="4">
        <v>4.8999999999999998E-3</v>
      </c>
      <c r="F27" s="20">
        <v>745</v>
      </c>
      <c r="G27" s="4">
        <v>2.3999999999999998E-3</v>
      </c>
      <c r="H27" s="20">
        <v>6234</v>
      </c>
      <c r="I27" s="4">
        <v>2.01E-2</v>
      </c>
      <c r="J27" s="17">
        <f t="shared" si="2"/>
        <v>301789.97080291971</v>
      </c>
      <c r="K27" s="6">
        <f t="shared" si="0"/>
        <v>0.97260000000000002</v>
      </c>
      <c r="L27" s="5">
        <f t="shared" si="1"/>
        <v>310291.97080291971</v>
      </c>
      <c r="M27" s="7">
        <f t="shared" si="3"/>
        <v>2.739999999999998E-2</v>
      </c>
      <c r="N27" s="7">
        <f t="shared" si="4"/>
        <v>7.2999999999999992E-3</v>
      </c>
      <c r="O27" s="17">
        <f t="shared" si="5"/>
        <v>2268</v>
      </c>
      <c r="P27" s="17">
        <f t="shared" si="6"/>
        <v>8502</v>
      </c>
    </row>
    <row r="28" spans="1:16" ht="14.25">
      <c r="A28" s="2" t="s">
        <v>34</v>
      </c>
      <c r="B28" s="3">
        <v>0</v>
      </c>
      <c r="C28" s="4">
        <v>0</v>
      </c>
      <c r="D28" s="20">
        <v>181</v>
      </c>
      <c r="E28" s="4">
        <v>3.0999999999999999E-3</v>
      </c>
      <c r="F28" s="20">
        <v>93</v>
      </c>
      <c r="G28" s="4">
        <v>1.6000000000000001E-3</v>
      </c>
      <c r="H28" s="20">
        <v>739</v>
      </c>
      <c r="I28" s="4">
        <v>1.2800000000000001E-2</v>
      </c>
      <c r="J28" s="17">
        <f t="shared" si="2"/>
        <v>56872.714285714283</v>
      </c>
      <c r="K28" s="6">
        <f t="shared" si="0"/>
        <v>0.98250000000000004</v>
      </c>
      <c r="L28" s="5">
        <f t="shared" si="1"/>
        <v>57885.714285714283</v>
      </c>
      <c r="M28" s="7">
        <f t="shared" si="3"/>
        <v>1.749999999999996E-2</v>
      </c>
      <c r="N28" s="7">
        <f t="shared" si="4"/>
        <v>4.7000000000000002E-3</v>
      </c>
      <c r="O28" s="17">
        <f t="shared" si="5"/>
        <v>274</v>
      </c>
      <c r="P28" s="17">
        <f t="shared" si="6"/>
        <v>1013</v>
      </c>
    </row>
    <row r="29" spans="1:16" ht="14.25">
      <c r="A29" s="2" t="s">
        <v>35</v>
      </c>
      <c r="B29" s="3">
        <v>0</v>
      </c>
      <c r="C29" s="4">
        <v>0</v>
      </c>
      <c r="D29" s="20">
        <v>375</v>
      </c>
      <c r="E29" s="4">
        <v>4.4000000000000003E-3</v>
      </c>
      <c r="F29" s="20">
        <v>253</v>
      </c>
      <c r="G29" s="4">
        <v>2.8999999999999998E-3</v>
      </c>
      <c r="H29" s="20">
        <v>1284</v>
      </c>
      <c r="I29" s="4">
        <v>1.49E-2</v>
      </c>
      <c r="J29" s="17">
        <f t="shared" si="2"/>
        <v>84214.126126126124</v>
      </c>
      <c r="K29" s="6">
        <f t="shared" si="0"/>
        <v>0.9778</v>
      </c>
      <c r="L29" s="5">
        <f t="shared" si="1"/>
        <v>86126.126126126124</v>
      </c>
      <c r="M29" s="7">
        <f t="shared" si="3"/>
        <v>2.2199999999999998E-2</v>
      </c>
      <c r="N29" s="7">
        <f t="shared" si="4"/>
        <v>7.3000000000000001E-3</v>
      </c>
      <c r="O29" s="17">
        <f t="shared" si="5"/>
        <v>628</v>
      </c>
      <c r="P29" s="17">
        <f t="shared" si="6"/>
        <v>1912</v>
      </c>
    </row>
    <row r="30" spans="1:16" ht="14.25">
      <c r="A30" s="2" t="s">
        <v>36</v>
      </c>
      <c r="B30" s="3">
        <v>0</v>
      </c>
      <c r="C30" s="4">
        <v>0</v>
      </c>
      <c r="D30" s="20">
        <v>1688</v>
      </c>
      <c r="E30" s="4">
        <v>1.17E-2</v>
      </c>
      <c r="F30" s="20">
        <v>637</v>
      </c>
      <c r="G30" s="4">
        <v>4.4000000000000003E-3</v>
      </c>
      <c r="H30" s="20">
        <v>2942</v>
      </c>
      <c r="I30" s="4">
        <v>2.0400000000000001E-2</v>
      </c>
      <c r="J30" s="17">
        <f t="shared" si="2"/>
        <v>139034.36986301368</v>
      </c>
      <c r="K30" s="6">
        <f t="shared" si="0"/>
        <v>0.96350000000000002</v>
      </c>
      <c r="L30" s="5">
        <f t="shared" si="1"/>
        <v>144301.36986301368</v>
      </c>
      <c r="M30" s="7">
        <f t="shared" si="3"/>
        <v>3.6499999999999977E-2</v>
      </c>
      <c r="N30" s="7">
        <f t="shared" si="4"/>
        <v>1.61E-2</v>
      </c>
      <c r="O30" s="17">
        <f t="shared" si="5"/>
        <v>2325</v>
      </c>
      <c r="P30" s="17">
        <f t="shared" si="6"/>
        <v>5267</v>
      </c>
    </row>
    <row r="31" spans="1:16" ht="14.25">
      <c r="A31" s="2" t="s">
        <v>37</v>
      </c>
      <c r="B31" s="3">
        <v>0</v>
      </c>
      <c r="C31" s="4">
        <v>0</v>
      </c>
      <c r="D31" s="20">
        <v>579</v>
      </c>
      <c r="E31" s="4">
        <v>6.0000000000000001E-3</v>
      </c>
      <c r="F31" s="20">
        <v>544</v>
      </c>
      <c r="G31" s="4">
        <v>5.5999999999999999E-3</v>
      </c>
      <c r="H31" s="20">
        <v>1560</v>
      </c>
      <c r="I31" s="4">
        <v>1.61E-2</v>
      </c>
      <c r="J31" s="17">
        <f t="shared" si="2"/>
        <v>94176.205776173287</v>
      </c>
      <c r="K31" s="6">
        <f t="shared" si="0"/>
        <v>0.97230000000000005</v>
      </c>
      <c r="L31" s="5">
        <f t="shared" si="1"/>
        <v>96859.205776173287</v>
      </c>
      <c r="M31" s="7">
        <f t="shared" si="3"/>
        <v>2.7699999999999947E-2</v>
      </c>
      <c r="N31" s="7">
        <f t="shared" si="4"/>
        <v>1.1599999999999999E-2</v>
      </c>
      <c r="O31" s="17">
        <f t="shared" si="5"/>
        <v>1123</v>
      </c>
      <c r="P31" s="17">
        <f t="shared" si="6"/>
        <v>2683</v>
      </c>
    </row>
    <row r="32" spans="1:16" ht="14.25">
      <c r="A32" s="2" t="s">
        <v>38</v>
      </c>
      <c r="B32" s="3">
        <v>0</v>
      </c>
      <c r="C32" s="4">
        <v>0</v>
      </c>
      <c r="D32" s="20">
        <v>5651</v>
      </c>
      <c r="E32" s="4">
        <v>9.7000000000000003E-3</v>
      </c>
      <c r="F32" s="20">
        <v>3579</v>
      </c>
      <c r="G32" s="4">
        <v>6.1999999999999998E-3</v>
      </c>
      <c r="H32" s="20">
        <v>7556</v>
      </c>
      <c r="I32" s="4">
        <v>1.2999999999999999E-2</v>
      </c>
      <c r="J32" s="17">
        <f>L32-(B32+D32+F32+H32)</f>
        <v>564044.44982698956</v>
      </c>
      <c r="K32" s="6">
        <f t="shared" si="0"/>
        <v>0.97109999999999996</v>
      </c>
      <c r="L32" s="5">
        <f t="shared" si="1"/>
        <v>580830.44982698956</v>
      </c>
      <c r="M32" s="7">
        <f t="shared" si="3"/>
        <v>2.8900000000000037E-2</v>
      </c>
      <c r="N32" s="7">
        <f t="shared" si="4"/>
        <v>1.5900000000000001E-2</v>
      </c>
      <c r="O32" s="17">
        <f t="shared" si="5"/>
        <v>9230</v>
      </c>
      <c r="P32" s="17">
        <f t="shared" si="6"/>
        <v>16786</v>
      </c>
    </row>
    <row r="33" spans="1:16" ht="14.25">
      <c r="A33" s="2" t="s">
        <v>39</v>
      </c>
      <c r="B33" s="3">
        <v>0</v>
      </c>
      <c r="C33" s="4">
        <v>0</v>
      </c>
      <c r="D33" s="20">
        <v>396</v>
      </c>
      <c r="E33" s="4">
        <v>4.4999999999999997E-3</v>
      </c>
      <c r="F33" s="20">
        <v>309</v>
      </c>
      <c r="G33" s="4">
        <v>3.5000000000000001E-3</v>
      </c>
      <c r="H33" s="20">
        <v>1843</v>
      </c>
      <c r="I33" s="4">
        <v>2.1100000000000001E-2</v>
      </c>
      <c r="J33" s="17">
        <f t="shared" si="2"/>
        <v>85012.137457044664</v>
      </c>
      <c r="K33" s="6">
        <f t="shared" si="0"/>
        <v>0.97089999999999999</v>
      </c>
      <c r="L33" s="5">
        <f t="shared" si="1"/>
        <v>87560.137457044664</v>
      </c>
      <c r="M33" s="7">
        <f t="shared" si="3"/>
        <v>2.9100000000000015E-2</v>
      </c>
      <c r="N33" s="7">
        <f t="shared" si="4"/>
        <v>8.0000000000000002E-3</v>
      </c>
      <c r="O33" s="17">
        <f t="shared" si="5"/>
        <v>705</v>
      </c>
      <c r="P33" s="17">
        <f t="shared" si="6"/>
        <v>2548</v>
      </c>
    </row>
    <row r="34" spans="1:16" ht="14.25">
      <c r="A34" s="2" t="s">
        <v>40</v>
      </c>
      <c r="B34" s="3">
        <v>2</v>
      </c>
      <c r="C34" s="4">
        <v>0</v>
      </c>
      <c r="D34" s="20">
        <v>6903</v>
      </c>
      <c r="E34" s="4">
        <v>6.7999999999999996E-3</v>
      </c>
      <c r="F34" s="20">
        <v>8849</v>
      </c>
      <c r="G34" s="4">
        <v>8.8000000000000005E-3</v>
      </c>
      <c r="H34" s="20">
        <v>14406</v>
      </c>
      <c r="I34" s="4">
        <v>1.43E-2</v>
      </c>
      <c r="J34" s="17">
        <f t="shared" si="2"/>
        <v>978535.65217391308</v>
      </c>
      <c r="K34" s="6">
        <f t="shared" si="0"/>
        <v>0.97009999999999996</v>
      </c>
      <c r="L34" s="5">
        <f t="shared" si="1"/>
        <v>1008695.6521739131</v>
      </c>
      <c r="M34" s="7">
        <f t="shared" si="3"/>
        <v>2.9900000000000038E-2</v>
      </c>
      <c r="N34" s="7">
        <f t="shared" si="4"/>
        <v>1.5599999999999999E-2</v>
      </c>
      <c r="O34" s="17">
        <f t="shared" si="5"/>
        <v>15752</v>
      </c>
      <c r="P34" s="17">
        <f t="shared" si="6"/>
        <v>30160</v>
      </c>
    </row>
    <row r="35" spans="1:16" ht="14.25">
      <c r="A35" s="2" t="s">
        <v>41</v>
      </c>
      <c r="B35" s="3">
        <v>0</v>
      </c>
      <c r="C35" s="4">
        <v>0</v>
      </c>
      <c r="D35" s="20">
        <v>3293</v>
      </c>
      <c r="E35" s="4">
        <v>7.1000000000000004E-3</v>
      </c>
      <c r="F35" s="20">
        <v>1419</v>
      </c>
      <c r="G35" s="4">
        <v>3.0999999999999999E-3</v>
      </c>
      <c r="H35" s="20">
        <v>7969</v>
      </c>
      <c r="I35" s="4">
        <v>1.7299999999999999E-2</v>
      </c>
      <c r="J35" s="17">
        <f t="shared" si="2"/>
        <v>448446.27272727271</v>
      </c>
      <c r="K35" s="6">
        <f t="shared" si="0"/>
        <v>0.97250000000000003</v>
      </c>
      <c r="L35" s="5">
        <f t="shared" si="1"/>
        <v>461127.27272727271</v>
      </c>
      <c r="M35" s="7">
        <f t="shared" si="3"/>
        <v>2.7499999999999969E-2</v>
      </c>
      <c r="N35" s="7">
        <f t="shared" si="4"/>
        <v>1.0200000000000001E-2</v>
      </c>
      <c r="O35" s="17">
        <f t="shared" si="5"/>
        <v>4712</v>
      </c>
      <c r="P35" s="17">
        <f t="shared" si="6"/>
        <v>12681</v>
      </c>
    </row>
    <row r="36" spans="1:16" ht="14.25">
      <c r="A36" s="2" t="s">
        <v>42</v>
      </c>
      <c r="B36" s="3">
        <v>0</v>
      </c>
      <c r="C36" s="4">
        <v>0</v>
      </c>
      <c r="D36" s="20">
        <v>50</v>
      </c>
      <c r="E36" s="4">
        <v>1.2999999999999999E-3</v>
      </c>
      <c r="F36" s="20">
        <v>45</v>
      </c>
      <c r="G36" s="4">
        <v>1.1000000000000001E-3</v>
      </c>
      <c r="H36" s="20">
        <v>266</v>
      </c>
      <c r="I36" s="4">
        <v>6.7000000000000002E-3</v>
      </c>
      <c r="J36" s="17">
        <f t="shared" si="2"/>
        <v>39309.329670329666</v>
      </c>
      <c r="K36" s="6">
        <f t="shared" si="0"/>
        <v>0.9909</v>
      </c>
      <c r="L36" s="5">
        <f t="shared" si="1"/>
        <v>39670.329670329666</v>
      </c>
      <c r="M36" s="7">
        <f t="shared" si="3"/>
        <v>9.099999999999997E-3</v>
      </c>
      <c r="N36" s="7">
        <f t="shared" si="4"/>
        <v>2.4000000000000002E-3</v>
      </c>
      <c r="O36" s="17">
        <f t="shared" si="5"/>
        <v>95</v>
      </c>
      <c r="P36" s="17">
        <f t="shared" si="6"/>
        <v>361</v>
      </c>
    </row>
    <row r="37" spans="1:16" ht="14.25">
      <c r="A37" s="2" t="s">
        <v>43</v>
      </c>
      <c r="B37" s="3">
        <v>0</v>
      </c>
      <c r="C37" s="4">
        <v>0</v>
      </c>
      <c r="D37" s="20">
        <v>3006</v>
      </c>
      <c r="E37" s="4">
        <v>5.0000000000000001E-3</v>
      </c>
      <c r="F37" s="20">
        <v>1450</v>
      </c>
      <c r="G37" s="4">
        <v>2.3999999999999998E-3</v>
      </c>
      <c r="H37" s="20">
        <v>8930</v>
      </c>
      <c r="I37" s="4">
        <v>1.49E-2</v>
      </c>
      <c r="J37" s="17">
        <f t="shared" si="2"/>
        <v>586883.05829596415</v>
      </c>
      <c r="K37" s="6">
        <f t="shared" si="0"/>
        <v>0.97770000000000001</v>
      </c>
      <c r="L37" s="5">
        <f t="shared" si="1"/>
        <v>600269.05829596415</v>
      </c>
      <c r="M37" s="7">
        <f t="shared" si="3"/>
        <v>2.2299999999999986E-2</v>
      </c>
      <c r="N37" s="7">
        <f t="shared" si="4"/>
        <v>7.4000000000000003E-3</v>
      </c>
      <c r="O37" s="17">
        <f t="shared" si="5"/>
        <v>4456</v>
      </c>
      <c r="P37" s="17">
        <f t="shared" si="6"/>
        <v>13386</v>
      </c>
    </row>
    <row r="38" spans="1:16" ht="14.25">
      <c r="A38" s="2" t="s">
        <v>44</v>
      </c>
      <c r="B38" s="3">
        <v>0</v>
      </c>
      <c r="C38" s="4">
        <v>0</v>
      </c>
      <c r="D38" s="20">
        <v>2402</v>
      </c>
      <c r="E38" s="4">
        <v>3.0999999999999999E-3</v>
      </c>
      <c r="F38" s="20">
        <v>281</v>
      </c>
      <c r="G38" s="4">
        <v>4.0000000000000002E-4</v>
      </c>
      <c r="H38" s="20">
        <v>12343</v>
      </c>
      <c r="I38" s="4">
        <v>1.6E-2</v>
      </c>
      <c r="J38" s="17">
        <f t="shared" si="2"/>
        <v>755538.10256410262</v>
      </c>
      <c r="K38" s="6">
        <f t="shared" si="0"/>
        <v>0.98050000000000004</v>
      </c>
      <c r="L38" s="5">
        <f t="shared" si="1"/>
        <v>770564.10256410262</v>
      </c>
      <c r="M38" s="7">
        <f t="shared" si="3"/>
        <v>1.9499999999999962E-2</v>
      </c>
      <c r="N38" s="7">
        <f t="shared" si="4"/>
        <v>3.5000000000000001E-3</v>
      </c>
      <c r="O38" s="17">
        <f t="shared" si="5"/>
        <v>2683</v>
      </c>
      <c r="P38" s="17">
        <f t="shared" si="6"/>
        <v>15026</v>
      </c>
    </row>
    <row r="39" spans="1:16" ht="14.25">
      <c r="A39" s="2" t="s">
        <v>45</v>
      </c>
      <c r="B39" s="3">
        <v>0</v>
      </c>
      <c r="C39" s="4">
        <v>0</v>
      </c>
      <c r="D39" s="20">
        <v>3600</v>
      </c>
      <c r="E39" s="4">
        <v>2.0500000000000001E-2</v>
      </c>
      <c r="F39" s="20">
        <v>2376</v>
      </c>
      <c r="G39" s="4">
        <v>1.35E-2</v>
      </c>
      <c r="H39" s="20">
        <v>6276</v>
      </c>
      <c r="I39" s="4">
        <v>3.5799999999999998E-2</v>
      </c>
      <c r="J39" s="17">
        <f t="shared" si="2"/>
        <v>163278.08595988539</v>
      </c>
      <c r="K39" s="6">
        <f t="shared" si="0"/>
        <v>0.93020000000000003</v>
      </c>
      <c r="L39" s="5">
        <f t="shared" si="1"/>
        <v>175530.08595988539</v>
      </c>
      <c r="M39" s="7">
        <f t="shared" si="3"/>
        <v>6.9799999999999973E-2</v>
      </c>
      <c r="N39" s="7">
        <f t="shared" si="4"/>
        <v>3.4000000000000002E-2</v>
      </c>
      <c r="O39" s="17">
        <f t="shared" si="5"/>
        <v>5976</v>
      </c>
      <c r="P39" s="17">
        <f t="shared" si="6"/>
        <v>12252</v>
      </c>
    </row>
    <row r="40" spans="1:16" ht="14.25">
      <c r="A40" s="2" t="s">
        <v>46</v>
      </c>
      <c r="B40" s="3">
        <v>0</v>
      </c>
      <c r="C40" s="4">
        <v>0</v>
      </c>
      <c r="D40" s="20">
        <v>3801</v>
      </c>
      <c r="E40" s="4">
        <v>5.7000000000000002E-3</v>
      </c>
      <c r="F40" s="20">
        <v>2262</v>
      </c>
      <c r="G40" s="4">
        <v>3.3999999999999998E-3</v>
      </c>
      <c r="H40" s="20">
        <v>10902</v>
      </c>
      <c r="I40" s="4">
        <v>1.6500000000000001E-2</v>
      </c>
      <c r="J40" s="17">
        <f t="shared" si="2"/>
        <v>645730.3125</v>
      </c>
      <c r="K40" s="6">
        <f t="shared" si="0"/>
        <v>0.97440000000000004</v>
      </c>
      <c r="L40" s="5">
        <f t="shared" si="1"/>
        <v>662695.3125</v>
      </c>
      <c r="M40" s="7">
        <f t="shared" si="3"/>
        <v>2.5599999999999956E-2</v>
      </c>
      <c r="N40" s="7">
        <f t="shared" si="4"/>
        <v>9.1000000000000004E-3</v>
      </c>
      <c r="O40" s="17">
        <f t="shared" si="5"/>
        <v>6063</v>
      </c>
      <c r="P40" s="17">
        <f t="shared" si="6"/>
        <v>16965</v>
      </c>
    </row>
    <row r="41" spans="1:16" ht="14.25">
      <c r="A41" s="2" t="s">
        <v>47</v>
      </c>
      <c r="B41" s="3">
        <v>0</v>
      </c>
      <c r="C41" s="4">
        <v>0</v>
      </c>
      <c r="D41" s="20">
        <v>276</v>
      </c>
      <c r="E41" s="4">
        <v>5.5999999999999999E-3</v>
      </c>
      <c r="F41" s="20">
        <v>343</v>
      </c>
      <c r="G41" s="4">
        <v>7.0000000000000001E-3</v>
      </c>
      <c r="H41" s="20">
        <v>759</v>
      </c>
      <c r="I41" s="4">
        <v>1.54E-2</v>
      </c>
      <c r="J41" s="17">
        <f t="shared" si="2"/>
        <v>47836.28571428571</v>
      </c>
      <c r="K41" s="6">
        <f t="shared" si="0"/>
        <v>0.97199999999999998</v>
      </c>
      <c r="L41" s="5">
        <f t="shared" si="1"/>
        <v>49214.28571428571</v>
      </c>
      <c r="M41" s="7">
        <f t="shared" si="3"/>
        <v>2.8000000000000025E-2</v>
      </c>
      <c r="N41" s="7">
        <f t="shared" si="4"/>
        <v>1.26E-2</v>
      </c>
      <c r="O41" s="17">
        <f t="shared" si="5"/>
        <v>619</v>
      </c>
      <c r="P41" s="17">
        <f t="shared" si="6"/>
        <v>1378</v>
      </c>
    </row>
    <row r="42" spans="1:16" ht="14.25">
      <c r="A42" s="2" t="s">
        <v>48</v>
      </c>
      <c r="B42" s="3">
        <v>0</v>
      </c>
      <c r="C42" s="4">
        <v>0</v>
      </c>
      <c r="D42" s="20">
        <v>689</v>
      </c>
      <c r="E42" s="4">
        <v>3.2000000000000002E-3</v>
      </c>
      <c r="F42" s="20">
        <v>481</v>
      </c>
      <c r="G42" s="4">
        <v>2.2000000000000001E-3</v>
      </c>
      <c r="H42" s="20">
        <v>2909</v>
      </c>
      <c r="I42" s="4">
        <v>1.3299999999999999E-2</v>
      </c>
      <c r="J42" s="17">
        <f t="shared" si="2"/>
        <v>214049.34224598928</v>
      </c>
      <c r="K42" s="6">
        <f t="shared" si="0"/>
        <v>0.98129999999999995</v>
      </c>
      <c r="L42" s="5">
        <f t="shared" si="1"/>
        <v>218128.34224598928</v>
      </c>
      <c r="M42" s="7">
        <f t="shared" si="3"/>
        <v>1.870000000000005E-2</v>
      </c>
      <c r="N42" s="7">
        <f t="shared" si="4"/>
        <v>5.4000000000000003E-3</v>
      </c>
      <c r="O42" s="17">
        <f t="shared" si="5"/>
        <v>1170</v>
      </c>
      <c r="P42" s="17">
        <f t="shared" si="6"/>
        <v>4079</v>
      </c>
    </row>
    <row r="43" spans="1:16" ht="14.25">
      <c r="A43" s="2" t="s">
        <v>49</v>
      </c>
      <c r="B43" s="3">
        <v>0</v>
      </c>
      <c r="C43" s="4">
        <v>0</v>
      </c>
      <c r="D43" s="20">
        <v>69</v>
      </c>
      <c r="E43" s="4">
        <v>1.8E-3</v>
      </c>
      <c r="F43" s="20">
        <v>66</v>
      </c>
      <c r="G43" s="4">
        <v>1.6999999999999999E-3</v>
      </c>
      <c r="H43" s="20">
        <v>461</v>
      </c>
      <c r="I43" s="4">
        <v>1.21E-2</v>
      </c>
      <c r="J43" s="17">
        <f t="shared" si="2"/>
        <v>37609.128205128203</v>
      </c>
      <c r="K43" s="6">
        <f t="shared" si="0"/>
        <v>0.98440000000000005</v>
      </c>
      <c r="L43" s="5">
        <f t="shared" si="1"/>
        <v>38205.128205128203</v>
      </c>
      <c r="M43" s="7">
        <f t="shared" si="3"/>
        <v>1.5599999999999947E-2</v>
      </c>
      <c r="N43" s="7">
        <f t="shared" si="4"/>
        <v>3.4999999999999996E-3</v>
      </c>
      <c r="O43" s="17">
        <f t="shared" si="5"/>
        <v>135</v>
      </c>
      <c r="P43" s="17">
        <f t="shared" si="6"/>
        <v>596</v>
      </c>
    </row>
    <row r="44" spans="1:16" ht="14.25">
      <c r="A44" s="2" t="s">
        <v>50</v>
      </c>
      <c r="B44" s="3">
        <v>0</v>
      </c>
      <c r="C44" s="4">
        <v>0</v>
      </c>
      <c r="D44" s="20">
        <v>1387</v>
      </c>
      <c r="E44" s="4">
        <v>5.1000000000000004E-3</v>
      </c>
      <c r="F44" s="20">
        <v>607</v>
      </c>
      <c r="G44" s="4">
        <v>2.2000000000000001E-3</v>
      </c>
      <c r="H44" s="20">
        <v>4050</v>
      </c>
      <c r="I44" s="4">
        <v>1.4800000000000001E-2</v>
      </c>
      <c r="J44" s="17">
        <f t="shared" si="2"/>
        <v>267440.16289592755</v>
      </c>
      <c r="K44" s="6">
        <f t="shared" si="0"/>
        <v>0.97789999999999999</v>
      </c>
      <c r="L44" s="5">
        <f t="shared" si="1"/>
        <v>273484.16289592755</v>
      </c>
      <c r="M44" s="7">
        <f t="shared" si="3"/>
        <v>2.2100000000000009E-2</v>
      </c>
      <c r="N44" s="7">
        <f t="shared" si="4"/>
        <v>7.3000000000000009E-3</v>
      </c>
      <c r="O44" s="17">
        <f t="shared" si="5"/>
        <v>1994</v>
      </c>
      <c r="P44" s="17">
        <f t="shared" si="6"/>
        <v>6044</v>
      </c>
    </row>
    <row r="45" spans="1:16" ht="14.25">
      <c r="A45" s="2" t="s">
        <v>51</v>
      </c>
      <c r="B45" s="3">
        <v>0</v>
      </c>
      <c r="C45" s="4">
        <v>0</v>
      </c>
      <c r="D45" s="20">
        <v>8232</v>
      </c>
      <c r="E45" s="4">
        <v>5.4000000000000003E-3</v>
      </c>
      <c r="F45" s="20">
        <v>3532</v>
      </c>
      <c r="G45" s="4">
        <v>2.3E-3</v>
      </c>
      <c r="H45" s="20">
        <v>17795</v>
      </c>
      <c r="I45" s="4">
        <v>1.17E-2</v>
      </c>
      <c r="J45" s="17">
        <f t="shared" si="2"/>
        <v>1494100.793814433</v>
      </c>
      <c r="K45" s="6">
        <f t="shared" si="0"/>
        <v>0.98060000000000003</v>
      </c>
      <c r="L45" s="5">
        <f t="shared" si="1"/>
        <v>1523659.793814433</v>
      </c>
      <c r="M45" s="7">
        <f t="shared" si="3"/>
        <v>1.9399999999999973E-2</v>
      </c>
      <c r="N45" s="7">
        <f t="shared" si="4"/>
        <v>7.7000000000000002E-3</v>
      </c>
      <c r="O45" s="17">
        <f t="shared" si="5"/>
        <v>11764</v>
      </c>
      <c r="P45" s="17">
        <f t="shared" si="6"/>
        <v>29559</v>
      </c>
    </row>
    <row r="46" spans="1:16" ht="14.25">
      <c r="A46" s="2" t="s">
        <v>52</v>
      </c>
      <c r="B46" s="3">
        <v>0</v>
      </c>
      <c r="C46" s="4">
        <v>0</v>
      </c>
      <c r="D46" s="20">
        <v>1627</v>
      </c>
      <c r="E46" s="4">
        <v>1.14E-2</v>
      </c>
      <c r="F46" s="20">
        <v>668</v>
      </c>
      <c r="G46" s="4">
        <v>4.7000000000000002E-3</v>
      </c>
      <c r="H46" s="20">
        <v>2930</v>
      </c>
      <c r="I46" s="4">
        <v>2.0400000000000001E-2</v>
      </c>
      <c r="J46" s="17">
        <f t="shared" si="2"/>
        <v>137925.68493150684</v>
      </c>
      <c r="K46" s="6">
        <f t="shared" si="0"/>
        <v>0.96350000000000002</v>
      </c>
      <c r="L46" s="5">
        <f t="shared" si="1"/>
        <v>143150.68493150684</v>
      </c>
      <c r="M46" s="7">
        <f t="shared" si="3"/>
        <v>3.6499999999999977E-2</v>
      </c>
      <c r="N46" s="7">
        <f t="shared" si="4"/>
        <v>1.61E-2</v>
      </c>
      <c r="O46" s="17">
        <f t="shared" si="5"/>
        <v>2295</v>
      </c>
      <c r="P46" s="17">
        <f t="shared" si="6"/>
        <v>5225</v>
      </c>
    </row>
    <row r="47" spans="1:16" ht="14.25">
      <c r="A47" s="2" t="s">
        <v>53</v>
      </c>
      <c r="B47" s="3">
        <v>0</v>
      </c>
      <c r="C47" s="4">
        <v>0</v>
      </c>
      <c r="D47" s="20">
        <v>355</v>
      </c>
      <c r="E47" s="4">
        <v>8.3000000000000001E-3</v>
      </c>
      <c r="F47" s="20">
        <v>469</v>
      </c>
      <c r="G47" s="4">
        <v>1.09E-2</v>
      </c>
      <c r="H47" s="20">
        <v>876</v>
      </c>
      <c r="I47" s="4">
        <v>2.0400000000000001E-2</v>
      </c>
      <c r="J47" s="17">
        <f t="shared" si="2"/>
        <v>41229.292929292926</v>
      </c>
      <c r="K47" s="6">
        <f t="shared" si="0"/>
        <v>0.96040000000000003</v>
      </c>
      <c r="L47" s="5">
        <f t="shared" si="1"/>
        <v>42929.292929292926</v>
      </c>
      <c r="M47" s="7">
        <f t="shared" si="3"/>
        <v>3.9599999999999969E-2</v>
      </c>
      <c r="N47" s="7">
        <f t="shared" si="4"/>
        <v>1.9200000000000002E-2</v>
      </c>
      <c r="O47" s="17">
        <f t="shared" si="5"/>
        <v>824</v>
      </c>
      <c r="P47" s="17">
        <f t="shared" si="6"/>
        <v>1700</v>
      </c>
    </row>
    <row r="48" spans="1:16" ht="14.25">
      <c r="A48" s="2" t="s">
        <v>54</v>
      </c>
      <c r="B48" s="3">
        <v>0</v>
      </c>
      <c r="C48" s="4">
        <v>0</v>
      </c>
      <c r="D48" s="20">
        <v>4502</v>
      </c>
      <c r="E48" s="4">
        <v>1.18E-2</v>
      </c>
      <c r="F48" s="20">
        <v>1873</v>
      </c>
      <c r="G48" s="4">
        <v>4.8999999999999998E-3</v>
      </c>
      <c r="H48" s="20">
        <v>9333</v>
      </c>
      <c r="I48" s="4">
        <v>2.4400000000000002E-2</v>
      </c>
      <c r="J48" s="17">
        <f t="shared" si="2"/>
        <v>366481.78102189786</v>
      </c>
      <c r="K48" s="6">
        <f t="shared" si="0"/>
        <v>0.95889999999999997</v>
      </c>
      <c r="L48" s="5">
        <f t="shared" si="1"/>
        <v>382189.78102189786</v>
      </c>
      <c r="M48" s="7">
        <f t="shared" si="3"/>
        <v>4.1100000000000025E-2</v>
      </c>
      <c r="N48" s="7">
        <f t="shared" si="4"/>
        <v>1.67E-2</v>
      </c>
      <c r="O48" s="17">
        <f t="shared" si="5"/>
        <v>6375</v>
      </c>
      <c r="P48" s="17">
        <f t="shared" si="6"/>
        <v>15708</v>
      </c>
    </row>
    <row r="49" spans="1:16" ht="14.25">
      <c r="A49" s="2" t="s">
        <v>55</v>
      </c>
      <c r="B49" s="3">
        <v>0</v>
      </c>
      <c r="C49" s="4">
        <v>0</v>
      </c>
      <c r="D49" s="20">
        <v>9039</v>
      </c>
      <c r="E49" s="4">
        <v>3.0599999999999999E-2</v>
      </c>
      <c r="F49" s="20">
        <v>3611</v>
      </c>
      <c r="G49" s="4">
        <v>1.2200000000000001E-2</v>
      </c>
      <c r="H49" s="20">
        <v>12677</v>
      </c>
      <c r="I49" s="4">
        <v>4.2900000000000001E-2</v>
      </c>
      <c r="J49" s="17">
        <f t="shared" si="2"/>
        <v>270203.92182030337</v>
      </c>
      <c r="K49" s="6">
        <f t="shared" si="0"/>
        <v>0.9143</v>
      </c>
      <c r="L49" s="5">
        <f t="shared" si="1"/>
        <v>295530.92182030337</v>
      </c>
      <c r="M49" s="7">
        <f t="shared" si="3"/>
        <v>8.5699999999999998E-2</v>
      </c>
      <c r="N49" s="7">
        <f t="shared" si="4"/>
        <v>4.2799999999999998E-2</v>
      </c>
      <c r="O49" s="17">
        <f t="shared" si="5"/>
        <v>12650</v>
      </c>
      <c r="P49" s="17">
        <f t="shared" si="6"/>
        <v>25327</v>
      </c>
    </row>
    <row r="50" spans="1:16" ht="14.25">
      <c r="A50" s="2" t="s">
        <v>56</v>
      </c>
      <c r="B50" s="3">
        <v>0</v>
      </c>
      <c r="C50" s="4">
        <v>0</v>
      </c>
      <c r="D50" s="20">
        <v>95</v>
      </c>
      <c r="E50" s="4">
        <v>1.1999999999999999E-3</v>
      </c>
      <c r="F50" s="20">
        <v>123</v>
      </c>
      <c r="G50" s="4">
        <v>1.5E-3</v>
      </c>
      <c r="H50" s="20">
        <v>969</v>
      </c>
      <c r="I50" s="4">
        <v>1.1900000000000001E-2</v>
      </c>
      <c r="J50" s="17">
        <f t="shared" si="2"/>
        <v>80114.369863013693</v>
      </c>
      <c r="K50" s="6">
        <f t="shared" si="0"/>
        <v>0.98540000000000005</v>
      </c>
      <c r="L50" s="5">
        <f t="shared" si="1"/>
        <v>81301.369863013693</v>
      </c>
      <c r="M50" s="7">
        <f t="shared" si="3"/>
        <v>1.4599999999999946E-2</v>
      </c>
      <c r="N50" s="7">
        <f t="shared" si="4"/>
        <v>2.7000000000000001E-3</v>
      </c>
      <c r="O50" s="17">
        <f t="shared" si="5"/>
        <v>218</v>
      </c>
      <c r="P50" s="17">
        <f t="shared" si="6"/>
        <v>1187</v>
      </c>
    </row>
    <row r="51" spans="1:16" ht="14.25">
      <c r="A51" s="2" t="s">
        <v>57</v>
      </c>
      <c r="B51" s="3">
        <v>0</v>
      </c>
      <c r="C51" s="4">
        <v>0</v>
      </c>
      <c r="D51" s="20">
        <v>1168</v>
      </c>
      <c r="E51" s="4">
        <v>4.7000000000000002E-3</v>
      </c>
      <c r="F51" s="20">
        <v>788</v>
      </c>
      <c r="G51" s="4">
        <v>3.2000000000000002E-3</v>
      </c>
      <c r="H51" s="20">
        <v>4768</v>
      </c>
      <c r="I51" s="4">
        <v>1.9300000000000001E-2</v>
      </c>
      <c r="J51" s="17">
        <f t="shared" si="2"/>
        <v>240481.88235294115</v>
      </c>
      <c r="K51" s="6">
        <f t="shared" si="0"/>
        <v>0.9728</v>
      </c>
      <c r="L51" s="5">
        <f t="shared" si="1"/>
        <v>247205.88235294115</v>
      </c>
      <c r="M51" s="7">
        <f t="shared" si="3"/>
        <v>2.7200000000000002E-2</v>
      </c>
      <c r="N51" s="7">
        <f t="shared" si="4"/>
        <v>7.9000000000000008E-3</v>
      </c>
      <c r="O51" s="17">
        <f t="shared" si="5"/>
        <v>1956</v>
      </c>
      <c r="P51" s="17">
        <f t="shared" si="6"/>
        <v>6724</v>
      </c>
    </row>
    <row r="52" spans="1:16" ht="14.25">
      <c r="A52" s="2" t="s">
        <v>58</v>
      </c>
      <c r="B52" s="3">
        <v>0</v>
      </c>
      <c r="C52" s="4">
        <v>0</v>
      </c>
      <c r="D52" s="20">
        <v>61</v>
      </c>
      <c r="E52" s="4">
        <v>2.3E-3</v>
      </c>
      <c r="F52" s="20">
        <v>31</v>
      </c>
      <c r="G52" s="4">
        <v>1.1999999999999999E-3</v>
      </c>
      <c r="H52" s="20">
        <v>251</v>
      </c>
      <c r="I52" s="4">
        <v>9.5999999999999992E-3</v>
      </c>
      <c r="J52" s="17">
        <f t="shared" si="2"/>
        <v>25840.206106870231</v>
      </c>
      <c r="K52" s="6">
        <f t="shared" si="0"/>
        <v>0.9869</v>
      </c>
      <c r="L52" s="5">
        <f t="shared" si="1"/>
        <v>26183.206106870231</v>
      </c>
      <c r="M52" s="7">
        <f t="shared" si="3"/>
        <v>1.3100000000000001E-2</v>
      </c>
      <c r="N52" s="7">
        <f t="shared" si="4"/>
        <v>3.4999999999999996E-3</v>
      </c>
      <c r="O52" s="17">
        <f t="shared" si="5"/>
        <v>92</v>
      </c>
      <c r="P52" s="17">
        <f t="shared" si="6"/>
        <v>343</v>
      </c>
    </row>
    <row r="53" spans="1:16" s="13" customFormat="1" ht="15">
      <c r="A53" s="8" t="s">
        <v>59</v>
      </c>
      <c r="B53" s="8">
        <v>1735</v>
      </c>
      <c r="C53" s="9">
        <v>1E-4</v>
      </c>
      <c r="D53" s="21">
        <v>203625</v>
      </c>
      <c r="E53" s="9">
        <v>1.21E-2</v>
      </c>
      <c r="F53" s="21">
        <v>124493</v>
      </c>
      <c r="G53" s="9">
        <v>7.4000000000000003E-3</v>
      </c>
      <c r="H53" s="21">
        <v>323912</v>
      </c>
      <c r="I53" s="9">
        <v>1.9300000000000001E-2</v>
      </c>
      <c r="J53" s="18">
        <f t="shared" si="2"/>
        <v>16152533.200514138</v>
      </c>
      <c r="K53" s="11">
        <f t="shared" si="0"/>
        <v>0.96109999999999995</v>
      </c>
      <c r="L53" s="10">
        <f t="shared" si="1"/>
        <v>16806298.200514138</v>
      </c>
      <c r="M53" s="12">
        <f t="shared" si="3"/>
        <v>3.8900000000000046E-2</v>
      </c>
      <c r="N53" s="12">
        <f t="shared" si="4"/>
        <v>1.95E-2</v>
      </c>
      <c r="O53" s="18">
        <f t="shared" si="5"/>
        <v>328118</v>
      </c>
      <c r="P53" s="18">
        <f t="shared" si="6"/>
        <v>653765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6329-90B5-D742-AAF5-0764EFDD6F70}">
  <dimension ref="A1:P53"/>
  <sheetViews>
    <sheetView workbookViewId="0">
      <selection activeCell="L2" sqref="L2"/>
    </sheetView>
  </sheetViews>
  <sheetFormatPr defaultColWidth="11.42578125" defaultRowHeight="12.75"/>
  <sheetData>
    <row r="1" spans="1:16" ht="60">
      <c r="A1" s="33" t="s">
        <v>0</v>
      </c>
      <c r="B1" s="31" t="s">
        <v>135</v>
      </c>
      <c r="C1" s="29" t="s">
        <v>136</v>
      </c>
      <c r="D1" s="31" t="s">
        <v>137</v>
      </c>
      <c r="E1" s="30" t="s">
        <v>138</v>
      </c>
      <c r="F1" s="31" t="s">
        <v>139</v>
      </c>
      <c r="G1" s="30" t="s">
        <v>140</v>
      </c>
      <c r="H1" s="31" t="s">
        <v>141</v>
      </c>
      <c r="I1" s="30" t="s">
        <v>142</v>
      </c>
      <c r="J1" s="31" t="s">
        <v>143</v>
      </c>
      <c r="K1" s="31" t="s">
        <v>144</v>
      </c>
      <c r="L1" s="31" t="s">
        <v>145</v>
      </c>
      <c r="M1" s="31" t="s">
        <v>77</v>
      </c>
      <c r="N1" s="32" t="s">
        <v>78</v>
      </c>
      <c r="O1" s="32" t="s">
        <v>79</v>
      </c>
      <c r="P1" s="31" t="s">
        <v>6</v>
      </c>
    </row>
    <row r="2" spans="1:16" ht="14.25">
      <c r="A2" s="2" t="s">
        <v>8</v>
      </c>
      <c r="B2" s="3">
        <v>0</v>
      </c>
      <c r="C2" s="4">
        <v>0</v>
      </c>
      <c r="D2" s="20">
        <v>722</v>
      </c>
      <c r="E2" s="4">
        <v>3.7000000000000002E-3</v>
      </c>
      <c r="F2" s="20">
        <v>285</v>
      </c>
      <c r="G2" s="4">
        <v>1.5E-3</v>
      </c>
      <c r="H2" s="20">
        <v>2312</v>
      </c>
      <c r="I2" s="4">
        <v>1.18E-2</v>
      </c>
      <c r="J2" s="5">
        <f>L2-(B2+D2+F2+H2)</f>
        <v>191916.29411764705</v>
      </c>
      <c r="K2" s="6">
        <f>J2/L2</f>
        <v>0.98299999999999998</v>
      </c>
      <c r="L2" s="5">
        <f>(B2+D2+F2+H2)/(C2+E2+G2+I2)</f>
        <v>195235.29411764705</v>
      </c>
      <c r="M2" s="7">
        <f>100%-K2</f>
        <v>1.7000000000000015E-2</v>
      </c>
      <c r="N2" s="7">
        <f>E2+G2</f>
        <v>5.1999999999999998E-3</v>
      </c>
      <c r="O2" s="17">
        <f>D2+F2</f>
        <v>1007</v>
      </c>
      <c r="P2" s="17">
        <f>B2+D2+F2+H2</f>
        <v>3319</v>
      </c>
    </row>
    <row r="3" spans="1:16" ht="14.25">
      <c r="A3" s="2" t="s">
        <v>9</v>
      </c>
      <c r="B3" s="3">
        <v>0</v>
      </c>
      <c r="C3" s="4">
        <v>0</v>
      </c>
      <c r="D3" s="20">
        <v>87</v>
      </c>
      <c r="E3" s="4">
        <v>3.5000000000000001E-3</v>
      </c>
      <c r="F3" s="20">
        <v>56</v>
      </c>
      <c r="G3" s="4">
        <v>2.3E-3</v>
      </c>
      <c r="H3" s="20">
        <v>515</v>
      </c>
      <c r="I3" s="4">
        <v>2.0899999999999998E-2</v>
      </c>
      <c r="J3" s="5">
        <f t="shared" ref="J3:J53" si="0">L3-(B3+D3+F3+H3)</f>
        <v>23986.194756554309</v>
      </c>
      <c r="K3" s="6">
        <f t="shared" ref="K3:K53" si="1">J3/L3</f>
        <v>0.97330000000000005</v>
      </c>
      <c r="L3" s="5">
        <f t="shared" ref="L3:L53" si="2">(B3+D3+F3+H3)/(C3+E3+G3+I3)</f>
        <v>24644.194756554309</v>
      </c>
      <c r="M3" s="7">
        <f t="shared" ref="M3:M53" si="3">100%-K3</f>
        <v>2.6699999999999946E-2</v>
      </c>
      <c r="N3" s="7">
        <f t="shared" ref="N3:N53" si="4">E3+G3</f>
        <v>5.7999999999999996E-3</v>
      </c>
      <c r="O3" s="17">
        <f t="shared" ref="O3:O53" si="5">D3+F3</f>
        <v>143</v>
      </c>
      <c r="P3" s="17">
        <f t="shared" ref="P3:P53" si="6">B3+D3+F3+H3</f>
        <v>658</v>
      </c>
    </row>
    <row r="4" spans="1:16" ht="14.25">
      <c r="A4" s="2" t="s">
        <v>10</v>
      </c>
      <c r="B4" s="3">
        <v>0</v>
      </c>
      <c r="C4" s="4">
        <v>0</v>
      </c>
      <c r="D4" s="20">
        <v>6637</v>
      </c>
      <c r="E4" s="4">
        <v>2.1999999999999999E-2</v>
      </c>
      <c r="F4" s="20">
        <v>954</v>
      </c>
      <c r="G4" s="4">
        <v>3.2000000000000002E-3</v>
      </c>
      <c r="H4" s="20">
        <v>6922</v>
      </c>
      <c r="I4" s="4">
        <v>2.29E-2</v>
      </c>
      <c r="J4" s="5">
        <f t="shared" si="0"/>
        <v>287212.5717255717</v>
      </c>
      <c r="K4" s="6">
        <f t="shared" si="1"/>
        <v>0.95189999999999997</v>
      </c>
      <c r="L4" s="5">
        <f t="shared" si="2"/>
        <v>301725.5717255717</v>
      </c>
      <c r="M4" s="7">
        <f t="shared" si="3"/>
        <v>4.8100000000000032E-2</v>
      </c>
      <c r="N4" s="7">
        <f t="shared" si="4"/>
        <v>2.52E-2</v>
      </c>
      <c r="O4" s="17">
        <f t="shared" si="5"/>
        <v>7591</v>
      </c>
      <c r="P4" s="17">
        <f t="shared" si="6"/>
        <v>14513</v>
      </c>
    </row>
    <row r="5" spans="1:16" ht="14.25">
      <c r="A5" s="2" t="s">
        <v>11</v>
      </c>
      <c r="B5" s="3">
        <v>0</v>
      </c>
      <c r="C5" s="4">
        <v>0</v>
      </c>
      <c r="D5" s="20">
        <v>370</v>
      </c>
      <c r="E5" s="4">
        <v>3.0999999999999999E-3</v>
      </c>
      <c r="F5" s="20">
        <v>168</v>
      </c>
      <c r="G5" s="4">
        <v>1.4E-3</v>
      </c>
      <c r="H5" s="20">
        <v>1684</v>
      </c>
      <c r="I5" s="4">
        <v>1.41E-2</v>
      </c>
      <c r="J5" s="5">
        <f t="shared" si="0"/>
        <v>117240.36559139786</v>
      </c>
      <c r="K5" s="6">
        <f t="shared" si="1"/>
        <v>0.98140000000000005</v>
      </c>
      <c r="L5" s="5">
        <f t="shared" si="2"/>
        <v>119462.36559139786</v>
      </c>
      <c r="M5" s="7">
        <f t="shared" si="3"/>
        <v>1.859999999999995E-2</v>
      </c>
      <c r="N5" s="7">
        <f t="shared" si="4"/>
        <v>4.4999999999999997E-3</v>
      </c>
      <c r="O5" s="17">
        <f t="shared" si="5"/>
        <v>538</v>
      </c>
      <c r="P5" s="17">
        <f t="shared" si="6"/>
        <v>2222</v>
      </c>
    </row>
    <row r="6" spans="1:16" ht="14.25">
      <c r="A6" s="2" t="s">
        <v>12</v>
      </c>
      <c r="B6" s="20">
        <v>1764</v>
      </c>
      <c r="C6" s="4">
        <v>8.9999999999999998E-4</v>
      </c>
      <c r="D6" s="20">
        <v>100549</v>
      </c>
      <c r="E6" s="4">
        <v>5.16E-2</v>
      </c>
      <c r="F6" s="20">
        <v>44471</v>
      </c>
      <c r="G6" s="4">
        <v>2.2800000000000001E-2</v>
      </c>
      <c r="H6" s="20">
        <v>93607</v>
      </c>
      <c r="I6" s="4">
        <v>4.8099999999999997E-2</v>
      </c>
      <c r="J6" s="5">
        <f t="shared" si="0"/>
        <v>1707672.209076175</v>
      </c>
      <c r="K6" s="6">
        <f t="shared" si="1"/>
        <v>0.87660000000000005</v>
      </c>
      <c r="L6" s="5">
        <f t="shared" si="2"/>
        <v>1948063.209076175</v>
      </c>
      <c r="M6" s="7">
        <f t="shared" si="3"/>
        <v>0.12339999999999995</v>
      </c>
      <c r="N6" s="7">
        <f t="shared" si="4"/>
        <v>7.4399999999999994E-2</v>
      </c>
      <c r="O6" s="17">
        <f t="shared" si="5"/>
        <v>145020</v>
      </c>
      <c r="P6" s="17">
        <f t="shared" si="6"/>
        <v>240391</v>
      </c>
    </row>
    <row r="7" spans="1:16" ht="14.25">
      <c r="A7" s="2" t="s">
        <v>13</v>
      </c>
      <c r="B7" s="3">
        <v>0</v>
      </c>
      <c r="C7" s="4">
        <v>0</v>
      </c>
      <c r="D7" s="20">
        <v>7124</v>
      </c>
      <c r="E7" s="4">
        <v>2.2499999999999999E-2</v>
      </c>
      <c r="F7" s="20">
        <v>1883</v>
      </c>
      <c r="G7" s="4">
        <v>6.0000000000000001E-3</v>
      </c>
      <c r="H7" s="20">
        <v>8295</v>
      </c>
      <c r="I7" s="4">
        <v>2.6200000000000001E-2</v>
      </c>
      <c r="J7" s="5">
        <f t="shared" si="0"/>
        <v>299005.12979890313</v>
      </c>
      <c r="K7" s="6">
        <f t="shared" si="1"/>
        <v>0.94530000000000003</v>
      </c>
      <c r="L7" s="5">
        <f t="shared" si="2"/>
        <v>316307.12979890313</v>
      </c>
      <c r="M7" s="7">
        <f t="shared" si="3"/>
        <v>5.4699999999999971E-2</v>
      </c>
      <c r="N7" s="7">
        <f t="shared" si="4"/>
        <v>2.8499999999999998E-2</v>
      </c>
      <c r="O7" s="17">
        <f t="shared" si="5"/>
        <v>9007</v>
      </c>
      <c r="P7" s="17">
        <f t="shared" si="6"/>
        <v>17302</v>
      </c>
    </row>
    <row r="8" spans="1:16" ht="14.25">
      <c r="A8" s="2" t="s">
        <v>14</v>
      </c>
      <c r="B8" s="3">
        <v>0</v>
      </c>
      <c r="C8" s="4">
        <v>0</v>
      </c>
      <c r="D8" s="20">
        <v>2383</v>
      </c>
      <c r="E8" s="4">
        <v>1.41E-2</v>
      </c>
      <c r="F8" s="20">
        <v>927</v>
      </c>
      <c r="G8" s="4">
        <v>5.4999999999999997E-3</v>
      </c>
      <c r="H8" s="20">
        <v>4440</v>
      </c>
      <c r="I8" s="4">
        <v>2.63E-2</v>
      </c>
      <c r="J8" s="5">
        <f t="shared" si="0"/>
        <v>161095.31590413945</v>
      </c>
      <c r="K8" s="6">
        <f t="shared" si="1"/>
        <v>0.95410000000000006</v>
      </c>
      <c r="L8" s="5">
        <f t="shared" si="2"/>
        <v>168845.31590413945</v>
      </c>
      <c r="M8" s="7">
        <f t="shared" si="3"/>
        <v>4.5899999999999941E-2</v>
      </c>
      <c r="N8" s="7">
        <f t="shared" si="4"/>
        <v>1.9599999999999999E-2</v>
      </c>
      <c r="O8" s="17">
        <f t="shared" si="5"/>
        <v>3310</v>
      </c>
      <c r="P8" s="17">
        <f t="shared" si="6"/>
        <v>7750</v>
      </c>
    </row>
    <row r="9" spans="1:16" ht="14.25">
      <c r="A9" s="2" t="s">
        <v>15</v>
      </c>
      <c r="B9" s="3">
        <v>0</v>
      </c>
      <c r="C9" s="4">
        <v>0</v>
      </c>
      <c r="D9" s="20">
        <v>579</v>
      </c>
      <c r="E9" s="4">
        <v>1.2500000000000001E-2</v>
      </c>
      <c r="F9" s="20">
        <v>243</v>
      </c>
      <c r="G9" s="4">
        <v>5.1999999999999998E-3</v>
      </c>
      <c r="H9" s="20">
        <v>1123</v>
      </c>
      <c r="I9" s="4">
        <v>2.4199999999999999E-2</v>
      </c>
      <c r="J9" s="5">
        <f t="shared" si="0"/>
        <v>44475.047732696898</v>
      </c>
      <c r="K9" s="6">
        <f t="shared" si="1"/>
        <v>0.95809999999999995</v>
      </c>
      <c r="L9" s="5">
        <f t="shared" si="2"/>
        <v>46420.047732696898</v>
      </c>
      <c r="M9" s="7">
        <f t="shared" si="3"/>
        <v>4.1900000000000048E-2</v>
      </c>
      <c r="N9" s="7">
        <f t="shared" si="4"/>
        <v>1.77E-2</v>
      </c>
      <c r="O9" s="17">
        <f t="shared" si="5"/>
        <v>822</v>
      </c>
      <c r="P9" s="17">
        <f t="shared" si="6"/>
        <v>1945</v>
      </c>
    </row>
    <row r="10" spans="1:16" ht="14.25">
      <c r="A10" s="2" t="s">
        <v>16</v>
      </c>
      <c r="B10" s="3">
        <v>0</v>
      </c>
      <c r="C10" s="4">
        <v>0</v>
      </c>
      <c r="D10" s="20">
        <v>726</v>
      </c>
      <c r="E10" s="4">
        <v>3.8699999999999998E-2</v>
      </c>
      <c r="F10" s="20">
        <v>289</v>
      </c>
      <c r="G10" s="4">
        <v>1.54E-2</v>
      </c>
      <c r="H10" s="20">
        <v>1227</v>
      </c>
      <c r="I10" s="4">
        <v>6.54E-2</v>
      </c>
      <c r="J10" s="5">
        <f t="shared" si="0"/>
        <v>16519.506276150627</v>
      </c>
      <c r="K10" s="6">
        <f t="shared" si="1"/>
        <v>0.88049999999999995</v>
      </c>
      <c r="L10" s="5">
        <f t="shared" si="2"/>
        <v>18761.506276150627</v>
      </c>
      <c r="M10" s="7">
        <f t="shared" si="3"/>
        <v>0.11950000000000005</v>
      </c>
      <c r="N10" s="7">
        <f t="shared" si="4"/>
        <v>5.4099999999999995E-2</v>
      </c>
      <c r="O10" s="17">
        <f t="shared" si="5"/>
        <v>1015</v>
      </c>
      <c r="P10" s="17">
        <f t="shared" si="6"/>
        <v>2242</v>
      </c>
    </row>
    <row r="11" spans="1:16" ht="14.25">
      <c r="A11" s="2" t="s">
        <v>17</v>
      </c>
      <c r="B11" s="3">
        <v>0</v>
      </c>
      <c r="C11" s="4">
        <v>0</v>
      </c>
      <c r="D11" s="20">
        <v>13137</v>
      </c>
      <c r="E11" s="4">
        <v>1.0800000000000001E-2</v>
      </c>
      <c r="F11" s="20">
        <v>2657</v>
      </c>
      <c r="G11" s="4">
        <v>2.2000000000000001E-3</v>
      </c>
      <c r="H11" s="20">
        <v>18671</v>
      </c>
      <c r="I11" s="4">
        <v>1.5299999999999999E-2</v>
      </c>
      <c r="J11" s="5">
        <f t="shared" si="0"/>
        <v>1183379.5229681979</v>
      </c>
      <c r="K11" s="6">
        <f t="shared" si="1"/>
        <v>0.97170000000000001</v>
      </c>
      <c r="L11" s="5">
        <f t="shared" si="2"/>
        <v>1217844.5229681979</v>
      </c>
      <c r="M11" s="7">
        <f t="shared" si="3"/>
        <v>2.8299999999999992E-2</v>
      </c>
      <c r="N11" s="7">
        <f t="shared" si="4"/>
        <v>1.3000000000000001E-2</v>
      </c>
      <c r="O11" s="17">
        <f t="shared" si="5"/>
        <v>15794</v>
      </c>
      <c r="P11" s="17">
        <f t="shared" si="6"/>
        <v>34465</v>
      </c>
    </row>
    <row r="12" spans="1:16" ht="14.25">
      <c r="A12" s="2" t="s">
        <v>18</v>
      </c>
      <c r="B12" s="3">
        <v>0</v>
      </c>
      <c r="C12" s="4">
        <v>0</v>
      </c>
      <c r="D12" s="20">
        <v>4227</v>
      </c>
      <c r="E12" s="4">
        <v>0.01</v>
      </c>
      <c r="F12" s="20">
        <v>911</v>
      </c>
      <c r="G12" s="4">
        <v>2.0999999999999999E-3</v>
      </c>
      <c r="H12" s="20">
        <v>6634</v>
      </c>
      <c r="I12" s="4">
        <v>1.5599999999999999E-2</v>
      </c>
      <c r="J12" s="5">
        <f t="shared" si="0"/>
        <v>413209.94945848378</v>
      </c>
      <c r="K12" s="6">
        <f t="shared" si="1"/>
        <v>0.97230000000000005</v>
      </c>
      <c r="L12" s="5">
        <f t="shared" si="2"/>
        <v>424981.94945848378</v>
      </c>
      <c r="M12" s="7">
        <f t="shared" si="3"/>
        <v>2.7699999999999947E-2</v>
      </c>
      <c r="N12" s="7">
        <f t="shared" si="4"/>
        <v>1.21E-2</v>
      </c>
      <c r="O12" s="17">
        <f t="shared" si="5"/>
        <v>5138</v>
      </c>
      <c r="P12" s="17">
        <f t="shared" si="6"/>
        <v>11772</v>
      </c>
    </row>
    <row r="13" spans="1:16" ht="14.25">
      <c r="A13" s="2" t="s">
        <v>19</v>
      </c>
      <c r="B13" s="3">
        <v>8</v>
      </c>
      <c r="C13" s="4">
        <v>1E-4</v>
      </c>
      <c r="D13" s="20">
        <v>2488</v>
      </c>
      <c r="E13" s="4">
        <v>2.53E-2</v>
      </c>
      <c r="F13" s="20">
        <v>629</v>
      </c>
      <c r="G13" s="4">
        <v>6.4000000000000003E-3</v>
      </c>
      <c r="H13" s="20">
        <v>2158</v>
      </c>
      <c r="I13" s="4">
        <v>2.1999999999999999E-2</v>
      </c>
      <c r="J13" s="5">
        <f t="shared" si="0"/>
        <v>92914.026022304824</v>
      </c>
      <c r="K13" s="6">
        <f t="shared" si="1"/>
        <v>0.94620000000000004</v>
      </c>
      <c r="L13" s="5">
        <f t="shared" si="2"/>
        <v>98197.026022304824</v>
      </c>
      <c r="M13" s="7">
        <f t="shared" si="3"/>
        <v>5.3799999999999959E-2</v>
      </c>
      <c r="N13" s="7">
        <f t="shared" si="4"/>
        <v>3.1699999999999999E-2</v>
      </c>
      <c r="O13" s="17">
        <f t="shared" si="5"/>
        <v>3117</v>
      </c>
      <c r="P13" s="17">
        <f t="shared" si="6"/>
        <v>5283</v>
      </c>
    </row>
    <row r="14" spans="1:16" ht="14.25">
      <c r="A14" s="2" t="s">
        <v>20</v>
      </c>
      <c r="B14" s="3">
        <v>0</v>
      </c>
      <c r="C14" s="4">
        <v>0</v>
      </c>
      <c r="D14" s="20">
        <v>383</v>
      </c>
      <c r="E14" s="4">
        <v>6.4999999999999997E-3</v>
      </c>
      <c r="F14" s="20">
        <v>155</v>
      </c>
      <c r="G14" s="4">
        <v>2.5999999999999999E-3</v>
      </c>
      <c r="H14" s="20">
        <v>1875</v>
      </c>
      <c r="I14" s="4">
        <v>3.2099999999999997E-2</v>
      </c>
      <c r="J14" s="5">
        <f t="shared" si="0"/>
        <v>56154.961165048546</v>
      </c>
      <c r="K14" s="6">
        <f t="shared" si="1"/>
        <v>0.95879999999999999</v>
      </c>
      <c r="L14" s="5">
        <f t="shared" si="2"/>
        <v>58567.961165048546</v>
      </c>
      <c r="M14" s="7">
        <f t="shared" si="3"/>
        <v>4.1200000000000014E-2</v>
      </c>
      <c r="N14" s="7">
        <f t="shared" si="4"/>
        <v>9.1000000000000004E-3</v>
      </c>
      <c r="O14" s="17">
        <f t="shared" si="5"/>
        <v>538</v>
      </c>
      <c r="P14" s="17">
        <f t="shared" si="6"/>
        <v>2413</v>
      </c>
    </row>
    <row r="15" spans="1:16" ht="14.25">
      <c r="A15" s="2" t="s">
        <v>21</v>
      </c>
      <c r="B15" s="3">
        <v>0</v>
      </c>
      <c r="C15" s="4">
        <v>0</v>
      </c>
      <c r="D15" s="20">
        <v>6321</v>
      </c>
      <c r="E15" s="4">
        <v>1.0999999999999999E-2</v>
      </c>
      <c r="F15" s="20">
        <v>1309</v>
      </c>
      <c r="G15" s="4">
        <v>2.3E-3</v>
      </c>
      <c r="H15" s="20">
        <v>14355</v>
      </c>
      <c r="I15" s="4">
        <v>2.5100000000000001E-2</v>
      </c>
      <c r="J15" s="5">
        <f t="shared" si="0"/>
        <v>550541.04166666663</v>
      </c>
      <c r="K15" s="6">
        <f t="shared" si="1"/>
        <v>0.96160000000000001</v>
      </c>
      <c r="L15" s="5">
        <f t="shared" si="2"/>
        <v>572526.04166666663</v>
      </c>
      <c r="M15" s="7">
        <f t="shared" si="3"/>
        <v>3.839999999999999E-2</v>
      </c>
      <c r="N15" s="7">
        <f t="shared" si="4"/>
        <v>1.3299999999999999E-2</v>
      </c>
      <c r="O15" s="17">
        <f t="shared" si="5"/>
        <v>7630</v>
      </c>
      <c r="P15" s="17">
        <f t="shared" si="6"/>
        <v>21985</v>
      </c>
    </row>
    <row r="16" spans="1:16" ht="14.25">
      <c r="A16" s="2" t="s">
        <v>22</v>
      </c>
      <c r="B16" s="3">
        <v>0</v>
      </c>
      <c r="C16" s="4">
        <v>0</v>
      </c>
      <c r="D16" s="20">
        <v>1751</v>
      </c>
      <c r="E16" s="4">
        <v>7.4999999999999997E-3</v>
      </c>
      <c r="F16" s="20">
        <v>456</v>
      </c>
      <c r="G16" s="4">
        <v>1.9E-3</v>
      </c>
      <c r="H16" s="20">
        <v>5319</v>
      </c>
      <c r="I16" s="4">
        <v>2.2700000000000001E-2</v>
      </c>
      <c r="J16" s="5">
        <f t="shared" si="0"/>
        <v>226928.82866043612</v>
      </c>
      <c r="K16" s="6">
        <f t="shared" si="1"/>
        <v>0.96789999999999998</v>
      </c>
      <c r="L16" s="5">
        <f t="shared" si="2"/>
        <v>234454.82866043612</v>
      </c>
      <c r="M16" s="7">
        <f t="shared" si="3"/>
        <v>3.2100000000000017E-2</v>
      </c>
      <c r="N16" s="7">
        <f t="shared" si="4"/>
        <v>9.4000000000000004E-3</v>
      </c>
      <c r="O16" s="17">
        <f t="shared" si="5"/>
        <v>2207</v>
      </c>
      <c r="P16" s="17">
        <f t="shared" si="6"/>
        <v>7526</v>
      </c>
    </row>
    <row r="17" spans="1:16" ht="14.25">
      <c r="A17" s="2" t="s">
        <v>23</v>
      </c>
      <c r="B17" s="3">
        <v>0</v>
      </c>
      <c r="C17" s="4">
        <v>0</v>
      </c>
      <c r="D17" s="20">
        <v>502</v>
      </c>
      <c r="E17" s="4">
        <v>4.4999999999999997E-3</v>
      </c>
      <c r="F17" s="20">
        <v>251</v>
      </c>
      <c r="G17" s="4">
        <v>2.3E-3</v>
      </c>
      <c r="H17" s="20">
        <v>2597</v>
      </c>
      <c r="I17" s="4">
        <v>2.35E-2</v>
      </c>
      <c r="J17" s="5">
        <f t="shared" si="0"/>
        <v>107211.05610561057</v>
      </c>
      <c r="K17" s="6">
        <f t="shared" si="1"/>
        <v>0.96970000000000001</v>
      </c>
      <c r="L17" s="5">
        <f t="shared" si="2"/>
        <v>110561.05610561057</v>
      </c>
      <c r="M17" s="7">
        <f t="shared" si="3"/>
        <v>3.0299999999999994E-2</v>
      </c>
      <c r="N17" s="7">
        <f t="shared" si="4"/>
        <v>6.7999999999999996E-3</v>
      </c>
      <c r="O17" s="17">
        <f t="shared" si="5"/>
        <v>753</v>
      </c>
      <c r="P17" s="17">
        <f t="shared" si="6"/>
        <v>3350</v>
      </c>
    </row>
    <row r="18" spans="1:16" ht="14.25">
      <c r="A18" s="2" t="s">
        <v>24</v>
      </c>
      <c r="B18" s="3">
        <v>0</v>
      </c>
      <c r="C18" s="4">
        <v>0</v>
      </c>
      <c r="D18" s="20">
        <v>657</v>
      </c>
      <c r="E18" s="4">
        <v>7.7000000000000002E-3</v>
      </c>
      <c r="F18" s="20">
        <v>190</v>
      </c>
      <c r="G18" s="4">
        <v>2.2000000000000001E-3</v>
      </c>
      <c r="H18" s="20">
        <v>2177</v>
      </c>
      <c r="I18" s="4">
        <v>2.5399999999999999E-2</v>
      </c>
      <c r="J18" s="5">
        <f t="shared" si="0"/>
        <v>82641.722379603409</v>
      </c>
      <c r="K18" s="6">
        <f t="shared" si="1"/>
        <v>0.9647</v>
      </c>
      <c r="L18" s="5">
        <f t="shared" si="2"/>
        <v>85665.722379603409</v>
      </c>
      <c r="M18" s="7">
        <f t="shared" si="3"/>
        <v>3.5299999999999998E-2</v>
      </c>
      <c r="N18" s="7">
        <f t="shared" si="4"/>
        <v>9.9000000000000008E-3</v>
      </c>
      <c r="O18" s="17">
        <f t="shared" si="5"/>
        <v>847</v>
      </c>
      <c r="P18" s="17">
        <f t="shared" si="6"/>
        <v>3024</v>
      </c>
    </row>
    <row r="19" spans="1:16" ht="14.25">
      <c r="A19" s="2" t="s">
        <v>25</v>
      </c>
      <c r="B19" s="3">
        <v>0</v>
      </c>
      <c r="C19" s="4">
        <v>0</v>
      </c>
      <c r="D19" s="20">
        <v>580</v>
      </c>
      <c r="E19" s="4">
        <v>3.8999999999999998E-3</v>
      </c>
      <c r="F19" s="20">
        <v>224</v>
      </c>
      <c r="G19" s="4">
        <v>1.5E-3</v>
      </c>
      <c r="H19" s="20">
        <v>2859</v>
      </c>
      <c r="I19" s="4">
        <v>1.9300000000000001E-2</v>
      </c>
      <c r="J19" s="5">
        <f t="shared" si="0"/>
        <v>144636.59514170041</v>
      </c>
      <c r="K19" s="6">
        <f t="shared" si="1"/>
        <v>0.97530000000000006</v>
      </c>
      <c r="L19" s="5">
        <f t="shared" si="2"/>
        <v>148299.59514170041</v>
      </c>
      <c r="M19" s="7">
        <f t="shared" si="3"/>
        <v>2.4699999999999944E-2</v>
      </c>
      <c r="N19" s="7">
        <f t="shared" si="4"/>
        <v>5.4000000000000003E-3</v>
      </c>
      <c r="O19" s="17">
        <f t="shared" si="5"/>
        <v>804</v>
      </c>
      <c r="P19" s="17">
        <f t="shared" si="6"/>
        <v>3663</v>
      </c>
    </row>
    <row r="20" spans="1:16" ht="14.25">
      <c r="A20" s="2" t="s">
        <v>26</v>
      </c>
      <c r="B20" s="3">
        <v>0</v>
      </c>
      <c r="C20" s="4">
        <v>0</v>
      </c>
      <c r="D20" s="20">
        <v>527</v>
      </c>
      <c r="E20" s="4">
        <v>2.5000000000000001E-3</v>
      </c>
      <c r="F20" s="20">
        <v>193</v>
      </c>
      <c r="G20" s="4">
        <v>8.9999999999999998E-4</v>
      </c>
      <c r="H20" s="20">
        <v>2140</v>
      </c>
      <c r="I20" s="4">
        <v>1.03E-2</v>
      </c>
      <c r="J20" s="5">
        <f t="shared" si="0"/>
        <v>205899.12408759125</v>
      </c>
      <c r="K20" s="6">
        <f t="shared" si="1"/>
        <v>0.98629999999999995</v>
      </c>
      <c r="L20" s="5">
        <f t="shared" si="2"/>
        <v>208759.12408759125</v>
      </c>
      <c r="M20" s="7">
        <f t="shared" si="3"/>
        <v>1.3700000000000045E-2</v>
      </c>
      <c r="N20" s="7">
        <f t="shared" si="4"/>
        <v>3.4000000000000002E-3</v>
      </c>
      <c r="O20" s="17">
        <f t="shared" si="5"/>
        <v>720</v>
      </c>
      <c r="P20" s="17">
        <f t="shared" si="6"/>
        <v>2860</v>
      </c>
    </row>
    <row r="21" spans="1:16" ht="14.25">
      <c r="A21" s="2" t="s">
        <v>27</v>
      </c>
      <c r="B21" s="3">
        <v>0</v>
      </c>
      <c r="C21" s="4">
        <v>0</v>
      </c>
      <c r="D21" s="20">
        <v>518</v>
      </c>
      <c r="E21" s="4">
        <v>7.9000000000000008E-3</v>
      </c>
      <c r="F21" s="20">
        <v>471</v>
      </c>
      <c r="G21" s="4">
        <v>7.1999999999999998E-3</v>
      </c>
      <c r="H21" s="20">
        <v>1734</v>
      </c>
      <c r="I21" s="4">
        <v>2.6499999999999999E-2</v>
      </c>
      <c r="J21" s="5">
        <f t="shared" si="0"/>
        <v>62733.730769230773</v>
      </c>
      <c r="K21" s="6">
        <f t="shared" si="1"/>
        <v>0.95840000000000003</v>
      </c>
      <c r="L21" s="5">
        <f t="shared" si="2"/>
        <v>65456.730769230773</v>
      </c>
      <c r="M21" s="7">
        <f t="shared" si="3"/>
        <v>4.159999999999997E-2</v>
      </c>
      <c r="N21" s="7">
        <f t="shared" si="4"/>
        <v>1.5100000000000001E-2</v>
      </c>
      <c r="O21" s="17">
        <f t="shared" si="5"/>
        <v>989</v>
      </c>
      <c r="P21" s="17">
        <f t="shared" si="6"/>
        <v>2723</v>
      </c>
    </row>
    <row r="22" spans="1:16" ht="14.25">
      <c r="A22" s="2" t="s">
        <v>28</v>
      </c>
      <c r="B22" s="3">
        <v>0</v>
      </c>
      <c r="C22" s="4">
        <v>0</v>
      </c>
      <c r="D22" s="20">
        <v>5169</v>
      </c>
      <c r="E22" s="4">
        <v>1.89E-2</v>
      </c>
      <c r="F22" s="20">
        <v>1637</v>
      </c>
      <c r="G22" s="4">
        <v>6.0000000000000001E-3</v>
      </c>
      <c r="H22" s="20">
        <v>9171</v>
      </c>
      <c r="I22" s="4">
        <v>3.3500000000000002E-2</v>
      </c>
      <c r="J22" s="5">
        <f t="shared" si="0"/>
        <v>257601.76712328766</v>
      </c>
      <c r="K22" s="6">
        <f t="shared" si="1"/>
        <v>0.94159999999999999</v>
      </c>
      <c r="L22" s="5">
        <f t="shared" si="2"/>
        <v>273578.76712328766</v>
      </c>
      <c r="M22" s="7">
        <f t="shared" si="3"/>
        <v>5.8400000000000007E-2</v>
      </c>
      <c r="N22" s="7">
        <f t="shared" si="4"/>
        <v>2.4899999999999999E-2</v>
      </c>
      <c r="O22" s="17">
        <f t="shared" si="5"/>
        <v>6806</v>
      </c>
      <c r="P22" s="17">
        <f t="shared" si="6"/>
        <v>15977</v>
      </c>
    </row>
    <row r="23" spans="1:16" ht="14.25">
      <c r="A23" s="2" t="s">
        <v>29</v>
      </c>
      <c r="B23" s="3">
        <v>0</v>
      </c>
      <c r="C23" s="4">
        <v>0</v>
      </c>
      <c r="D23" s="20">
        <v>5646</v>
      </c>
      <c r="E23" s="4">
        <v>1.6199999999999999E-2</v>
      </c>
      <c r="F23" s="20">
        <v>2212</v>
      </c>
      <c r="G23" s="4">
        <v>6.3E-3</v>
      </c>
      <c r="H23" s="20">
        <v>10148</v>
      </c>
      <c r="I23" s="4">
        <v>2.9000000000000001E-2</v>
      </c>
      <c r="J23" s="5">
        <f t="shared" si="0"/>
        <v>331625.06796116504</v>
      </c>
      <c r="K23" s="6">
        <f t="shared" si="1"/>
        <v>0.94850000000000001</v>
      </c>
      <c r="L23" s="5">
        <f t="shared" si="2"/>
        <v>349631.06796116504</v>
      </c>
      <c r="M23" s="7">
        <f t="shared" si="3"/>
        <v>5.149999999999999E-2</v>
      </c>
      <c r="N23" s="7">
        <f t="shared" si="4"/>
        <v>2.2499999999999999E-2</v>
      </c>
      <c r="O23" s="17">
        <f t="shared" si="5"/>
        <v>7858</v>
      </c>
      <c r="P23" s="17">
        <f t="shared" si="6"/>
        <v>18006</v>
      </c>
    </row>
    <row r="24" spans="1:16" ht="14.25">
      <c r="A24" s="2" t="s">
        <v>30</v>
      </c>
      <c r="B24" s="3">
        <v>0</v>
      </c>
      <c r="C24" s="4">
        <v>0</v>
      </c>
      <c r="D24" s="20">
        <v>808</v>
      </c>
      <c r="E24" s="4">
        <v>1.4E-3</v>
      </c>
      <c r="F24" s="20">
        <v>1022</v>
      </c>
      <c r="G24" s="4">
        <v>1.6999999999999999E-3</v>
      </c>
      <c r="H24" s="20">
        <v>12916</v>
      </c>
      <c r="I24" s="4">
        <v>2.1999999999999999E-2</v>
      </c>
      <c r="J24" s="5">
        <f t="shared" si="0"/>
        <v>572744.03984063747</v>
      </c>
      <c r="K24" s="6">
        <f t="shared" si="1"/>
        <v>0.97489999999999999</v>
      </c>
      <c r="L24" s="5">
        <f t="shared" si="2"/>
        <v>587490.03984063747</v>
      </c>
      <c r="M24" s="7">
        <f t="shared" si="3"/>
        <v>2.5100000000000011E-2</v>
      </c>
      <c r="N24" s="7">
        <f t="shared" si="4"/>
        <v>3.0999999999999999E-3</v>
      </c>
      <c r="O24" s="17">
        <f t="shared" si="5"/>
        <v>1830</v>
      </c>
      <c r="P24" s="17">
        <f t="shared" si="6"/>
        <v>14746</v>
      </c>
    </row>
    <row r="25" spans="1:16" ht="14.25">
      <c r="A25" s="2" t="s">
        <v>31</v>
      </c>
      <c r="B25" s="3">
        <v>0</v>
      </c>
      <c r="C25" s="4">
        <v>0</v>
      </c>
      <c r="D25" s="20">
        <v>2823</v>
      </c>
      <c r="E25" s="4">
        <v>1.0800000000000001E-2</v>
      </c>
      <c r="F25" s="20">
        <v>817</v>
      </c>
      <c r="G25" s="4">
        <v>3.0999999999999999E-3</v>
      </c>
      <c r="H25" s="20">
        <v>6123</v>
      </c>
      <c r="I25" s="4">
        <v>2.35E-2</v>
      </c>
      <c r="J25" s="5">
        <f t="shared" si="0"/>
        <v>251279.78074866309</v>
      </c>
      <c r="K25" s="6">
        <f t="shared" si="1"/>
        <v>0.96260000000000001</v>
      </c>
      <c r="L25" s="5">
        <f t="shared" si="2"/>
        <v>261042.78074866309</v>
      </c>
      <c r="M25" s="7">
        <f t="shared" si="3"/>
        <v>3.7399999999999989E-2</v>
      </c>
      <c r="N25" s="7">
        <f t="shared" si="4"/>
        <v>1.3900000000000001E-2</v>
      </c>
      <c r="O25" s="17">
        <f t="shared" si="5"/>
        <v>3640</v>
      </c>
      <c r="P25" s="17">
        <f t="shared" si="6"/>
        <v>9763</v>
      </c>
    </row>
    <row r="26" spans="1:16" ht="14.25">
      <c r="A26" s="2" t="s">
        <v>32</v>
      </c>
      <c r="B26" s="3">
        <v>0</v>
      </c>
      <c r="C26" s="4">
        <v>0</v>
      </c>
      <c r="D26" s="20">
        <v>167</v>
      </c>
      <c r="E26" s="4">
        <v>1.6999999999999999E-3</v>
      </c>
      <c r="F26" s="20">
        <v>106</v>
      </c>
      <c r="G26" s="4">
        <v>1.1000000000000001E-3</v>
      </c>
      <c r="H26" s="20">
        <v>1050</v>
      </c>
      <c r="I26" s="4">
        <v>1.0699999999999999E-2</v>
      </c>
      <c r="J26" s="5">
        <f t="shared" si="0"/>
        <v>96677</v>
      </c>
      <c r="K26" s="6">
        <f t="shared" si="1"/>
        <v>0.98650000000000004</v>
      </c>
      <c r="L26" s="5">
        <f t="shared" si="2"/>
        <v>98000</v>
      </c>
      <c r="M26" s="7">
        <f t="shared" si="3"/>
        <v>1.3499999999999956E-2</v>
      </c>
      <c r="N26" s="7">
        <f t="shared" si="4"/>
        <v>2.8E-3</v>
      </c>
      <c r="O26" s="17">
        <f t="shared" si="5"/>
        <v>273</v>
      </c>
      <c r="P26" s="17">
        <f t="shared" si="6"/>
        <v>1323</v>
      </c>
    </row>
    <row r="27" spans="1:16" ht="14.25">
      <c r="A27" s="2" t="s">
        <v>33</v>
      </c>
      <c r="B27" s="3">
        <v>0</v>
      </c>
      <c r="C27" s="4">
        <v>0</v>
      </c>
      <c r="D27" s="20">
        <v>1597</v>
      </c>
      <c r="E27" s="4">
        <v>6.6E-3</v>
      </c>
      <c r="F27" s="20">
        <v>456</v>
      </c>
      <c r="G27" s="4">
        <v>1.9E-3</v>
      </c>
      <c r="H27" s="20">
        <v>5366</v>
      </c>
      <c r="I27" s="4">
        <v>2.2100000000000002E-2</v>
      </c>
      <c r="J27" s="5">
        <f t="shared" si="0"/>
        <v>235031.98039215684</v>
      </c>
      <c r="K27" s="6">
        <f t="shared" si="1"/>
        <v>0.96940000000000004</v>
      </c>
      <c r="L27" s="5">
        <f t="shared" si="2"/>
        <v>242450.98039215684</v>
      </c>
      <c r="M27" s="7">
        <f t="shared" si="3"/>
        <v>3.0599999999999961E-2</v>
      </c>
      <c r="N27" s="7">
        <f t="shared" si="4"/>
        <v>8.5000000000000006E-3</v>
      </c>
      <c r="O27" s="17">
        <f t="shared" si="5"/>
        <v>2053</v>
      </c>
      <c r="P27" s="17">
        <f t="shared" si="6"/>
        <v>7419</v>
      </c>
    </row>
    <row r="28" spans="1:16" ht="14.25">
      <c r="A28" s="2" t="s">
        <v>34</v>
      </c>
      <c r="B28" s="3">
        <v>0</v>
      </c>
      <c r="C28" s="4">
        <v>0</v>
      </c>
      <c r="D28" s="20">
        <v>230</v>
      </c>
      <c r="E28" s="4">
        <v>4.7000000000000002E-3</v>
      </c>
      <c r="F28" s="20">
        <v>88</v>
      </c>
      <c r="G28" s="4">
        <v>1.8E-3</v>
      </c>
      <c r="H28" s="20">
        <v>1066</v>
      </c>
      <c r="I28" s="4">
        <v>2.1999999999999999E-2</v>
      </c>
      <c r="J28" s="5">
        <f t="shared" si="0"/>
        <v>47177.403508771931</v>
      </c>
      <c r="K28" s="6">
        <f t="shared" si="1"/>
        <v>0.97150000000000003</v>
      </c>
      <c r="L28" s="5">
        <f t="shared" si="2"/>
        <v>48561.403508771931</v>
      </c>
      <c r="M28" s="7">
        <f t="shared" si="3"/>
        <v>2.849999999999997E-2</v>
      </c>
      <c r="N28" s="7">
        <f t="shared" si="4"/>
        <v>6.5000000000000006E-3</v>
      </c>
      <c r="O28" s="17">
        <f t="shared" si="5"/>
        <v>318</v>
      </c>
      <c r="P28" s="17">
        <f t="shared" si="6"/>
        <v>1384</v>
      </c>
    </row>
    <row r="29" spans="1:16" ht="14.25">
      <c r="A29" s="2" t="s">
        <v>35</v>
      </c>
      <c r="B29" s="3">
        <v>0</v>
      </c>
      <c r="C29" s="4">
        <v>0</v>
      </c>
      <c r="D29" s="20">
        <v>372</v>
      </c>
      <c r="E29" s="4">
        <v>4.8999999999999998E-3</v>
      </c>
      <c r="F29" s="20">
        <v>144</v>
      </c>
      <c r="G29" s="4">
        <v>1.9E-3</v>
      </c>
      <c r="H29" s="20">
        <v>1610</v>
      </c>
      <c r="I29" s="4">
        <v>2.1399999999999999E-2</v>
      </c>
      <c r="J29" s="5">
        <f t="shared" si="0"/>
        <v>73264.070921985811</v>
      </c>
      <c r="K29" s="6">
        <f t="shared" si="1"/>
        <v>0.9718</v>
      </c>
      <c r="L29" s="5">
        <f t="shared" si="2"/>
        <v>75390.070921985811</v>
      </c>
      <c r="M29" s="7">
        <f t="shared" si="3"/>
        <v>2.8200000000000003E-2</v>
      </c>
      <c r="N29" s="7">
        <f t="shared" si="4"/>
        <v>6.7999999999999996E-3</v>
      </c>
      <c r="O29" s="17">
        <f t="shared" si="5"/>
        <v>516</v>
      </c>
      <c r="P29" s="17">
        <f t="shared" si="6"/>
        <v>2126</v>
      </c>
    </row>
    <row r="30" spans="1:16" ht="14.25">
      <c r="A30" s="2" t="s">
        <v>36</v>
      </c>
      <c r="B30" s="3">
        <v>0</v>
      </c>
      <c r="C30" s="4">
        <v>0</v>
      </c>
      <c r="D30" s="20">
        <v>2816</v>
      </c>
      <c r="E30" s="4">
        <v>2.01E-2</v>
      </c>
      <c r="F30" s="20">
        <v>411</v>
      </c>
      <c r="G30" s="4">
        <v>2.8999999999999998E-3</v>
      </c>
      <c r="H30" s="20">
        <v>3359</v>
      </c>
      <c r="I30" s="4">
        <v>2.4E-2</v>
      </c>
      <c r="J30" s="5">
        <f t="shared" si="0"/>
        <v>133541.6595744681</v>
      </c>
      <c r="K30" s="6">
        <f t="shared" si="1"/>
        <v>0.95299999999999996</v>
      </c>
      <c r="L30" s="5">
        <f t="shared" si="2"/>
        <v>140127.6595744681</v>
      </c>
      <c r="M30" s="7">
        <f t="shared" si="3"/>
        <v>4.7000000000000042E-2</v>
      </c>
      <c r="N30" s="7">
        <f t="shared" si="4"/>
        <v>2.3E-2</v>
      </c>
      <c r="O30" s="17">
        <f t="shared" si="5"/>
        <v>3227</v>
      </c>
      <c r="P30" s="17">
        <f t="shared" si="6"/>
        <v>6586</v>
      </c>
    </row>
    <row r="31" spans="1:16" ht="14.25">
      <c r="A31" s="2" t="s">
        <v>37</v>
      </c>
      <c r="B31" s="3">
        <v>0</v>
      </c>
      <c r="C31" s="4">
        <v>0</v>
      </c>
      <c r="D31" s="20">
        <v>690</v>
      </c>
      <c r="E31" s="4">
        <v>8.0999999999999996E-3</v>
      </c>
      <c r="F31" s="20">
        <v>340</v>
      </c>
      <c r="G31" s="4">
        <v>4.0000000000000001E-3</v>
      </c>
      <c r="H31" s="20">
        <v>1939</v>
      </c>
      <c r="I31" s="4">
        <v>2.29E-2</v>
      </c>
      <c r="J31" s="5">
        <f t="shared" si="0"/>
        <v>81859.57142857142</v>
      </c>
      <c r="K31" s="6">
        <f t="shared" si="1"/>
        <v>0.96499999999999997</v>
      </c>
      <c r="L31" s="5">
        <f t="shared" si="2"/>
        <v>84828.57142857142</v>
      </c>
      <c r="M31" s="7">
        <f t="shared" si="3"/>
        <v>3.5000000000000031E-2</v>
      </c>
      <c r="N31" s="7">
        <f t="shared" si="4"/>
        <v>1.21E-2</v>
      </c>
      <c r="O31" s="17">
        <f t="shared" si="5"/>
        <v>1030</v>
      </c>
      <c r="P31" s="17">
        <f t="shared" si="6"/>
        <v>2969</v>
      </c>
    </row>
    <row r="32" spans="1:16" ht="14.25">
      <c r="A32" s="2" t="s">
        <v>38</v>
      </c>
      <c r="B32" s="3">
        <v>0</v>
      </c>
      <c r="C32" s="4">
        <v>0</v>
      </c>
      <c r="D32" s="20">
        <v>7276</v>
      </c>
      <c r="E32" s="4">
        <v>1.2699999999999999E-2</v>
      </c>
      <c r="F32" s="20">
        <v>2157</v>
      </c>
      <c r="G32" s="4">
        <v>3.8E-3</v>
      </c>
      <c r="H32" s="20">
        <v>11635</v>
      </c>
      <c r="I32" s="4">
        <v>2.0299999999999999E-2</v>
      </c>
      <c r="J32" s="5">
        <f t="shared" si="0"/>
        <v>551432</v>
      </c>
      <c r="K32" s="6">
        <f t="shared" si="1"/>
        <v>0.96319999999999995</v>
      </c>
      <c r="L32" s="5">
        <f t="shared" si="2"/>
        <v>572500</v>
      </c>
      <c r="M32" s="7">
        <f t="shared" si="3"/>
        <v>3.6800000000000055E-2</v>
      </c>
      <c r="N32" s="7">
        <f t="shared" si="4"/>
        <v>1.6500000000000001E-2</v>
      </c>
      <c r="O32" s="17">
        <f t="shared" si="5"/>
        <v>9433</v>
      </c>
      <c r="P32" s="17">
        <f t="shared" si="6"/>
        <v>21068</v>
      </c>
    </row>
    <row r="33" spans="1:16" ht="14.25">
      <c r="A33" s="2" t="s">
        <v>39</v>
      </c>
      <c r="B33" s="3">
        <v>0</v>
      </c>
      <c r="C33" s="4">
        <v>0</v>
      </c>
      <c r="D33" s="20">
        <v>539</v>
      </c>
      <c r="E33" s="4">
        <v>6.8999999999999999E-3</v>
      </c>
      <c r="F33" s="20">
        <v>248</v>
      </c>
      <c r="G33" s="4">
        <v>3.2000000000000002E-3</v>
      </c>
      <c r="H33" s="20">
        <v>2193</v>
      </c>
      <c r="I33" s="4">
        <v>2.7900000000000001E-2</v>
      </c>
      <c r="J33" s="5">
        <f t="shared" si="0"/>
        <v>75441.052631578947</v>
      </c>
      <c r="K33" s="6">
        <f t="shared" si="1"/>
        <v>0.96199999999999997</v>
      </c>
      <c r="L33" s="5">
        <f t="shared" si="2"/>
        <v>78421.052631578947</v>
      </c>
      <c r="M33" s="7">
        <f t="shared" si="3"/>
        <v>3.8000000000000034E-2</v>
      </c>
      <c r="N33" s="7">
        <f t="shared" si="4"/>
        <v>1.01E-2</v>
      </c>
      <c r="O33" s="17">
        <f t="shared" si="5"/>
        <v>787</v>
      </c>
      <c r="P33" s="17">
        <f t="shared" si="6"/>
        <v>2980</v>
      </c>
    </row>
    <row r="34" spans="1:16" ht="14.25">
      <c r="A34" s="2" t="s">
        <v>40</v>
      </c>
      <c r="B34" s="3">
        <v>0</v>
      </c>
      <c r="C34" s="4">
        <v>0</v>
      </c>
      <c r="D34" s="20">
        <v>8830</v>
      </c>
      <c r="E34" s="4">
        <v>8.9999999999999993E-3</v>
      </c>
      <c r="F34" s="20">
        <v>5993</v>
      </c>
      <c r="G34" s="4">
        <v>6.1000000000000004E-3</v>
      </c>
      <c r="H34" s="20">
        <v>19978</v>
      </c>
      <c r="I34" s="4">
        <v>2.0400000000000001E-2</v>
      </c>
      <c r="J34" s="5">
        <f t="shared" si="0"/>
        <v>945508.85915492952</v>
      </c>
      <c r="K34" s="6">
        <f t="shared" si="1"/>
        <v>0.96450000000000002</v>
      </c>
      <c r="L34" s="5">
        <f t="shared" si="2"/>
        <v>980309.85915492952</v>
      </c>
      <c r="M34" s="7">
        <f t="shared" si="3"/>
        <v>3.5499999999999976E-2</v>
      </c>
      <c r="N34" s="7">
        <f t="shared" si="4"/>
        <v>1.5099999999999999E-2</v>
      </c>
      <c r="O34" s="17">
        <f t="shared" si="5"/>
        <v>14823</v>
      </c>
      <c r="P34" s="17">
        <f t="shared" si="6"/>
        <v>34801</v>
      </c>
    </row>
    <row r="35" spans="1:16" ht="14.25">
      <c r="A35" s="2" t="s">
        <v>41</v>
      </c>
      <c r="B35" s="3">
        <v>0</v>
      </c>
      <c r="C35" s="4">
        <v>0</v>
      </c>
      <c r="D35" s="20">
        <v>4483</v>
      </c>
      <c r="E35" s="4">
        <v>1.1299999999999999E-2</v>
      </c>
      <c r="F35" s="20">
        <v>910</v>
      </c>
      <c r="G35" s="4">
        <v>2.3E-3</v>
      </c>
      <c r="H35" s="20">
        <v>7954</v>
      </c>
      <c r="I35" s="4">
        <v>0.02</v>
      </c>
      <c r="J35" s="5">
        <f t="shared" si="0"/>
        <v>383885.1428571429</v>
      </c>
      <c r="K35" s="6">
        <f t="shared" si="1"/>
        <v>0.96640000000000004</v>
      </c>
      <c r="L35" s="5">
        <f t="shared" si="2"/>
        <v>397232.1428571429</v>
      </c>
      <c r="M35" s="7">
        <f t="shared" si="3"/>
        <v>3.3599999999999963E-2</v>
      </c>
      <c r="N35" s="7">
        <f t="shared" si="4"/>
        <v>1.3599999999999999E-2</v>
      </c>
      <c r="O35" s="17">
        <f t="shared" si="5"/>
        <v>5393</v>
      </c>
      <c r="P35" s="17">
        <f t="shared" si="6"/>
        <v>13347</v>
      </c>
    </row>
    <row r="36" spans="1:16" ht="14.25">
      <c r="A36" s="2" t="s">
        <v>42</v>
      </c>
      <c r="B36" s="3">
        <v>0</v>
      </c>
      <c r="C36" s="4">
        <v>0</v>
      </c>
      <c r="D36" s="20">
        <v>92</v>
      </c>
      <c r="E36" s="4">
        <v>2.5000000000000001E-3</v>
      </c>
      <c r="F36" s="20">
        <v>22</v>
      </c>
      <c r="G36" s="4">
        <v>5.9999999999999995E-4</v>
      </c>
      <c r="H36" s="20">
        <v>414</v>
      </c>
      <c r="I36" s="4">
        <v>1.14E-2</v>
      </c>
      <c r="J36" s="5">
        <f t="shared" si="0"/>
        <v>35885.793103448275</v>
      </c>
      <c r="K36" s="6">
        <f t="shared" si="1"/>
        <v>0.98550000000000004</v>
      </c>
      <c r="L36" s="5">
        <f t="shared" si="2"/>
        <v>36413.793103448275</v>
      </c>
      <c r="M36" s="7">
        <f t="shared" si="3"/>
        <v>1.4499999999999957E-2</v>
      </c>
      <c r="N36" s="7">
        <f t="shared" si="4"/>
        <v>3.0999999999999999E-3</v>
      </c>
      <c r="O36" s="17">
        <f t="shared" si="5"/>
        <v>114</v>
      </c>
      <c r="P36" s="17">
        <f t="shared" si="6"/>
        <v>528</v>
      </c>
    </row>
    <row r="37" spans="1:16" ht="14.25">
      <c r="A37" s="2" t="s">
        <v>43</v>
      </c>
      <c r="B37" s="3">
        <v>0</v>
      </c>
      <c r="C37" s="4">
        <v>0</v>
      </c>
      <c r="D37" s="20">
        <v>4744</v>
      </c>
      <c r="E37" s="4">
        <v>8.0999999999999996E-3</v>
      </c>
      <c r="F37" s="20">
        <v>1159</v>
      </c>
      <c r="G37" s="4">
        <v>2E-3</v>
      </c>
      <c r="H37" s="20">
        <v>11752</v>
      </c>
      <c r="I37" s="4">
        <v>2.01E-2</v>
      </c>
      <c r="J37" s="5">
        <f t="shared" si="0"/>
        <v>566947.64900662261</v>
      </c>
      <c r="K37" s="6">
        <f t="shared" si="1"/>
        <v>0.9698</v>
      </c>
      <c r="L37" s="5">
        <f t="shared" si="2"/>
        <v>584602.64900662261</v>
      </c>
      <c r="M37" s="7">
        <f t="shared" si="3"/>
        <v>3.0200000000000005E-2</v>
      </c>
      <c r="N37" s="7">
        <f t="shared" si="4"/>
        <v>1.01E-2</v>
      </c>
      <c r="O37" s="17">
        <f t="shared" si="5"/>
        <v>5903</v>
      </c>
      <c r="P37" s="17">
        <f t="shared" si="6"/>
        <v>17655</v>
      </c>
    </row>
    <row r="38" spans="1:16" ht="14.25">
      <c r="A38" s="2" t="s">
        <v>44</v>
      </c>
      <c r="B38" s="3">
        <v>0</v>
      </c>
      <c r="C38" s="4">
        <v>0</v>
      </c>
      <c r="D38" s="20">
        <v>551</v>
      </c>
      <c r="E38" s="4">
        <v>2.3E-3</v>
      </c>
      <c r="F38" s="20">
        <v>223</v>
      </c>
      <c r="G38" s="4">
        <v>8.9999999999999998E-4</v>
      </c>
      <c r="H38" s="20">
        <v>2590</v>
      </c>
      <c r="I38" s="4">
        <v>1.09E-2</v>
      </c>
      <c r="J38" s="5">
        <f t="shared" si="0"/>
        <v>235217.56028368796</v>
      </c>
      <c r="K38" s="6">
        <f t="shared" si="1"/>
        <v>0.9859</v>
      </c>
      <c r="L38" s="5">
        <f t="shared" si="2"/>
        <v>238581.56028368796</v>
      </c>
      <c r="M38" s="7">
        <f t="shared" si="3"/>
        <v>1.4100000000000001E-2</v>
      </c>
      <c r="N38" s="7">
        <f t="shared" si="4"/>
        <v>3.1999999999999997E-3</v>
      </c>
      <c r="O38" s="17">
        <f t="shared" si="5"/>
        <v>774</v>
      </c>
      <c r="P38" s="17">
        <f t="shared" si="6"/>
        <v>3364</v>
      </c>
    </row>
    <row r="39" spans="1:16" ht="14.25">
      <c r="A39" s="2" t="s">
        <v>45</v>
      </c>
      <c r="B39" s="3">
        <v>0</v>
      </c>
      <c r="C39" s="4">
        <v>0</v>
      </c>
      <c r="D39" s="20">
        <v>5366</v>
      </c>
      <c r="E39" s="4">
        <v>3.32E-2</v>
      </c>
      <c r="F39" s="20">
        <v>1697</v>
      </c>
      <c r="G39" s="4">
        <v>1.0500000000000001E-2</v>
      </c>
      <c r="H39" s="20">
        <v>7645</v>
      </c>
      <c r="I39" s="4">
        <v>4.7399999999999998E-2</v>
      </c>
      <c r="J39" s="5">
        <f t="shared" si="0"/>
        <v>146740.95718990121</v>
      </c>
      <c r="K39" s="6">
        <f t="shared" si="1"/>
        <v>0.90890000000000004</v>
      </c>
      <c r="L39" s="5">
        <f t="shared" si="2"/>
        <v>161448.95718990121</v>
      </c>
      <c r="M39" s="7">
        <f t="shared" si="3"/>
        <v>9.1099999999999959E-2</v>
      </c>
      <c r="N39" s="7">
        <f t="shared" si="4"/>
        <v>4.3700000000000003E-2</v>
      </c>
      <c r="O39" s="17">
        <f t="shared" si="5"/>
        <v>7063</v>
      </c>
      <c r="P39" s="17">
        <f t="shared" si="6"/>
        <v>14708</v>
      </c>
    </row>
    <row r="40" spans="1:16" ht="14.25">
      <c r="A40" s="2" t="s">
        <v>46</v>
      </c>
      <c r="B40" s="3">
        <v>0</v>
      </c>
      <c r="C40" s="4">
        <v>0</v>
      </c>
      <c r="D40" s="20">
        <v>4339</v>
      </c>
      <c r="E40" s="4">
        <v>6.7999999999999996E-3</v>
      </c>
      <c r="F40" s="20">
        <v>2015</v>
      </c>
      <c r="G40" s="4">
        <v>3.2000000000000002E-3</v>
      </c>
      <c r="H40" s="20">
        <v>15202</v>
      </c>
      <c r="I40" s="4">
        <v>2.3900000000000001E-2</v>
      </c>
      <c r="J40" s="5">
        <f t="shared" si="0"/>
        <v>614314.20648967556</v>
      </c>
      <c r="K40" s="6">
        <f t="shared" si="1"/>
        <v>0.96609999999999996</v>
      </c>
      <c r="L40" s="5">
        <f t="shared" si="2"/>
        <v>635870.20648967556</v>
      </c>
      <c r="M40" s="7">
        <f t="shared" si="3"/>
        <v>3.3900000000000041E-2</v>
      </c>
      <c r="N40" s="7">
        <f t="shared" si="4"/>
        <v>0.01</v>
      </c>
      <c r="O40" s="17">
        <f t="shared" si="5"/>
        <v>6354</v>
      </c>
      <c r="P40" s="17">
        <f t="shared" si="6"/>
        <v>21556</v>
      </c>
    </row>
    <row r="41" spans="1:16" ht="14.25">
      <c r="A41" s="2" t="s">
        <v>47</v>
      </c>
      <c r="B41" s="3">
        <v>0</v>
      </c>
      <c r="C41" s="4">
        <v>0</v>
      </c>
      <c r="D41" s="20">
        <v>405</v>
      </c>
      <c r="E41" s="4">
        <v>7.6E-3</v>
      </c>
      <c r="F41" s="20">
        <v>277</v>
      </c>
      <c r="G41" s="4">
        <v>5.1999999999999998E-3</v>
      </c>
      <c r="H41" s="20">
        <v>1269</v>
      </c>
      <c r="I41" s="4">
        <v>2.3699999999999999E-2</v>
      </c>
      <c r="J41" s="5">
        <f t="shared" si="0"/>
        <v>51501.054794520554</v>
      </c>
      <c r="K41" s="6">
        <f t="shared" si="1"/>
        <v>0.96350000000000002</v>
      </c>
      <c r="L41" s="5">
        <f t="shared" si="2"/>
        <v>53452.054794520554</v>
      </c>
      <c r="M41" s="7">
        <f t="shared" si="3"/>
        <v>3.6499999999999977E-2</v>
      </c>
      <c r="N41" s="7">
        <f t="shared" si="4"/>
        <v>1.2799999999999999E-2</v>
      </c>
      <c r="O41" s="17">
        <f t="shared" si="5"/>
        <v>682</v>
      </c>
      <c r="P41" s="17">
        <f t="shared" si="6"/>
        <v>1951</v>
      </c>
    </row>
    <row r="42" spans="1:16" ht="14.25">
      <c r="A42" s="2" t="s">
        <v>48</v>
      </c>
      <c r="B42" s="3">
        <v>0</v>
      </c>
      <c r="C42" s="4">
        <v>0</v>
      </c>
      <c r="D42" s="20">
        <v>956</v>
      </c>
      <c r="E42" s="4">
        <v>4.5999999999999999E-3</v>
      </c>
      <c r="F42" s="20">
        <v>379</v>
      </c>
      <c r="G42" s="4">
        <v>1.8E-3</v>
      </c>
      <c r="H42" s="20">
        <v>3120</v>
      </c>
      <c r="I42" s="4">
        <v>1.49E-2</v>
      </c>
      <c r="J42" s="5">
        <f t="shared" si="0"/>
        <v>204699.92957746479</v>
      </c>
      <c r="K42" s="6">
        <f t="shared" si="1"/>
        <v>0.97870000000000001</v>
      </c>
      <c r="L42" s="5">
        <f>(B42+D42+F42+H42)/(C42+E42+G42+I42)</f>
        <v>209154.92957746479</v>
      </c>
      <c r="M42" s="7">
        <f t="shared" si="3"/>
        <v>2.1299999999999986E-2</v>
      </c>
      <c r="N42" s="7">
        <f t="shared" si="4"/>
        <v>6.3999999999999994E-3</v>
      </c>
      <c r="O42" s="17">
        <f t="shared" si="5"/>
        <v>1335</v>
      </c>
      <c r="P42" s="17">
        <f t="shared" si="6"/>
        <v>4455</v>
      </c>
    </row>
    <row r="43" spans="1:16" ht="14.25">
      <c r="A43" s="2" t="s">
        <v>49</v>
      </c>
      <c r="B43" s="3">
        <v>0</v>
      </c>
      <c r="C43" s="4">
        <v>0</v>
      </c>
      <c r="D43" s="20">
        <v>109</v>
      </c>
      <c r="E43" s="4">
        <v>3.0000000000000001E-3</v>
      </c>
      <c r="F43" s="20">
        <v>77</v>
      </c>
      <c r="G43" s="4">
        <v>2.0999999999999999E-3</v>
      </c>
      <c r="H43" s="20">
        <v>542</v>
      </c>
      <c r="I43" s="4">
        <v>1.47E-2</v>
      </c>
      <c r="J43" s="5">
        <f t="shared" si="0"/>
        <v>36039.67676767677</v>
      </c>
      <c r="K43" s="6">
        <f t="shared" si="1"/>
        <v>0.98019999999999996</v>
      </c>
      <c r="L43" s="5">
        <f t="shared" si="2"/>
        <v>36767.67676767677</v>
      </c>
      <c r="M43" s="7">
        <f t="shared" si="3"/>
        <v>1.980000000000004E-2</v>
      </c>
      <c r="N43" s="7">
        <f t="shared" si="4"/>
        <v>5.1000000000000004E-3</v>
      </c>
      <c r="O43" s="17">
        <f t="shared" si="5"/>
        <v>186</v>
      </c>
      <c r="P43" s="17">
        <f t="shared" si="6"/>
        <v>728</v>
      </c>
    </row>
    <row r="44" spans="1:16" ht="14.25">
      <c r="A44" s="2" t="s">
        <v>50</v>
      </c>
      <c r="B44" s="3">
        <v>0</v>
      </c>
      <c r="C44" s="4">
        <v>0</v>
      </c>
      <c r="D44" s="20">
        <v>1773</v>
      </c>
      <c r="E44" s="4">
        <v>7.0000000000000001E-3</v>
      </c>
      <c r="F44" s="20">
        <v>349</v>
      </c>
      <c r="G44" s="4">
        <v>1.4E-3</v>
      </c>
      <c r="H44" s="20">
        <v>4507</v>
      </c>
      <c r="I44" s="4">
        <v>1.78E-2</v>
      </c>
      <c r="J44" s="5">
        <f t="shared" si="0"/>
        <v>246386.26717557252</v>
      </c>
      <c r="K44" s="6">
        <f t="shared" si="1"/>
        <v>0.9738</v>
      </c>
      <c r="L44" s="5">
        <f t="shared" si="2"/>
        <v>253015.26717557252</v>
      </c>
      <c r="M44" s="7">
        <f t="shared" si="3"/>
        <v>2.6200000000000001E-2</v>
      </c>
      <c r="N44" s="7">
        <f t="shared" si="4"/>
        <v>8.3999999999999995E-3</v>
      </c>
      <c r="O44" s="17">
        <f t="shared" si="5"/>
        <v>2122</v>
      </c>
      <c r="P44" s="17">
        <f t="shared" si="6"/>
        <v>6629</v>
      </c>
    </row>
    <row r="45" spans="1:16" ht="14.25">
      <c r="A45" s="2" t="s">
        <v>51</v>
      </c>
      <c r="B45" s="3">
        <v>0</v>
      </c>
      <c r="C45" s="4">
        <v>0</v>
      </c>
      <c r="D45" s="20">
        <v>3460</v>
      </c>
      <c r="E45" s="4">
        <v>2.8E-3</v>
      </c>
      <c r="F45" s="20">
        <v>2320</v>
      </c>
      <c r="G45" s="4">
        <v>1.9E-3</v>
      </c>
      <c r="H45" s="20">
        <v>16718</v>
      </c>
      <c r="I45" s="4">
        <v>1.35E-2</v>
      </c>
      <c r="J45" s="5">
        <f t="shared" si="0"/>
        <v>1213655.846153846</v>
      </c>
      <c r="K45" s="6">
        <f t="shared" si="1"/>
        <v>0.98180000000000001</v>
      </c>
      <c r="L45" s="5">
        <f t="shared" si="2"/>
        <v>1236153.846153846</v>
      </c>
      <c r="M45" s="7">
        <f t="shared" si="3"/>
        <v>1.8199999999999994E-2</v>
      </c>
      <c r="N45" s="7">
        <f t="shared" si="4"/>
        <v>4.7000000000000002E-3</v>
      </c>
      <c r="O45" s="17">
        <f t="shared" si="5"/>
        <v>5780</v>
      </c>
      <c r="P45" s="17">
        <f t="shared" si="6"/>
        <v>22498</v>
      </c>
    </row>
    <row r="46" spans="1:16" ht="14.25">
      <c r="A46" s="2" t="s">
        <v>52</v>
      </c>
      <c r="B46" s="3">
        <v>0</v>
      </c>
      <c r="C46" s="4">
        <v>0</v>
      </c>
      <c r="D46" s="20">
        <v>2327</v>
      </c>
      <c r="E46" s="4">
        <v>1.4200000000000001E-2</v>
      </c>
      <c r="F46" s="20">
        <v>702</v>
      </c>
      <c r="G46" s="4">
        <v>4.3E-3</v>
      </c>
      <c r="H46" s="20">
        <v>4218</v>
      </c>
      <c r="I46" s="4">
        <v>2.5700000000000001E-2</v>
      </c>
      <c r="J46" s="5">
        <f t="shared" si="0"/>
        <v>156712.27601809954</v>
      </c>
      <c r="K46" s="6">
        <f t="shared" si="1"/>
        <v>0.95579999999999998</v>
      </c>
      <c r="L46" s="5">
        <f t="shared" si="2"/>
        <v>163959.27601809954</v>
      </c>
      <c r="M46" s="7">
        <f t="shared" si="3"/>
        <v>4.4200000000000017E-2</v>
      </c>
      <c r="N46" s="7">
        <f t="shared" si="4"/>
        <v>1.8500000000000003E-2</v>
      </c>
      <c r="O46" s="17">
        <f t="shared" si="5"/>
        <v>3029</v>
      </c>
      <c r="P46" s="17">
        <f t="shared" si="6"/>
        <v>7247</v>
      </c>
    </row>
    <row r="47" spans="1:16" ht="14.25">
      <c r="A47" s="2" t="s">
        <v>53</v>
      </c>
      <c r="B47" s="3">
        <v>0</v>
      </c>
      <c r="C47" s="4">
        <v>0</v>
      </c>
      <c r="D47" s="20">
        <v>662</v>
      </c>
      <c r="E47" s="4">
        <v>1.54E-2</v>
      </c>
      <c r="F47" s="20">
        <v>343</v>
      </c>
      <c r="G47" s="4">
        <v>8.0000000000000002E-3</v>
      </c>
      <c r="H47" s="20">
        <v>1300</v>
      </c>
      <c r="I47" s="4">
        <v>3.0300000000000001E-2</v>
      </c>
      <c r="J47" s="5">
        <f t="shared" si="0"/>
        <v>40618.649906890132</v>
      </c>
      <c r="K47" s="6">
        <f t="shared" si="1"/>
        <v>0.94630000000000003</v>
      </c>
      <c r="L47" s="5">
        <f t="shared" si="2"/>
        <v>42923.649906890132</v>
      </c>
      <c r="M47" s="7">
        <f t="shared" si="3"/>
        <v>5.369999999999997E-2</v>
      </c>
      <c r="N47" s="7">
        <f t="shared" si="4"/>
        <v>2.3400000000000001E-2</v>
      </c>
      <c r="O47" s="17">
        <f t="shared" si="5"/>
        <v>1005</v>
      </c>
      <c r="P47" s="17">
        <f t="shared" si="6"/>
        <v>2305</v>
      </c>
    </row>
    <row r="48" spans="1:16" ht="14.25">
      <c r="A48" s="2" t="s">
        <v>54</v>
      </c>
      <c r="B48" s="3">
        <v>0</v>
      </c>
      <c r="C48" s="4">
        <v>0</v>
      </c>
      <c r="D48" s="20">
        <v>5677</v>
      </c>
      <c r="E48" s="4">
        <v>1.5299999999999999E-2</v>
      </c>
      <c r="F48" s="20">
        <v>1337</v>
      </c>
      <c r="G48" s="4">
        <v>3.5999999999999999E-3</v>
      </c>
      <c r="H48" s="20">
        <v>12082</v>
      </c>
      <c r="I48" s="4">
        <v>3.2599999999999997E-2</v>
      </c>
      <c r="J48" s="5">
        <f t="shared" si="0"/>
        <v>351700.11650485441</v>
      </c>
      <c r="K48" s="6">
        <f t="shared" si="1"/>
        <v>0.94850000000000001</v>
      </c>
      <c r="L48" s="5">
        <f t="shared" si="2"/>
        <v>370796.11650485441</v>
      </c>
      <c r="M48" s="7">
        <f t="shared" si="3"/>
        <v>5.149999999999999E-2</v>
      </c>
      <c r="N48" s="7">
        <f t="shared" si="4"/>
        <v>1.89E-2</v>
      </c>
      <c r="O48" s="17">
        <f t="shared" si="5"/>
        <v>7014</v>
      </c>
      <c r="P48" s="17">
        <f t="shared" si="6"/>
        <v>19096</v>
      </c>
    </row>
    <row r="49" spans="1:16" ht="14.25">
      <c r="A49" s="2" t="s">
        <v>55</v>
      </c>
      <c r="B49" s="3">
        <v>0</v>
      </c>
      <c r="C49" s="4">
        <v>0</v>
      </c>
      <c r="D49" s="20">
        <v>10256</v>
      </c>
      <c r="E49" s="4">
        <v>3.5900000000000001E-2</v>
      </c>
      <c r="F49" s="20">
        <v>1916</v>
      </c>
      <c r="G49" s="4">
        <v>6.7000000000000002E-3</v>
      </c>
      <c r="H49" s="20">
        <v>16191</v>
      </c>
      <c r="I49" s="4">
        <v>5.67E-2</v>
      </c>
      <c r="J49" s="5">
        <f t="shared" si="0"/>
        <v>257266.40584088623</v>
      </c>
      <c r="K49" s="6">
        <f t="shared" si="1"/>
        <v>0.90070000000000006</v>
      </c>
      <c r="L49" s="5">
        <f t="shared" si="2"/>
        <v>285629.40584088623</v>
      </c>
      <c r="M49" s="7">
        <f t="shared" si="3"/>
        <v>9.9299999999999944E-2</v>
      </c>
      <c r="N49" s="7">
        <f t="shared" si="4"/>
        <v>4.2599999999999999E-2</v>
      </c>
      <c r="O49" s="17">
        <f t="shared" si="5"/>
        <v>12172</v>
      </c>
      <c r="P49" s="17">
        <f t="shared" si="6"/>
        <v>28363</v>
      </c>
    </row>
    <row r="50" spans="1:16" ht="14.25">
      <c r="A50" s="2" t="s">
        <v>56</v>
      </c>
      <c r="B50" s="3">
        <v>0</v>
      </c>
      <c r="C50" s="4">
        <v>0</v>
      </c>
      <c r="D50" s="20">
        <v>179</v>
      </c>
      <c r="E50" s="4">
        <v>3.5000000000000001E-3</v>
      </c>
      <c r="F50" s="20">
        <v>71</v>
      </c>
      <c r="G50" s="4">
        <v>1.4E-3</v>
      </c>
      <c r="H50" s="20">
        <v>811</v>
      </c>
      <c r="I50" s="4">
        <v>1.61E-2</v>
      </c>
      <c r="J50" s="5">
        <f t="shared" si="0"/>
        <v>49462.809523809527</v>
      </c>
      <c r="K50" s="6">
        <f t="shared" si="1"/>
        <v>0.97899999999999998</v>
      </c>
      <c r="L50" s="5">
        <f t="shared" si="2"/>
        <v>50523.809523809527</v>
      </c>
      <c r="M50" s="7">
        <f t="shared" si="3"/>
        <v>2.1000000000000019E-2</v>
      </c>
      <c r="N50" s="7">
        <f t="shared" si="4"/>
        <v>4.8999999999999998E-3</v>
      </c>
      <c r="O50" s="17">
        <f t="shared" si="5"/>
        <v>250</v>
      </c>
      <c r="P50" s="17">
        <f t="shared" si="6"/>
        <v>1061</v>
      </c>
    </row>
    <row r="51" spans="1:16" ht="14.25">
      <c r="A51" s="2" t="s">
        <v>57</v>
      </c>
      <c r="B51" s="3">
        <v>0</v>
      </c>
      <c r="C51" s="4">
        <v>0</v>
      </c>
      <c r="D51" s="20">
        <v>1381</v>
      </c>
      <c r="E51" s="4">
        <v>5.7000000000000002E-3</v>
      </c>
      <c r="F51" s="20">
        <v>581</v>
      </c>
      <c r="G51" s="4">
        <v>2.3999999999999998E-3</v>
      </c>
      <c r="H51" s="20">
        <v>6122</v>
      </c>
      <c r="I51" s="4">
        <v>2.5399999999999999E-2</v>
      </c>
      <c r="J51" s="5">
        <f t="shared" si="0"/>
        <v>233229.43283582089</v>
      </c>
      <c r="K51" s="6">
        <f t="shared" si="1"/>
        <v>0.96650000000000003</v>
      </c>
      <c r="L51" s="5">
        <f t="shared" si="2"/>
        <v>241313.43283582089</v>
      </c>
      <c r="M51" s="7">
        <f t="shared" si="3"/>
        <v>3.3499999999999974E-2</v>
      </c>
      <c r="N51" s="7">
        <f t="shared" si="4"/>
        <v>8.0999999999999996E-3</v>
      </c>
      <c r="O51" s="17">
        <f t="shared" si="5"/>
        <v>1962</v>
      </c>
      <c r="P51" s="17">
        <f t="shared" si="6"/>
        <v>8084</v>
      </c>
    </row>
    <row r="52" spans="1:16" ht="14.25">
      <c r="A52" s="2" t="s">
        <v>58</v>
      </c>
      <c r="B52" s="3">
        <v>0</v>
      </c>
      <c r="C52" s="4">
        <v>0</v>
      </c>
      <c r="D52" s="20">
        <v>100</v>
      </c>
      <c r="E52" s="4">
        <v>2.8E-3</v>
      </c>
      <c r="F52" s="20">
        <v>44</v>
      </c>
      <c r="G52" s="4">
        <v>1.1999999999999999E-3</v>
      </c>
      <c r="H52" s="20">
        <v>490</v>
      </c>
      <c r="I52" s="4">
        <v>1.3899999999999999E-2</v>
      </c>
      <c r="J52" s="5">
        <f t="shared" si="0"/>
        <v>34784.994413407825</v>
      </c>
      <c r="K52" s="6">
        <f t="shared" si="1"/>
        <v>0.98209999999999997</v>
      </c>
      <c r="L52" s="5">
        <f t="shared" si="2"/>
        <v>35418.994413407825</v>
      </c>
      <c r="M52" s="7">
        <f t="shared" si="3"/>
        <v>1.7900000000000027E-2</v>
      </c>
      <c r="N52" s="7">
        <f t="shared" si="4"/>
        <v>4.0000000000000001E-3</v>
      </c>
      <c r="O52" s="17">
        <f t="shared" si="5"/>
        <v>144</v>
      </c>
      <c r="P52" s="17">
        <f t="shared" si="6"/>
        <v>634</v>
      </c>
    </row>
    <row r="53" spans="1:16" ht="15">
      <c r="A53" s="8" t="s">
        <v>59</v>
      </c>
      <c r="B53" s="21">
        <v>1772</v>
      </c>
      <c r="C53" s="9">
        <v>1E-4</v>
      </c>
      <c r="D53" s="21">
        <v>234091</v>
      </c>
      <c r="E53" s="9">
        <v>1.54E-2</v>
      </c>
      <c r="F53" s="21">
        <v>86775</v>
      </c>
      <c r="G53" s="9">
        <v>5.7000000000000002E-3</v>
      </c>
      <c r="H53" s="21">
        <v>380125</v>
      </c>
      <c r="I53" s="9">
        <v>2.5000000000000001E-2</v>
      </c>
      <c r="J53" s="10">
        <f t="shared" si="0"/>
        <v>14508557.346320344</v>
      </c>
      <c r="K53" s="11">
        <f t="shared" si="1"/>
        <v>0.95379999999999998</v>
      </c>
      <c r="L53" s="10">
        <f t="shared" si="2"/>
        <v>15211320.346320344</v>
      </c>
      <c r="M53" s="12">
        <f t="shared" si="3"/>
        <v>4.6200000000000019E-2</v>
      </c>
      <c r="N53" s="12">
        <f t="shared" si="4"/>
        <v>2.1100000000000001E-2</v>
      </c>
      <c r="O53" s="18">
        <f t="shared" si="5"/>
        <v>320866</v>
      </c>
      <c r="P53" s="18">
        <f t="shared" si="6"/>
        <v>702763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0058-6BD2-D94B-AD2F-3E7B8FCAB99E}">
  <dimension ref="A1:P53"/>
  <sheetViews>
    <sheetView workbookViewId="0">
      <selection activeCell="A11" sqref="A10:XFD11"/>
    </sheetView>
  </sheetViews>
  <sheetFormatPr defaultColWidth="11.42578125" defaultRowHeight="12.75"/>
  <sheetData>
    <row r="1" spans="1:16" ht="60">
      <c r="A1" s="34" t="s">
        <v>0</v>
      </c>
      <c r="B1" s="35" t="s">
        <v>146</v>
      </c>
      <c r="C1" s="36" t="s">
        <v>147</v>
      </c>
      <c r="D1" s="35" t="s">
        <v>148</v>
      </c>
      <c r="E1" s="30" t="s">
        <v>149</v>
      </c>
      <c r="F1" s="31" t="s">
        <v>150</v>
      </c>
      <c r="G1" s="30" t="s">
        <v>151</v>
      </c>
      <c r="H1" s="31" t="s">
        <v>152</v>
      </c>
      <c r="I1" s="30" t="s">
        <v>153</v>
      </c>
      <c r="J1" s="31" t="s">
        <v>154</v>
      </c>
      <c r="K1" s="31" t="s">
        <v>155</v>
      </c>
      <c r="L1" s="31" t="s">
        <v>156</v>
      </c>
      <c r="M1" s="31" t="s">
        <v>77</v>
      </c>
      <c r="N1" s="32" t="s">
        <v>78</v>
      </c>
      <c r="O1" s="32" t="s">
        <v>79</v>
      </c>
      <c r="P1" s="31" t="s">
        <v>6</v>
      </c>
    </row>
    <row r="2" spans="1:16" ht="15">
      <c r="A2" s="37" t="s">
        <v>8</v>
      </c>
      <c r="B2" s="38">
        <v>0</v>
      </c>
      <c r="C2" s="39">
        <v>0</v>
      </c>
      <c r="D2" s="19">
        <v>799</v>
      </c>
      <c r="E2" s="39">
        <v>4.5999999999999999E-3</v>
      </c>
      <c r="F2" s="19">
        <v>187</v>
      </c>
      <c r="G2" s="39">
        <v>1.1000000000000001E-3</v>
      </c>
      <c r="H2" s="19">
        <v>3510</v>
      </c>
      <c r="I2" s="39">
        <v>2.01E-2</v>
      </c>
      <c r="J2" s="15">
        <f t="shared" ref="J2:J53" si="0">L2-(B2+D2+F2+H2)</f>
        <v>169767.56589147286</v>
      </c>
      <c r="K2" s="40">
        <f t="shared" ref="K2:K52" si="1">J2/L2</f>
        <v>0.97419999999999995</v>
      </c>
      <c r="L2" s="15">
        <f>(B2+D2+F2+H2)/(C2+E2+G2+I2)</f>
        <v>174263.56589147286</v>
      </c>
      <c r="M2" s="41">
        <f>100%-K2</f>
        <v>2.5800000000000045E-2</v>
      </c>
      <c r="N2" s="42">
        <f>E2+G2</f>
        <v>5.7000000000000002E-3</v>
      </c>
      <c r="O2" s="43">
        <f>D2+F2</f>
        <v>986</v>
      </c>
      <c r="P2" s="43">
        <f>B2+D2+F2+H2</f>
        <v>4496</v>
      </c>
    </row>
    <row r="3" spans="1:16" ht="15">
      <c r="A3" s="37" t="s">
        <v>9</v>
      </c>
      <c r="B3" s="38">
        <v>0</v>
      </c>
      <c r="C3" s="39">
        <v>0</v>
      </c>
      <c r="D3" s="19">
        <v>134</v>
      </c>
      <c r="E3" s="39">
        <v>6.8999999999999999E-3</v>
      </c>
      <c r="F3" s="19">
        <v>28</v>
      </c>
      <c r="G3" s="39">
        <v>1.4E-3</v>
      </c>
      <c r="H3" s="19">
        <v>691</v>
      </c>
      <c r="I3" s="39">
        <v>3.5700000000000003E-2</v>
      </c>
      <c r="J3" s="15">
        <f t="shared" si="0"/>
        <v>18533.363636363636</v>
      </c>
      <c r="K3" s="40">
        <f t="shared" si="1"/>
        <v>0.95599999999999996</v>
      </c>
      <c r="L3" s="15">
        <f t="shared" ref="L3:L53" si="2">(B3+D3+F3+H3)/(C3+E3+G3+I3)</f>
        <v>19386.363636363636</v>
      </c>
      <c r="M3" s="41">
        <f t="shared" ref="M3:M53" si="3">100%-K3</f>
        <v>4.4000000000000039E-2</v>
      </c>
      <c r="N3" s="42">
        <f t="shared" ref="N3:N53" si="4">E3+G3</f>
        <v>8.3000000000000001E-3</v>
      </c>
      <c r="O3" s="43">
        <f t="shared" ref="O3:O53" si="5">D3+F3</f>
        <v>162</v>
      </c>
      <c r="P3" s="43">
        <f t="shared" ref="P3:P53" si="6">B3+D3+F3+H3</f>
        <v>853</v>
      </c>
    </row>
    <row r="4" spans="1:16" ht="15">
      <c r="A4" s="37" t="s">
        <v>10</v>
      </c>
      <c r="B4" s="38">
        <v>0</v>
      </c>
      <c r="C4" s="39">
        <v>0</v>
      </c>
      <c r="D4" s="19">
        <v>5950</v>
      </c>
      <c r="E4" s="39">
        <v>2.18E-2</v>
      </c>
      <c r="F4" s="19">
        <v>967</v>
      </c>
      <c r="G4" s="39">
        <v>3.5000000000000001E-3</v>
      </c>
      <c r="H4" s="19">
        <v>9862</v>
      </c>
      <c r="I4" s="39">
        <v>3.6200000000000003E-2</v>
      </c>
      <c r="J4" s="15">
        <f t="shared" si="0"/>
        <v>256050.26829268294</v>
      </c>
      <c r="K4" s="40">
        <f t="shared" si="1"/>
        <v>0.9385</v>
      </c>
      <c r="L4" s="15">
        <f t="shared" si="2"/>
        <v>272829.26829268294</v>
      </c>
      <c r="M4" s="41">
        <f t="shared" si="3"/>
        <v>6.1499999999999999E-2</v>
      </c>
      <c r="N4" s="42">
        <f t="shared" si="4"/>
        <v>2.53E-2</v>
      </c>
      <c r="O4" s="43">
        <f t="shared" si="5"/>
        <v>6917</v>
      </c>
      <c r="P4" s="43">
        <f t="shared" si="6"/>
        <v>16779</v>
      </c>
    </row>
    <row r="5" spans="1:16" ht="15">
      <c r="A5" s="37" t="s">
        <v>11</v>
      </c>
      <c r="B5" s="38">
        <v>0</v>
      </c>
      <c r="C5" s="39">
        <v>0</v>
      </c>
      <c r="D5" s="19">
        <v>327</v>
      </c>
      <c r="E5" s="39">
        <v>3.0999999999999999E-3</v>
      </c>
      <c r="F5" s="19">
        <v>106</v>
      </c>
      <c r="G5" s="39">
        <v>1E-3</v>
      </c>
      <c r="H5" s="19">
        <v>2111</v>
      </c>
      <c r="I5" s="39">
        <v>1.9800000000000002E-2</v>
      </c>
      <c r="J5" s="15">
        <f t="shared" si="0"/>
        <v>103899.51464435145</v>
      </c>
      <c r="K5" s="40">
        <f t="shared" si="1"/>
        <v>0.97609999999999997</v>
      </c>
      <c r="L5" s="15">
        <f t="shared" si="2"/>
        <v>106443.51464435145</v>
      </c>
      <c r="M5" s="41">
        <f t="shared" si="3"/>
        <v>2.3900000000000032E-2</v>
      </c>
      <c r="N5" s="42">
        <f t="shared" si="4"/>
        <v>4.0999999999999995E-3</v>
      </c>
      <c r="O5" s="43">
        <f t="shared" si="5"/>
        <v>433</v>
      </c>
      <c r="P5" s="43">
        <f t="shared" si="6"/>
        <v>2544</v>
      </c>
    </row>
    <row r="6" spans="1:16" ht="15">
      <c r="A6" s="37" t="s">
        <v>12</v>
      </c>
      <c r="B6" s="38">
        <v>804</v>
      </c>
      <c r="C6" s="39">
        <v>5.9999999999999995E-4</v>
      </c>
      <c r="D6" s="19">
        <v>93236</v>
      </c>
      <c r="E6" s="39">
        <v>6.4000000000000001E-2</v>
      </c>
      <c r="F6" s="19">
        <v>27557</v>
      </c>
      <c r="G6" s="39">
        <v>1.89E-2</v>
      </c>
      <c r="H6" s="19">
        <v>108270</v>
      </c>
      <c r="I6" s="39">
        <v>7.4300000000000005E-2</v>
      </c>
      <c r="J6" s="15">
        <f t="shared" si="0"/>
        <v>1226831.3523447402</v>
      </c>
      <c r="K6" s="40">
        <f t="shared" si="1"/>
        <v>0.84219999999999995</v>
      </c>
      <c r="L6" s="15">
        <f t="shared" si="2"/>
        <v>1456698.3523447402</v>
      </c>
      <c r="M6" s="41">
        <f t="shared" si="3"/>
        <v>0.15780000000000005</v>
      </c>
      <c r="N6" s="42">
        <f t="shared" si="4"/>
        <v>8.2900000000000001E-2</v>
      </c>
      <c r="O6" s="43">
        <f t="shared" si="5"/>
        <v>120793</v>
      </c>
      <c r="P6" s="43">
        <f t="shared" si="6"/>
        <v>229867</v>
      </c>
    </row>
    <row r="7" spans="1:16" ht="15">
      <c r="A7" s="37" t="s">
        <v>13</v>
      </c>
      <c r="B7" s="38">
        <v>0</v>
      </c>
      <c r="C7" s="39">
        <v>0</v>
      </c>
      <c r="D7" s="19">
        <v>6476</v>
      </c>
      <c r="E7" s="39">
        <v>3.3500000000000002E-2</v>
      </c>
      <c r="F7" s="19">
        <v>1600</v>
      </c>
      <c r="G7" s="39">
        <v>8.3000000000000001E-3</v>
      </c>
      <c r="H7" s="19">
        <v>8342</v>
      </c>
      <c r="I7" s="39">
        <v>4.3099999999999999E-2</v>
      </c>
      <c r="J7" s="15">
        <f t="shared" si="0"/>
        <v>176962.44758539458</v>
      </c>
      <c r="K7" s="40">
        <f t="shared" si="1"/>
        <v>0.91510000000000002</v>
      </c>
      <c r="L7" s="15">
        <f t="shared" si="2"/>
        <v>193380.44758539458</v>
      </c>
      <c r="M7" s="41">
        <f t="shared" si="3"/>
        <v>8.4899999999999975E-2</v>
      </c>
      <c r="N7" s="42">
        <f t="shared" si="4"/>
        <v>4.1800000000000004E-2</v>
      </c>
      <c r="O7" s="43">
        <f t="shared" si="5"/>
        <v>8076</v>
      </c>
      <c r="P7" s="43">
        <f t="shared" si="6"/>
        <v>16418</v>
      </c>
    </row>
    <row r="8" spans="1:16" ht="15">
      <c r="A8" s="37" t="s">
        <v>14</v>
      </c>
      <c r="B8" s="38">
        <v>0</v>
      </c>
      <c r="C8" s="39">
        <v>0</v>
      </c>
      <c r="D8" s="19">
        <v>2381</v>
      </c>
      <c r="E8" s="39">
        <v>1.78E-2</v>
      </c>
      <c r="F8" s="19">
        <v>930</v>
      </c>
      <c r="G8" s="39">
        <v>6.8999999999999999E-3</v>
      </c>
      <c r="H8" s="19">
        <v>5370</v>
      </c>
      <c r="I8" s="39">
        <v>4.0099999999999997E-2</v>
      </c>
      <c r="J8" s="15">
        <f t="shared" si="0"/>
        <v>125285.04938271607</v>
      </c>
      <c r="K8" s="40">
        <f t="shared" si="1"/>
        <v>0.93520000000000003</v>
      </c>
      <c r="L8" s="15">
        <f t="shared" si="2"/>
        <v>133966.04938271607</v>
      </c>
      <c r="M8" s="41">
        <f t="shared" si="3"/>
        <v>6.4799999999999969E-2</v>
      </c>
      <c r="N8" s="42">
        <f t="shared" si="4"/>
        <v>2.47E-2</v>
      </c>
      <c r="O8" s="43">
        <f t="shared" si="5"/>
        <v>3311</v>
      </c>
      <c r="P8" s="43">
        <f t="shared" si="6"/>
        <v>8681</v>
      </c>
    </row>
    <row r="9" spans="1:16" ht="15">
      <c r="A9" s="37" t="s">
        <v>15</v>
      </c>
      <c r="B9" s="38">
        <v>0</v>
      </c>
      <c r="C9" s="39">
        <v>0</v>
      </c>
      <c r="D9" s="19">
        <v>585</v>
      </c>
      <c r="E9" s="39">
        <v>1.4200000000000001E-2</v>
      </c>
      <c r="F9" s="19">
        <v>209</v>
      </c>
      <c r="G9" s="39">
        <v>5.1000000000000004E-3</v>
      </c>
      <c r="H9" s="19">
        <v>1860</v>
      </c>
      <c r="I9" s="39">
        <v>4.53E-2</v>
      </c>
      <c r="J9" s="15">
        <f t="shared" si="0"/>
        <v>38429.591331269345</v>
      </c>
      <c r="K9" s="40">
        <f t="shared" si="1"/>
        <v>0.93540000000000001</v>
      </c>
      <c r="L9" s="15">
        <f t="shared" si="2"/>
        <v>41083.591331269345</v>
      </c>
      <c r="M9" s="41">
        <f t="shared" si="3"/>
        <v>6.4599999999999991E-2</v>
      </c>
      <c r="N9" s="42">
        <f t="shared" si="4"/>
        <v>1.9300000000000001E-2</v>
      </c>
      <c r="O9" s="43">
        <f t="shared" si="5"/>
        <v>794</v>
      </c>
      <c r="P9" s="43">
        <f t="shared" si="6"/>
        <v>2654</v>
      </c>
    </row>
    <row r="10" spans="1:16" ht="15">
      <c r="A10" s="37" t="s">
        <v>16</v>
      </c>
      <c r="B10" s="38">
        <v>0</v>
      </c>
      <c r="C10" s="39">
        <v>0</v>
      </c>
      <c r="D10" s="19">
        <v>769</v>
      </c>
      <c r="E10" s="39">
        <v>3.9800000000000002E-2</v>
      </c>
      <c r="F10" s="19">
        <v>427</v>
      </c>
      <c r="G10" s="39">
        <v>2.2100000000000002E-2</v>
      </c>
      <c r="H10" s="19">
        <v>1867</v>
      </c>
      <c r="I10" s="39">
        <v>9.6600000000000005E-2</v>
      </c>
      <c r="J10" s="15">
        <f t="shared" si="0"/>
        <v>16261.921135646688</v>
      </c>
      <c r="K10" s="40">
        <f t="shared" si="1"/>
        <v>0.84150000000000003</v>
      </c>
      <c r="L10" s="15">
        <f t="shared" si="2"/>
        <v>19324.921135646688</v>
      </c>
      <c r="M10" s="41">
        <f t="shared" si="3"/>
        <v>0.15849999999999997</v>
      </c>
      <c r="N10" s="42">
        <f t="shared" si="4"/>
        <v>6.1900000000000004E-2</v>
      </c>
      <c r="O10" s="43">
        <f t="shared" si="5"/>
        <v>1196</v>
      </c>
      <c r="P10" s="43">
        <f t="shared" si="6"/>
        <v>3063</v>
      </c>
    </row>
    <row r="11" spans="1:16" ht="15">
      <c r="A11" s="37" t="s">
        <v>17</v>
      </c>
      <c r="B11" s="38">
        <v>0</v>
      </c>
      <c r="C11" s="39">
        <v>0</v>
      </c>
      <c r="D11" s="19">
        <v>18607</v>
      </c>
      <c r="E11" s="39">
        <v>1.6400000000000001E-2</v>
      </c>
      <c r="F11" s="19">
        <v>2448</v>
      </c>
      <c r="G11" s="39">
        <v>2.2000000000000001E-3</v>
      </c>
      <c r="H11" s="19">
        <v>29770</v>
      </c>
      <c r="I11" s="39">
        <v>2.6200000000000001E-2</v>
      </c>
      <c r="J11" s="15">
        <f t="shared" si="0"/>
        <v>1083661.607142857</v>
      </c>
      <c r="K11" s="40">
        <f t="shared" si="1"/>
        <v>0.95520000000000005</v>
      </c>
      <c r="L11" s="15">
        <f t="shared" si="2"/>
        <v>1134486.607142857</v>
      </c>
      <c r="M11" s="41">
        <f t="shared" si="3"/>
        <v>4.4799999999999951E-2</v>
      </c>
      <c r="N11" s="42">
        <f t="shared" si="4"/>
        <v>1.8600000000000002E-2</v>
      </c>
      <c r="O11" s="43">
        <f t="shared" si="5"/>
        <v>21055</v>
      </c>
      <c r="P11" s="43">
        <f t="shared" si="6"/>
        <v>50825</v>
      </c>
    </row>
    <row r="12" spans="1:16" ht="15">
      <c r="A12" s="37" t="s">
        <v>18</v>
      </c>
      <c r="B12" s="38">
        <v>0</v>
      </c>
      <c r="C12" s="39">
        <v>0</v>
      </c>
      <c r="D12" s="19">
        <v>4521</v>
      </c>
      <c r="E12" s="39">
        <v>1.1599999999999999E-2</v>
      </c>
      <c r="F12" s="19">
        <v>874</v>
      </c>
      <c r="G12" s="39">
        <v>2.2000000000000001E-3</v>
      </c>
      <c r="H12" s="19">
        <v>10249</v>
      </c>
      <c r="I12" s="39">
        <v>2.6200000000000001E-2</v>
      </c>
      <c r="J12" s="15">
        <f t="shared" si="0"/>
        <v>375456</v>
      </c>
      <c r="K12" s="40">
        <f t="shared" si="1"/>
        <v>0.96</v>
      </c>
      <c r="L12" s="15">
        <f t="shared" si="2"/>
        <v>391100</v>
      </c>
      <c r="M12" s="41">
        <f t="shared" si="3"/>
        <v>4.0000000000000036E-2</v>
      </c>
      <c r="N12" s="42">
        <f t="shared" si="4"/>
        <v>1.38E-2</v>
      </c>
      <c r="O12" s="43">
        <f t="shared" si="5"/>
        <v>5395</v>
      </c>
      <c r="P12" s="43">
        <f t="shared" si="6"/>
        <v>15644</v>
      </c>
    </row>
    <row r="13" spans="1:16" ht="15">
      <c r="A13" s="37" t="s">
        <v>19</v>
      </c>
      <c r="B13" s="38">
        <v>6</v>
      </c>
      <c r="C13" s="39">
        <v>1E-4</v>
      </c>
      <c r="D13" s="19">
        <v>2239</v>
      </c>
      <c r="E13" s="39">
        <v>4.41E-2</v>
      </c>
      <c r="F13" s="19">
        <v>438</v>
      </c>
      <c r="G13" s="39">
        <v>8.6E-3</v>
      </c>
      <c r="H13" s="19">
        <v>1510</v>
      </c>
      <c r="I13" s="39">
        <v>2.9700000000000001E-2</v>
      </c>
      <c r="J13" s="15">
        <f t="shared" si="0"/>
        <v>46631.242424242424</v>
      </c>
      <c r="K13" s="40">
        <f t="shared" si="1"/>
        <v>0.91749999999999998</v>
      </c>
      <c r="L13" s="15">
        <f t="shared" si="2"/>
        <v>50824.242424242424</v>
      </c>
      <c r="M13" s="41">
        <f t="shared" si="3"/>
        <v>8.2500000000000018E-2</v>
      </c>
      <c r="N13" s="42">
        <f t="shared" si="4"/>
        <v>5.2699999999999997E-2</v>
      </c>
      <c r="O13" s="43">
        <f t="shared" si="5"/>
        <v>2677</v>
      </c>
      <c r="P13" s="43">
        <f t="shared" si="6"/>
        <v>4193</v>
      </c>
    </row>
    <row r="14" spans="1:16" ht="15">
      <c r="A14" s="37" t="s">
        <v>20</v>
      </c>
      <c r="B14" s="38">
        <v>0</v>
      </c>
      <c r="C14" s="39">
        <v>0</v>
      </c>
      <c r="D14" s="19">
        <v>470</v>
      </c>
      <c r="E14" s="39">
        <v>9.4999999999999998E-3</v>
      </c>
      <c r="F14" s="19">
        <v>140</v>
      </c>
      <c r="G14" s="39">
        <v>2.8E-3</v>
      </c>
      <c r="H14" s="19">
        <v>2537</v>
      </c>
      <c r="I14" s="39">
        <v>5.1499999999999997E-2</v>
      </c>
      <c r="J14" s="15">
        <f t="shared" si="0"/>
        <v>46179.01880877743</v>
      </c>
      <c r="K14" s="40">
        <f t="shared" si="1"/>
        <v>0.93620000000000003</v>
      </c>
      <c r="L14" s="15">
        <f t="shared" si="2"/>
        <v>49326.01880877743</v>
      </c>
      <c r="M14" s="41">
        <f t="shared" si="3"/>
        <v>6.3799999999999968E-2</v>
      </c>
      <c r="N14" s="42">
        <f t="shared" si="4"/>
        <v>1.23E-2</v>
      </c>
      <c r="O14" s="43">
        <f t="shared" si="5"/>
        <v>610</v>
      </c>
      <c r="P14" s="43">
        <f t="shared" si="6"/>
        <v>3147</v>
      </c>
    </row>
    <row r="15" spans="1:16" ht="15">
      <c r="A15" s="37" t="s">
        <v>21</v>
      </c>
      <c r="B15" s="38">
        <v>0</v>
      </c>
      <c r="C15" s="39">
        <v>0</v>
      </c>
      <c r="D15" s="19">
        <v>6643</v>
      </c>
      <c r="E15" s="39">
        <v>1.43E-2</v>
      </c>
      <c r="F15" s="19">
        <v>1300</v>
      </c>
      <c r="G15" s="39">
        <v>2.8E-3</v>
      </c>
      <c r="H15" s="19">
        <v>21261</v>
      </c>
      <c r="I15" s="39">
        <v>4.5699999999999998E-2</v>
      </c>
      <c r="J15" s="15">
        <f t="shared" si="0"/>
        <v>435827.84713375801</v>
      </c>
      <c r="K15" s="40">
        <f t="shared" si="1"/>
        <v>0.93720000000000003</v>
      </c>
      <c r="L15" s="15">
        <f t="shared" si="2"/>
        <v>465031.84713375801</v>
      </c>
      <c r="M15" s="41">
        <f t="shared" si="3"/>
        <v>6.2799999999999967E-2</v>
      </c>
      <c r="N15" s="42">
        <f t="shared" si="4"/>
        <v>1.7100000000000001E-2</v>
      </c>
      <c r="O15" s="43">
        <f t="shared" si="5"/>
        <v>7943</v>
      </c>
      <c r="P15" s="43">
        <f t="shared" si="6"/>
        <v>29204</v>
      </c>
    </row>
    <row r="16" spans="1:16" ht="15">
      <c r="A16" s="37" t="s">
        <v>22</v>
      </c>
      <c r="B16" s="38">
        <v>0</v>
      </c>
      <c r="C16" s="39">
        <v>0</v>
      </c>
      <c r="D16" s="19">
        <v>1712</v>
      </c>
      <c r="E16" s="39">
        <v>8.2000000000000007E-3</v>
      </c>
      <c r="F16" s="19">
        <v>427</v>
      </c>
      <c r="G16" s="39">
        <v>2E-3</v>
      </c>
      <c r="H16" s="19">
        <v>7371</v>
      </c>
      <c r="I16" s="39">
        <v>3.5099999999999999E-2</v>
      </c>
      <c r="J16" s="15">
        <f t="shared" si="0"/>
        <v>200423.77483443709</v>
      </c>
      <c r="K16" s="40">
        <f t="shared" si="1"/>
        <v>0.95469999999999999</v>
      </c>
      <c r="L16" s="15">
        <f t="shared" si="2"/>
        <v>209933.77483443709</v>
      </c>
      <c r="M16" s="41">
        <f t="shared" si="3"/>
        <v>4.5300000000000007E-2</v>
      </c>
      <c r="N16" s="42">
        <f t="shared" si="4"/>
        <v>1.0200000000000001E-2</v>
      </c>
      <c r="O16" s="43">
        <f t="shared" si="5"/>
        <v>2139</v>
      </c>
      <c r="P16" s="43">
        <f t="shared" si="6"/>
        <v>9510</v>
      </c>
    </row>
    <row r="17" spans="1:16" ht="15">
      <c r="A17" s="37" t="s">
        <v>23</v>
      </c>
      <c r="B17" s="38">
        <v>0</v>
      </c>
      <c r="C17" s="39">
        <v>0</v>
      </c>
      <c r="D17" s="19">
        <v>549</v>
      </c>
      <c r="E17" s="39">
        <v>5.1000000000000004E-3</v>
      </c>
      <c r="F17" s="19">
        <v>186</v>
      </c>
      <c r="G17" s="39">
        <v>1.6999999999999999E-3</v>
      </c>
      <c r="H17" s="19">
        <v>3912</v>
      </c>
      <c r="I17" s="39">
        <v>3.6600000000000001E-2</v>
      </c>
      <c r="J17" s="15">
        <f t="shared" si="0"/>
        <v>102426.73271889401</v>
      </c>
      <c r="K17" s="40">
        <f t="shared" si="1"/>
        <v>0.95660000000000001</v>
      </c>
      <c r="L17" s="15">
        <f t="shared" si="2"/>
        <v>107073.73271889401</v>
      </c>
      <c r="M17" s="41">
        <f t="shared" si="3"/>
        <v>4.3399999999999994E-2</v>
      </c>
      <c r="N17" s="42">
        <f t="shared" si="4"/>
        <v>6.8000000000000005E-3</v>
      </c>
      <c r="O17" s="43">
        <f t="shared" si="5"/>
        <v>735</v>
      </c>
      <c r="P17" s="43">
        <f t="shared" si="6"/>
        <v>4647</v>
      </c>
    </row>
    <row r="18" spans="1:16" ht="15">
      <c r="A18" s="37" t="s">
        <v>24</v>
      </c>
      <c r="B18" s="38">
        <v>0</v>
      </c>
      <c r="C18" s="39">
        <v>0</v>
      </c>
      <c r="D18" s="19">
        <v>763</v>
      </c>
      <c r="E18" s="39">
        <v>9.4000000000000004E-3</v>
      </c>
      <c r="F18" s="19">
        <v>192</v>
      </c>
      <c r="G18" s="39">
        <v>2.3999999999999998E-3</v>
      </c>
      <c r="H18" s="19">
        <v>3051</v>
      </c>
      <c r="I18" s="39">
        <v>3.7499999999999999E-2</v>
      </c>
      <c r="J18" s="15">
        <f t="shared" si="0"/>
        <v>77251.606490872218</v>
      </c>
      <c r="K18" s="40">
        <f t="shared" si="1"/>
        <v>0.95069999999999999</v>
      </c>
      <c r="L18" s="15">
        <f t="shared" si="2"/>
        <v>81257.606490872218</v>
      </c>
      <c r="M18" s="41">
        <f t="shared" si="3"/>
        <v>4.930000000000001E-2</v>
      </c>
      <c r="N18" s="42">
        <f t="shared" si="4"/>
        <v>1.18E-2</v>
      </c>
      <c r="O18" s="43">
        <f t="shared" si="5"/>
        <v>955</v>
      </c>
      <c r="P18" s="43">
        <f t="shared" si="6"/>
        <v>4006</v>
      </c>
    </row>
    <row r="19" spans="1:16" ht="15">
      <c r="A19" s="37" t="s">
        <v>25</v>
      </c>
      <c r="B19" s="38">
        <v>0</v>
      </c>
      <c r="C19" s="39">
        <v>0</v>
      </c>
      <c r="D19" s="19">
        <v>733</v>
      </c>
      <c r="E19" s="39">
        <v>5.8999999999999999E-3</v>
      </c>
      <c r="F19" s="19">
        <v>196</v>
      </c>
      <c r="G19" s="39">
        <v>1.6000000000000001E-3</v>
      </c>
      <c r="H19" s="19">
        <v>4120</v>
      </c>
      <c r="I19" s="39">
        <v>3.3300000000000003E-2</v>
      </c>
      <c r="J19" s="15">
        <f t="shared" si="0"/>
        <v>118700.99999999999</v>
      </c>
      <c r="K19" s="40">
        <f t="shared" si="1"/>
        <v>0.95919999999999994</v>
      </c>
      <c r="L19" s="15">
        <f t="shared" si="2"/>
        <v>123749.99999999999</v>
      </c>
      <c r="M19" s="41">
        <f t="shared" si="3"/>
        <v>4.0800000000000058E-2</v>
      </c>
      <c r="N19" s="42">
        <f t="shared" si="4"/>
        <v>7.4999999999999997E-3</v>
      </c>
      <c r="O19" s="43">
        <f t="shared" si="5"/>
        <v>929</v>
      </c>
      <c r="P19" s="43">
        <f t="shared" si="6"/>
        <v>5049</v>
      </c>
    </row>
    <row r="20" spans="1:16" ht="15">
      <c r="A20" s="37" t="s">
        <v>26</v>
      </c>
      <c r="B20" s="38">
        <v>0</v>
      </c>
      <c r="C20" s="39">
        <v>0</v>
      </c>
      <c r="D20" s="19">
        <v>522</v>
      </c>
      <c r="E20" s="39">
        <v>2.8E-3</v>
      </c>
      <c r="F20" s="19">
        <v>130</v>
      </c>
      <c r="G20" s="39">
        <v>6.9999999999999999E-4</v>
      </c>
      <c r="H20" s="19">
        <v>2856</v>
      </c>
      <c r="I20" s="39">
        <v>1.55E-2</v>
      </c>
      <c r="J20" s="15">
        <f t="shared" si="0"/>
        <v>181123.57894736843</v>
      </c>
      <c r="K20" s="40">
        <f t="shared" si="1"/>
        <v>0.98099999999999998</v>
      </c>
      <c r="L20" s="15">
        <f t="shared" si="2"/>
        <v>184631.57894736843</v>
      </c>
      <c r="M20" s="41">
        <f t="shared" si="3"/>
        <v>1.9000000000000017E-2</v>
      </c>
      <c r="N20" s="42">
        <f t="shared" si="4"/>
        <v>3.5000000000000001E-3</v>
      </c>
      <c r="O20" s="43">
        <f t="shared" si="5"/>
        <v>652</v>
      </c>
      <c r="P20" s="43">
        <f t="shared" si="6"/>
        <v>3508</v>
      </c>
    </row>
    <row r="21" spans="1:16" ht="15">
      <c r="A21" s="37" t="s">
        <v>27</v>
      </c>
      <c r="B21" s="38">
        <v>1</v>
      </c>
      <c r="C21" s="39">
        <v>0</v>
      </c>
      <c r="D21" s="19">
        <v>524</v>
      </c>
      <c r="E21" s="39">
        <v>9.2999999999999992E-3</v>
      </c>
      <c r="F21" s="19">
        <v>555</v>
      </c>
      <c r="G21" s="39">
        <v>9.7999999999999997E-3</v>
      </c>
      <c r="H21" s="19">
        <v>2322</v>
      </c>
      <c r="I21" s="39">
        <v>4.1099999999999998E-2</v>
      </c>
      <c r="J21" s="15">
        <f t="shared" si="0"/>
        <v>53109.627906976748</v>
      </c>
      <c r="K21" s="40">
        <f t="shared" si="1"/>
        <v>0.93979999999999997</v>
      </c>
      <c r="L21" s="15">
        <f t="shared" si="2"/>
        <v>56511.627906976748</v>
      </c>
      <c r="M21" s="41">
        <f t="shared" si="3"/>
        <v>6.0200000000000031E-2</v>
      </c>
      <c r="N21" s="42">
        <f t="shared" si="4"/>
        <v>1.9099999999999999E-2</v>
      </c>
      <c r="O21" s="43">
        <f t="shared" si="5"/>
        <v>1079</v>
      </c>
      <c r="P21" s="43">
        <f t="shared" si="6"/>
        <v>3402</v>
      </c>
    </row>
    <row r="22" spans="1:16" ht="15">
      <c r="A22" s="37" t="s">
        <v>28</v>
      </c>
      <c r="B22" s="38">
        <v>0</v>
      </c>
      <c r="C22" s="39">
        <v>0</v>
      </c>
      <c r="D22" s="19">
        <v>5297</v>
      </c>
      <c r="E22" s="39">
        <v>2.1600000000000001E-2</v>
      </c>
      <c r="F22" s="19">
        <v>1685</v>
      </c>
      <c r="G22" s="39">
        <v>6.8999999999999999E-3</v>
      </c>
      <c r="H22" s="19">
        <v>12899</v>
      </c>
      <c r="I22" s="39">
        <v>5.2699999999999997E-2</v>
      </c>
      <c r="J22" s="15">
        <f t="shared" si="0"/>
        <v>224958.90147783252</v>
      </c>
      <c r="K22" s="40">
        <f t="shared" si="1"/>
        <v>0.91879999999999995</v>
      </c>
      <c r="L22" s="15">
        <f t="shared" si="2"/>
        <v>244839.90147783252</v>
      </c>
      <c r="M22" s="41">
        <f t="shared" si="3"/>
        <v>8.120000000000005E-2</v>
      </c>
      <c r="N22" s="42">
        <f t="shared" si="4"/>
        <v>2.8500000000000001E-2</v>
      </c>
      <c r="O22" s="43">
        <f t="shared" si="5"/>
        <v>6982</v>
      </c>
      <c r="P22" s="43">
        <f t="shared" si="6"/>
        <v>19881</v>
      </c>
    </row>
    <row r="23" spans="1:16" ht="15">
      <c r="A23" s="37" t="s">
        <v>29</v>
      </c>
      <c r="B23" s="38">
        <v>0</v>
      </c>
      <c r="C23" s="39">
        <v>0</v>
      </c>
      <c r="D23" s="19">
        <v>5923</v>
      </c>
      <c r="E23" s="39">
        <v>2.18E-2</v>
      </c>
      <c r="F23" s="19">
        <v>2589</v>
      </c>
      <c r="G23" s="39">
        <v>9.4999999999999998E-3</v>
      </c>
      <c r="H23" s="19">
        <v>13182</v>
      </c>
      <c r="I23" s="39">
        <v>4.8399999999999999E-2</v>
      </c>
      <c r="J23" s="15">
        <f t="shared" si="0"/>
        <v>250501.73400250945</v>
      </c>
      <c r="K23" s="40">
        <f t="shared" si="1"/>
        <v>0.92030000000000001</v>
      </c>
      <c r="L23" s="15">
        <f t="shared" si="2"/>
        <v>272195.73400250945</v>
      </c>
      <c r="M23" s="41">
        <f t="shared" si="3"/>
        <v>7.9699999999999993E-2</v>
      </c>
      <c r="N23" s="42">
        <f t="shared" si="4"/>
        <v>3.1300000000000001E-2</v>
      </c>
      <c r="O23" s="43">
        <f t="shared" si="5"/>
        <v>8512</v>
      </c>
      <c r="P23" s="43">
        <f t="shared" si="6"/>
        <v>21694</v>
      </c>
    </row>
    <row r="24" spans="1:16" ht="15">
      <c r="A24" s="37" t="s">
        <v>30</v>
      </c>
      <c r="B24" s="38">
        <v>0</v>
      </c>
      <c r="C24" s="39">
        <v>0</v>
      </c>
      <c r="D24" s="19">
        <v>3127</v>
      </c>
      <c r="E24" s="39">
        <v>6.4000000000000003E-3</v>
      </c>
      <c r="F24" s="19">
        <v>690</v>
      </c>
      <c r="G24" s="39">
        <v>1.4E-3</v>
      </c>
      <c r="H24" s="19">
        <v>11448</v>
      </c>
      <c r="I24" s="39">
        <v>2.3599999999999999E-2</v>
      </c>
      <c r="J24" s="15">
        <f t="shared" si="0"/>
        <v>470881.49681528669</v>
      </c>
      <c r="K24" s="40">
        <f t="shared" si="1"/>
        <v>0.96860000000000002</v>
      </c>
      <c r="L24" s="15">
        <f t="shared" si="2"/>
        <v>486146.49681528669</v>
      </c>
      <c r="M24" s="41">
        <f t="shared" si="3"/>
        <v>3.1399999999999983E-2</v>
      </c>
      <c r="N24" s="42">
        <f t="shared" si="4"/>
        <v>7.8000000000000005E-3</v>
      </c>
      <c r="O24" s="43">
        <f t="shared" si="5"/>
        <v>3817</v>
      </c>
      <c r="P24" s="43">
        <f t="shared" si="6"/>
        <v>15265</v>
      </c>
    </row>
    <row r="25" spans="1:16" ht="15">
      <c r="A25" s="37" t="s">
        <v>31</v>
      </c>
      <c r="B25" s="38">
        <v>0</v>
      </c>
      <c r="C25" s="39">
        <v>0</v>
      </c>
      <c r="D25" s="19">
        <v>2554</v>
      </c>
      <c r="E25" s="39">
        <v>1.32E-2</v>
      </c>
      <c r="F25" s="19">
        <v>722</v>
      </c>
      <c r="G25" s="39">
        <v>3.7000000000000002E-3</v>
      </c>
      <c r="H25" s="19">
        <v>7780</v>
      </c>
      <c r="I25" s="39">
        <v>4.02E-2</v>
      </c>
      <c r="J25" s="15">
        <f t="shared" si="0"/>
        <v>182569.21891418565</v>
      </c>
      <c r="K25" s="40">
        <f t="shared" si="1"/>
        <v>0.94289999999999996</v>
      </c>
      <c r="L25" s="15">
        <f t="shared" si="2"/>
        <v>193625.21891418565</v>
      </c>
      <c r="M25" s="41">
        <f t="shared" si="3"/>
        <v>5.710000000000004E-2</v>
      </c>
      <c r="N25" s="42">
        <f t="shared" si="4"/>
        <v>1.6899999999999998E-2</v>
      </c>
      <c r="O25" s="43">
        <f t="shared" si="5"/>
        <v>3276</v>
      </c>
      <c r="P25" s="43">
        <f t="shared" si="6"/>
        <v>11056</v>
      </c>
    </row>
    <row r="26" spans="1:16" ht="15">
      <c r="A26" s="37" t="s">
        <v>32</v>
      </c>
      <c r="B26" s="38">
        <v>0</v>
      </c>
      <c r="C26" s="39">
        <v>0</v>
      </c>
      <c r="D26" s="19">
        <v>222</v>
      </c>
      <c r="E26" s="39">
        <v>2.5000000000000001E-3</v>
      </c>
      <c r="F26" s="19">
        <v>55</v>
      </c>
      <c r="G26" s="39">
        <v>5.9999999999999995E-4</v>
      </c>
      <c r="H26" s="19">
        <v>1593</v>
      </c>
      <c r="I26" s="39">
        <v>1.7899999999999999E-2</v>
      </c>
      <c r="J26" s="15">
        <f t="shared" si="0"/>
        <v>87177.619047619053</v>
      </c>
      <c r="K26" s="40">
        <f t="shared" si="1"/>
        <v>0.97899999999999998</v>
      </c>
      <c r="L26" s="15">
        <f t="shared" si="2"/>
        <v>89047.619047619053</v>
      </c>
      <c r="M26" s="41">
        <f t="shared" si="3"/>
        <v>2.1000000000000019E-2</v>
      </c>
      <c r="N26" s="42">
        <f t="shared" si="4"/>
        <v>3.0999999999999999E-3</v>
      </c>
      <c r="O26" s="43">
        <f t="shared" si="5"/>
        <v>277</v>
      </c>
      <c r="P26" s="43">
        <f t="shared" si="6"/>
        <v>1870</v>
      </c>
    </row>
    <row r="27" spans="1:16" ht="15">
      <c r="A27" s="37" t="s">
        <v>33</v>
      </c>
      <c r="B27" s="38">
        <v>0</v>
      </c>
      <c r="C27" s="39">
        <v>0</v>
      </c>
      <c r="D27" s="19">
        <v>1779</v>
      </c>
      <c r="E27" s="39">
        <v>7.7999999999999996E-3</v>
      </c>
      <c r="F27" s="19">
        <v>511</v>
      </c>
      <c r="G27" s="39">
        <v>2.2000000000000001E-3</v>
      </c>
      <c r="H27" s="19">
        <v>9244</v>
      </c>
      <c r="I27" s="39">
        <v>4.0300000000000002E-2</v>
      </c>
      <c r="J27" s="15">
        <f t="shared" si="0"/>
        <v>217770.17495029818</v>
      </c>
      <c r="K27" s="40">
        <f t="shared" si="1"/>
        <v>0.94969999999999999</v>
      </c>
      <c r="L27" s="15">
        <f t="shared" si="2"/>
        <v>229304.17495029818</v>
      </c>
      <c r="M27" s="41">
        <f t="shared" si="3"/>
        <v>5.0300000000000011E-2</v>
      </c>
      <c r="N27" s="42">
        <f t="shared" si="4"/>
        <v>0.01</v>
      </c>
      <c r="O27" s="43">
        <f t="shared" si="5"/>
        <v>2290</v>
      </c>
      <c r="P27" s="43">
        <f t="shared" si="6"/>
        <v>11534</v>
      </c>
    </row>
    <row r="28" spans="1:16" ht="15">
      <c r="A28" s="37" t="s">
        <v>34</v>
      </c>
      <c r="B28" s="38">
        <v>0</v>
      </c>
      <c r="C28" s="39">
        <v>0</v>
      </c>
      <c r="D28" s="19">
        <v>243</v>
      </c>
      <c r="E28" s="39">
        <v>6.8999999999999999E-3</v>
      </c>
      <c r="F28" s="19">
        <v>85</v>
      </c>
      <c r="G28" s="39">
        <v>2.3999999999999998E-3</v>
      </c>
      <c r="H28" s="19">
        <v>1427</v>
      </c>
      <c r="I28" s="39">
        <v>4.07E-2</v>
      </c>
      <c r="J28" s="15">
        <f t="shared" si="0"/>
        <v>33345</v>
      </c>
      <c r="K28" s="40">
        <f t="shared" si="1"/>
        <v>0.95</v>
      </c>
      <c r="L28" s="15">
        <f t="shared" si="2"/>
        <v>35100</v>
      </c>
      <c r="M28" s="41">
        <f t="shared" si="3"/>
        <v>5.0000000000000044E-2</v>
      </c>
      <c r="N28" s="42">
        <f t="shared" si="4"/>
        <v>9.2999999999999992E-3</v>
      </c>
      <c r="O28" s="43">
        <f t="shared" si="5"/>
        <v>328</v>
      </c>
      <c r="P28" s="43">
        <f t="shared" si="6"/>
        <v>1755</v>
      </c>
    </row>
    <row r="29" spans="1:16" ht="15">
      <c r="A29" s="37" t="s">
        <v>35</v>
      </c>
      <c r="B29" s="38">
        <v>0</v>
      </c>
      <c r="C29" s="39">
        <v>0</v>
      </c>
      <c r="D29" s="19">
        <v>474</v>
      </c>
      <c r="E29" s="4">
        <v>6.4000000000000003E-3</v>
      </c>
      <c r="F29" s="20">
        <v>149</v>
      </c>
      <c r="G29" s="4">
        <v>2E-3</v>
      </c>
      <c r="H29" s="20">
        <v>2297</v>
      </c>
      <c r="I29" s="4">
        <v>3.1E-2</v>
      </c>
      <c r="J29" s="5">
        <f t="shared" si="0"/>
        <v>71191.675126903545</v>
      </c>
      <c r="K29" s="6">
        <f t="shared" si="1"/>
        <v>0.96060000000000001</v>
      </c>
      <c r="L29" s="5">
        <f t="shared" si="2"/>
        <v>74111.675126903545</v>
      </c>
      <c r="M29" s="7">
        <f t="shared" si="3"/>
        <v>3.9399999999999991E-2</v>
      </c>
      <c r="N29" s="42">
        <f t="shared" si="4"/>
        <v>8.4000000000000012E-3</v>
      </c>
      <c r="O29" s="43">
        <f t="shared" si="5"/>
        <v>623</v>
      </c>
      <c r="P29" s="43">
        <f t="shared" si="6"/>
        <v>2920</v>
      </c>
    </row>
    <row r="30" spans="1:16" ht="15">
      <c r="A30" s="37" t="s">
        <v>36</v>
      </c>
      <c r="B30" s="38">
        <v>0</v>
      </c>
      <c r="C30" s="39">
        <v>0</v>
      </c>
      <c r="D30" s="19">
        <v>2937</v>
      </c>
      <c r="E30" s="4">
        <v>2.63E-2</v>
      </c>
      <c r="F30" s="20">
        <v>441</v>
      </c>
      <c r="G30" s="4">
        <v>3.8999999999999998E-3</v>
      </c>
      <c r="H30" s="20">
        <v>4197</v>
      </c>
      <c r="I30" s="4">
        <v>3.7499999999999999E-2</v>
      </c>
      <c r="J30" s="5">
        <f t="shared" si="0"/>
        <v>104315.694239291</v>
      </c>
      <c r="K30" s="6">
        <f t="shared" si="1"/>
        <v>0.93230000000000002</v>
      </c>
      <c r="L30" s="5">
        <f t="shared" si="2"/>
        <v>111890.694239291</v>
      </c>
      <c r="M30" s="7">
        <f t="shared" si="3"/>
        <v>6.7699999999999982E-2</v>
      </c>
      <c r="N30" s="42">
        <f t="shared" si="4"/>
        <v>3.0200000000000001E-2</v>
      </c>
      <c r="O30" s="43">
        <f t="shared" si="5"/>
        <v>3378</v>
      </c>
      <c r="P30" s="43">
        <f t="shared" si="6"/>
        <v>7575</v>
      </c>
    </row>
    <row r="31" spans="1:16" ht="15">
      <c r="A31" s="37" t="s">
        <v>37</v>
      </c>
      <c r="B31" s="38">
        <v>0</v>
      </c>
      <c r="C31" s="39">
        <v>0</v>
      </c>
      <c r="D31" s="19">
        <v>712</v>
      </c>
      <c r="E31" s="4">
        <v>9.4999999999999998E-3</v>
      </c>
      <c r="F31" s="20">
        <v>328</v>
      </c>
      <c r="G31" s="4">
        <v>4.4000000000000003E-3</v>
      </c>
      <c r="H31" s="20">
        <v>2800</v>
      </c>
      <c r="I31" s="4">
        <v>3.7199999999999997E-2</v>
      </c>
      <c r="J31" s="5">
        <f t="shared" si="0"/>
        <v>71306.771037182014</v>
      </c>
      <c r="K31" s="6">
        <f t="shared" si="1"/>
        <v>0.94889999999999997</v>
      </c>
      <c r="L31" s="5">
        <f t="shared" si="2"/>
        <v>75146.771037182014</v>
      </c>
      <c r="M31" s="7">
        <f t="shared" si="3"/>
        <v>5.1100000000000034E-2</v>
      </c>
      <c r="N31" s="42">
        <f t="shared" si="4"/>
        <v>1.3899999999999999E-2</v>
      </c>
      <c r="O31" s="43">
        <f t="shared" si="5"/>
        <v>1040</v>
      </c>
      <c r="P31" s="43">
        <f t="shared" si="6"/>
        <v>3840</v>
      </c>
    </row>
    <row r="32" spans="1:16" ht="15">
      <c r="A32" s="37" t="s">
        <v>38</v>
      </c>
      <c r="B32" s="38">
        <v>1</v>
      </c>
      <c r="C32" s="39">
        <v>0</v>
      </c>
      <c r="D32" s="19">
        <v>11547</v>
      </c>
      <c r="E32" s="4">
        <v>2.4899999999999999E-2</v>
      </c>
      <c r="F32" s="20">
        <v>2250</v>
      </c>
      <c r="G32" s="4">
        <v>4.8999999999999998E-3</v>
      </c>
      <c r="H32" s="20">
        <v>13896</v>
      </c>
      <c r="I32" s="4">
        <v>0.03</v>
      </c>
      <c r="J32" s="5">
        <f>L32-(B32+D32+F32+H32)</f>
        <v>435416.36789297662</v>
      </c>
      <c r="K32" s="6">
        <f t="shared" si="1"/>
        <v>0.94020000000000004</v>
      </c>
      <c r="L32" s="5">
        <f t="shared" si="2"/>
        <v>463110.36789297662</v>
      </c>
      <c r="M32" s="7">
        <f t="shared" si="3"/>
        <v>5.9799999999999964E-2</v>
      </c>
      <c r="N32" s="42">
        <f t="shared" si="4"/>
        <v>2.98E-2</v>
      </c>
      <c r="O32" s="43">
        <f t="shared" si="5"/>
        <v>13797</v>
      </c>
      <c r="P32" s="43">
        <f t="shared" si="6"/>
        <v>27694</v>
      </c>
    </row>
    <row r="33" spans="1:16" ht="15">
      <c r="A33" s="37" t="s">
        <v>39</v>
      </c>
      <c r="B33" s="38">
        <v>0</v>
      </c>
      <c r="C33" s="39">
        <v>0</v>
      </c>
      <c r="D33" s="19">
        <v>527</v>
      </c>
      <c r="E33" s="4">
        <v>8.2000000000000007E-3</v>
      </c>
      <c r="F33" s="20">
        <v>198</v>
      </c>
      <c r="G33" s="4">
        <v>3.0999999999999999E-3</v>
      </c>
      <c r="H33" s="20">
        <v>2512</v>
      </c>
      <c r="I33" s="4">
        <v>3.9100000000000003E-2</v>
      </c>
      <c r="J33" s="5">
        <f t="shared" si="0"/>
        <v>60989.190476190473</v>
      </c>
      <c r="K33" s="6">
        <f t="shared" si="1"/>
        <v>0.9496</v>
      </c>
      <c r="L33" s="5">
        <f t="shared" si="2"/>
        <v>64226.190476190473</v>
      </c>
      <c r="M33" s="7">
        <f t="shared" si="3"/>
        <v>5.04E-2</v>
      </c>
      <c r="N33" s="42">
        <f t="shared" si="4"/>
        <v>1.1300000000000001E-2</v>
      </c>
      <c r="O33" s="43">
        <f t="shared" si="5"/>
        <v>725</v>
      </c>
      <c r="P33" s="43">
        <f t="shared" si="6"/>
        <v>3237</v>
      </c>
    </row>
    <row r="34" spans="1:16" ht="15">
      <c r="A34" s="37" t="s">
        <v>40</v>
      </c>
      <c r="B34" s="38">
        <v>0</v>
      </c>
      <c r="C34" s="39">
        <v>0</v>
      </c>
      <c r="D34" s="19">
        <v>11520</v>
      </c>
      <c r="E34" s="4">
        <v>1.3899999999999999E-2</v>
      </c>
      <c r="F34" s="20">
        <v>6479</v>
      </c>
      <c r="G34" s="4">
        <v>7.7999999999999996E-3</v>
      </c>
      <c r="H34" s="20">
        <v>26347</v>
      </c>
      <c r="I34" s="4">
        <v>3.1800000000000002E-2</v>
      </c>
      <c r="J34" s="5">
        <f t="shared" si="0"/>
        <v>784551.19626168231</v>
      </c>
      <c r="K34" s="6">
        <f t="shared" si="1"/>
        <v>0.94650000000000001</v>
      </c>
      <c r="L34" s="5">
        <f t="shared" si="2"/>
        <v>828897.19626168231</v>
      </c>
      <c r="M34" s="7">
        <f t="shared" si="3"/>
        <v>5.3499999999999992E-2</v>
      </c>
      <c r="N34" s="42">
        <f t="shared" si="4"/>
        <v>2.1699999999999997E-2</v>
      </c>
      <c r="O34" s="43">
        <f t="shared" si="5"/>
        <v>17999</v>
      </c>
      <c r="P34" s="43">
        <f t="shared" si="6"/>
        <v>44346</v>
      </c>
    </row>
    <row r="35" spans="1:16" ht="15">
      <c r="A35" s="37" t="s">
        <v>41</v>
      </c>
      <c r="B35" s="38">
        <v>0</v>
      </c>
      <c r="C35" s="39">
        <v>0</v>
      </c>
      <c r="D35" s="19">
        <v>4495</v>
      </c>
      <c r="E35" s="4">
        <v>1.18E-2</v>
      </c>
      <c r="F35" s="20">
        <v>947</v>
      </c>
      <c r="G35" s="4">
        <v>2.5000000000000001E-3</v>
      </c>
      <c r="H35" s="20">
        <v>11984</v>
      </c>
      <c r="I35" s="4">
        <v>3.15E-2</v>
      </c>
      <c r="J35" s="5">
        <f t="shared" si="0"/>
        <v>363054.34934497817</v>
      </c>
      <c r="K35" s="6">
        <f t="shared" si="1"/>
        <v>0.95420000000000005</v>
      </c>
      <c r="L35" s="5">
        <f t="shared" si="2"/>
        <v>380480.34934497817</v>
      </c>
      <c r="M35" s="7">
        <f>100%-K35</f>
        <v>4.5799999999999952E-2</v>
      </c>
      <c r="N35" s="42">
        <f t="shared" si="4"/>
        <v>1.43E-2</v>
      </c>
      <c r="O35" s="43">
        <f t="shared" si="5"/>
        <v>5442</v>
      </c>
      <c r="P35" s="43">
        <f t="shared" si="6"/>
        <v>17426</v>
      </c>
    </row>
    <row r="36" spans="1:16" ht="15">
      <c r="A36" s="37" t="s">
        <v>42</v>
      </c>
      <c r="B36" s="38">
        <v>0</v>
      </c>
      <c r="C36" s="39">
        <v>0</v>
      </c>
      <c r="D36" s="19">
        <v>48</v>
      </c>
      <c r="E36" s="4">
        <v>1.6000000000000001E-3</v>
      </c>
      <c r="F36" s="20">
        <v>32</v>
      </c>
      <c r="G36" s="4">
        <v>1E-3</v>
      </c>
      <c r="H36" s="20">
        <v>596</v>
      </c>
      <c r="I36" s="4">
        <v>1.9400000000000001E-2</v>
      </c>
      <c r="J36" s="5">
        <f t="shared" si="0"/>
        <v>30051.272727272728</v>
      </c>
      <c r="K36" s="6">
        <f t="shared" si="1"/>
        <v>0.97799999999999998</v>
      </c>
      <c r="L36" s="5">
        <f t="shared" si="2"/>
        <v>30727.272727272728</v>
      </c>
      <c r="M36" s="7">
        <f t="shared" si="3"/>
        <v>2.200000000000002E-2</v>
      </c>
      <c r="N36" s="42">
        <f t="shared" si="4"/>
        <v>2.5999999999999999E-3</v>
      </c>
      <c r="O36" s="43">
        <f t="shared" si="5"/>
        <v>80</v>
      </c>
      <c r="P36" s="43">
        <f t="shared" si="6"/>
        <v>676</v>
      </c>
    </row>
    <row r="37" spans="1:16" ht="15">
      <c r="A37" s="37" t="s">
        <v>43</v>
      </c>
      <c r="B37" s="38">
        <v>0</v>
      </c>
      <c r="C37" s="39">
        <v>0</v>
      </c>
      <c r="D37" s="19">
        <v>4317</v>
      </c>
      <c r="E37" s="4">
        <v>8.6E-3</v>
      </c>
      <c r="F37" s="20">
        <v>848</v>
      </c>
      <c r="G37" s="4">
        <v>1.6999999999999999E-3</v>
      </c>
      <c r="H37" s="20">
        <v>15474</v>
      </c>
      <c r="I37" s="4">
        <v>3.0700000000000002E-2</v>
      </c>
      <c r="J37" s="5">
        <f t="shared" si="0"/>
        <v>482751.24390243902</v>
      </c>
      <c r="K37" s="6">
        <f t="shared" si="1"/>
        <v>0.95899999999999996</v>
      </c>
      <c r="L37" s="5">
        <f t="shared" si="2"/>
        <v>503390.24390243902</v>
      </c>
      <c r="M37" s="7">
        <f t="shared" si="3"/>
        <v>4.1000000000000036E-2</v>
      </c>
      <c r="N37" s="42">
        <f t="shared" si="4"/>
        <v>1.03E-2</v>
      </c>
      <c r="O37" s="43">
        <f t="shared" si="5"/>
        <v>5165</v>
      </c>
      <c r="P37" s="43">
        <f t="shared" si="6"/>
        <v>20639</v>
      </c>
    </row>
    <row r="38" spans="1:16" ht="15">
      <c r="A38" s="37" t="s">
        <v>44</v>
      </c>
      <c r="B38" s="38">
        <v>0</v>
      </c>
      <c r="C38" s="39">
        <v>0</v>
      </c>
      <c r="D38" s="19">
        <v>591</v>
      </c>
      <c r="E38" s="4">
        <v>1.4E-3</v>
      </c>
      <c r="F38" s="20">
        <v>150</v>
      </c>
      <c r="G38" s="4">
        <v>4.0000000000000002E-4</v>
      </c>
      <c r="H38" s="20">
        <v>3400</v>
      </c>
      <c r="I38" s="4">
        <v>8.0000000000000002E-3</v>
      </c>
      <c r="J38" s="5">
        <f t="shared" si="0"/>
        <v>418410.02040816325</v>
      </c>
      <c r="K38" s="6">
        <f t="shared" si="1"/>
        <v>0.99019999999999997</v>
      </c>
      <c r="L38" s="5">
        <f t="shared" si="2"/>
        <v>422551.02040816325</v>
      </c>
      <c r="M38" s="7">
        <f t="shared" si="3"/>
        <v>9.8000000000000309E-3</v>
      </c>
      <c r="N38" s="42">
        <f t="shared" si="4"/>
        <v>1.8E-3</v>
      </c>
      <c r="O38" s="43">
        <f t="shared" si="5"/>
        <v>741</v>
      </c>
      <c r="P38" s="43">
        <f t="shared" si="6"/>
        <v>4141</v>
      </c>
    </row>
    <row r="39" spans="1:16" ht="15">
      <c r="A39" s="37" t="s">
        <v>45</v>
      </c>
      <c r="B39" s="38">
        <v>0</v>
      </c>
      <c r="C39" s="39">
        <v>0</v>
      </c>
      <c r="D39" s="19">
        <v>4880</v>
      </c>
      <c r="E39" s="4">
        <v>3.9600000000000003E-2</v>
      </c>
      <c r="F39" s="20">
        <v>1600</v>
      </c>
      <c r="G39" s="4">
        <v>1.2999999999999999E-2</v>
      </c>
      <c r="H39" s="20">
        <v>9172</v>
      </c>
      <c r="I39" s="4">
        <v>7.4399999999999994E-2</v>
      </c>
      <c r="J39" s="5">
        <f t="shared" si="0"/>
        <v>107592.09448818897</v>
      </c>
      <c r="K39" s="6">
        <f t="shared" si="1"/>
        <v>0.873</v>
      </c>
      <c r="L39" s="5">
        <f t="shared" si="2"/>
        <v>123244.09448818897</v>
      </c>
      <c r="M39" s="7">
        <f t="shared" si="3"/>
        <v>0.127</v>
      </c>
      <c r="N39" s="42">
        <f t="shared" si="4"/>
        <v>5.2600000000000001E-2</v>
      </c>
      <c r="O39" s="43">
        <f t="shared" si="5"/>
        <v>6480</v>
      </c>
      <c r="P39" s="43">
        <f t="shared" si="6"/>
        <v>15652</v>
      </c>
    </row>
    <row r="40" spans="1:16" ht="15">
      <c r="A40" s="37" t="s">
        <v>46</v>
      </c>
      <c r="B40" s="38">
        <v>0</v>
      </c>
      <c r="C40" s="39">
        <v>0</v>
      </c>
      <c r="D40" s="19">
        <v>5648</v>
      </c>
      <c r="E40" s="4">
        <v>1.12E-2</v>
      </c>
      <c r="F40" s="20">
        <v>1769</v>
      </c>
      <c r="G40" s="4">
        <v>3.5000000000000001E-3</v>
      </c>
      <c r="H40" s="20">
        <v>19209</v>
      </c>
      <c r="I40" s="4">
        <v>3.7999999999999999E-2</v>
      </c>
      <c r="J40" s="5">
        <f t="shared" si="0"/>
        <v>478611.1916508539</v>
      </c>
      <c r="K40" s="6">
        <f t="shared" si="1"/>
        <v>0.94730000000000003</v>
      </c>
      <c r="L40" s="5">
        <f t="shared" si="2"/>
        <v>505237.1916508539</v>
      </c>
      <c r="M40" s="7">
        <f t="shared" si="3"/>
        <v>5.2699999999999969E-2</v>
      </c>
      <c r="N40" s="42">
        <f t="shared" si="4"/>
        <v>1.47E-2</v>
      </c>
      <c r="O40" s="43">
        <f t="shared" si="5"/>
        <v>7417</v>
      </c>
      <c r="P40" s="43">
        <f t="shared" si="6"/>
        <v>26626</v>
      </c>
    </row>
    <row r="41" spans="1:16" ht="15">
      <c r="A41" s="37" t="s">
        <v>47</v>
      </c>
      <c r="B41" s="38">
        <v>0</v>
      </c>
      <c r="C41" s="39">
        <v>0</v>
      </c>
      <c r="D41" s="19">
        <v>469</v>
      </c>
      <c r="E41" s="4">
        <v>1.18E-2</v>
      </c>
      <c r="F41" s="20">
        <v>316</v>
      </c>
      <c r="G41" s="4">
        <v>7.9000000000000008E-3</v>
      </c>
      <c r="H41" s="20">
        <v>1487</v>
      </c>
      <c r="I41" s="4">
        <v>3.7400000000000003E-2</v>
      </c>
      <c r="J41" s="5">
        <f t="shared" si="0"/>
        <v>37517.842381786337</v>
      </c>
      <c r="K41" s="6">
        <f t="shared" si="1"/>
        <v>0.94289999999999996</v>
      </c>
      <c r="L41" s="5">
        <f t="shared" si="2"/>
        <v>39789.842381786337</v>
      </c>
      <c r="M41" s="7">
        <f t="shared" si="3"/>
        <v>5.710000000000004E-2</v>
      </c>
      <c r="N41" s="42">
        <f t="shared" si="4"/>
        <v>1.9700000000000002E-2</v>
      </c>
      <c r="O41" s="43">
        <f t="shared" si="5"/>
        <v>785</v>
      </c>
      <c r="P41" s="43">
        <f t="shared" si="6"/>
        <v>2272</v>
      </c>
    </row>
    <row r="42" spans="1:16" ht="15">
      <c r="A42" s="37" t="s">
        <v>48</v>
      </c>
      <c r="B42" s="38">
        <v>0</v>
      </c>
      <c r="C42" s="39">
        <v>0</v>
      </c>
      <c r="D42" s="19">
        <v>1212</v>
      </c>
      <c r="E42" s="4">
        <v>6.4999999999999997E-3</v>
      </c>
      <c r="F42" s="20">
        <v>309</v>
      </c>
      <c r="G42" s="4">
        <v>1.6999999999999999E-3</v>
      </c>
      <c r="H42" s="20">
        <v>4513</v>
      </c>
      <c r="I42" s="4">
        <v>2.4199999999999999E-2</v>
      </c>
      <c r="J42" s="5">
        <f t="shared" si="0"/>
        <v>180200.56790123458</v>
      </c>
      <c r="K42" s="6">
        <f t="shared" si="1"/>
        <v>0.96760000000000002</v>
      </c>
      <c r="L42" s="5">
        <f t="shared" si="2"/>
        <v>186234.56790123458</v>
      </c>
      <c r="M42" s="7">
        <f t="shared" si="3"/>
        <v>3.2399999999999984E-2</v>
      </c>
      <c r="N42" s="42">
        <f t="shared" si="4"/>
        <v>8.199999999999999E-3</v>
      </c>
      <c r="O42" s="43">
        <f t="shared" si="5"/>
        <v>1521</v>
      </c>
      <c r="P42" s="43">
        <f t="shared" si="6"/>
        <v>6034</v>
      </c>
    </row>
    <row r="43" spans="1:16" ht="15">
      <c r="A43" s="37" t="s">
        <v>49</v>
      </c>
      <c r="B43" s="38">
        <v>0</v>
      </c>
      <c r="C43" s="39">
        <v>0</v>
      </c>
      <c r="D43" s="19">
        <v>86</v>
      </c>
      <c r="E43" s="4">
        <v>2.7000000000000001E-3</v>
      </c>
      <c r="F43" s="20">
        <v>49</v>
      </c>
      <c r="G43" s="4">
        <v>1.5E-3</v>
      </c>
      <c r="H43" s="20">
        <v>781</v>
      </c>
      <c r="I43" s="4">
        <v>2.4299999999999999E-2</v>
      </c>
      <c r="J43" s="5">
        <f t="shared" si="0"/>
        <v>31224.350877192985</v>
      </c>
      <c r="K43" s="6">
        <f t="shared" si="1"/>
        <v>0.97150000000000003</v>
      </c>
      <c r="L43" s="5">
        <f t="shared" si="2"/>
        <v>32140.350877192985</v>
      </c>
      <c r="M43" s="7">
        <f t="shared" si="3"/>
        <v>2.849999999999997E-2</v>
      </c>
      <c r="N43" s="42">
        <f t="shared" si="4"/>
        <v>4.2000000000000006E-3</v>
      </c>
      <c r="O43" s="43">
        <f t="shared" si="5"/>
        <v>135</v>
      </c>
      <c r="P43" s="43">
        <f t="shared" si="6"/>
        <v>916</v>
      </c>
    </row>
    <row r="44" spans="1:16" ht="15">
      <c r="A44" s="37" t="s">
        <v>50</v>
      </c>
      <c r="B44" s="38">
        <v>0</v>
      </c>
      <c r="C44" s="39">
        <v>0</v>
      </c>
      <c r="D44" s="19">
        <v>2084</v>
      </c>
      <c r="E44" s="4">
        <v>8.9999999999999993E-3</v>
      </c>
      <c r="F44" s="20">
        <v>345</v>
      </c>
      <c r="G44" s="4">
        <v>1.5E-3</v>
      </c>
      <c r="H44" s="20">
        <v>6602</v>
      </c>
      <c r="I44" s="4">
        <v>2.8400000000000002E-2</v>
      </c>
      <c r="J44" s="5">
        <f t="shared" si="0"/>
        <v>223128.383033419</v>
      </c>
      <c r="K44" s="6">
        <f t="shared" si="1"/>
        <v>0.96109999999999995</v>
      </c>
      <c r="L44" s="5">
        <f t="shared" si="2"/>
        <v>232159.383033419</v>
      </c>
      <c r="M44" s="7">
        <f t="shared" si="3"/>
        <v>3.8900000000000046E-2</v>
      </c>
      <c r="N44" s="42">
        <f t="shared" si="4"/>
        <v>1.0499999999999999E-2</v>
      </c>
      <c r="O44" s="43">
        <f t="shared" si="5"/>
        <v>2429</v>
      </c>
      <c r="P44" s="43">
        <f t="shared" si="6"/>
        <v>9031</v>
      </c>
    </row>
    <row r="45" spans="1:16" ht="15">
      <c r="A45" s="37" t="s">
        <v>51</v>
      </c>
      <c r="B45" s="38">
        <v>2</v>
      </c>
      <c r="C45" s="39">
        <v>0</v>
      </c>
      <c r="D45" s="19">
        <v>12335</v>
      </c>
      <c r="E45" s="4">
        <v>1.0200000000000001E-2</v>
      </c>
      <c r="F45" s="20">
        <v>1934</v>
      </c>
      <c r="G45" s="4">
        <v>1.6000000000000001E-3</v>
      </c>
      <c r="H45" s="20">
        <v>26499</v>
      </c>
      <c r="I45" s="4">
        <v>2.1999999999999999E-2</v>
      </c>
      <c r="J45" s="5">
        <f t="shared" si="0"/>
        <v>1165443.0177514795</v>
      </c>
      <c r="K45" s="6">
        <f t="shared" si="1"/>
        <v>0.96620000000000006</v>
      </c>
      <c r="L45" s="5">
        <f t="shared" si="2"/>
        <v>1206213.0177514795</v>
      </c>
      <c r="M45" s="7">
        <f t="shared" si="3"/>
        <v>3.3799999999999941E-2</v>
      </c>
      <c r="N45" s="42">
        <f t="shared" si="4"/>
        <v>1.1800000000000001E-2</v>
      </c>
      <c r="O45" s="43">
        <f t="shared" si="5"/>
        <v>14269</v>
      </c>
      <c r="P45" s="43">
        <f t="shared" si="6"/>
        <v>40770</v>
      </c>
    </row>
    <row r="46" spans="1:16" ht="15">
      <c r="A46" s="37" t="s">
        <v>52</v>
      </c>
      <c r="B46" s="38">
        <v>0</v>
      </c>
      <c r="C46" s="39">
        <v>0</v>
      </c>
      <c r="D46" s="19">
        <v>2306</v>
      </c>
      <c r="E46" s="4">
        <v>2.2499999999999999E-2</v>
      </c>
      <c r="F46" s="20">
        <v>464</v>
      </c>
      <c r="G46" s="4">
        <v>4.4999999999999997E-3</v>
      </c>
      <c r="H46" s="20">
        <v>4491</v>
      </c>
      <c r="I46" s="4">
        <v>4.3900000000000002E-2</v>
      </c>
      <c r="J46" s="5">
        <f t="shared" si="0"/>
        <v>95150.84767277856</v>
      </c>
      <c r="K46" s="6">
        <f t="shared" si="1"/>
        <v>0.92910000000000004</v>
      </c>
      <c r="L46" s="5">
        <f t="shared" si="2"/>
        <v>102411.84767277856</v>
      </c>
      <c r="M46" s="7">
        <f t="shared" si="3"/>
        <v>7.0899999999999963E-2</v>
      </c>
      <c r="N46" s="42">
        <f t="shared" si="4"/>
        <v>2.7E-2</v>
      </c>
      <c r="O46" s="43">
        <f t="shared" si="5"/>
        <v>2770</v>
      </c>
      <c r="P46" s="43">
        <f t="shared" si="6"/>
        <v>7261</v>
      </c>
    </row>
    <row r="47" spans="1:16" ht="15">
      <c r="A47" s="37" t="s">
        <v>53</v>
      </c>
      <c r="B47" s="38">
        <v>0</v>
      </c>
      <c r="C47" s="39">
        <v>0</v>
      </c>
      <c r="D47" s="19">
        <v>635</v>
      </c>
      <c r="E47" s="4">
        <v>1.8599999999999998E-2</v>
      </c>
      <c r="F47" s="20">
        <v>405</v>
      </c>
      <c r="G47" s="4">
        <v>1.1900000000000001E-2</v>
      </c>
      <c r="H47" s="20">
        <v>1749</v>
      </c>
      <c r="I47" s="4">
        <v>5.1299999999999998E-2</v>
      </c>
      <c r="J47" s="5">
        <f t="shared" si="0"/>
        <v>31306.354523227383</v>
      </c>
      <c r="K47" s="6">
        <f t="shared" si="1"/>
        <v>0.91820000000000002</v>
      </c>
      <c r="L47" s="5">
        <f t="shared" si="2"/>
        <v>34095.354523227383</v>
      </c>
      <c r="M47" s="7">
        <f t="shared" si="3"/>
        <v>8.1799999999999984E-2</v>
      </c>
      <c r="N47" s="42">
        <f t="shared" si="4"/>
        <v>3.0499999999999999E-2</v>
      </c>
      <c r="O47" s="43">
        <f t="shared" si="5"/>
        <v>1040</v>
      </c>
      <c r="P47" s="43">
        <f t="shared" si="6"/>
        <v>2789</v>
      </c>
    </row>
    <row r="48" spans="1:16" ht="15">
      <c r="A48" s="37" t="s">
        <v>54</v>
      </c>
      <c r="B48" s="38">
        <v>0</v>
      </c>
      <c r="C48" s="39">
        <v>0</v>
      </c>
      <c r="D48" s="19">
        <v>4973</v>
      </c>
      <c r="E48" s="4">
        <v>1.66E-2</v>
      </c>
      <c r="F48" s="20">
        <v>1292</v>
      </c>
      <c r="G48" s="4">
        <v>4.3E-3</v>
      </c>
      <c r="H48" s="20">
        <v>14786</v>
      </c>
      <c r="I48" s="4">
        <v>4.9299999999999997E-2</v>
      </c>
      <c r="J48" s="5">
        <f>L48-(B48+D48+F48+H48)</f>
        <v>278820.79487179487</v>
      </c>
      <c r="K48" s="6">
        <f t="shared" si="1"/>
        <v>0.92979999999999996</v>
      </c>
      <c r="L48" s="5">
        <f t="shared" si="2"/>
        <v>299871.79487179487</v>
      </c>
      <c r="M48" s="7">
        <f t="shared" si="3"/>
        <v>7.020000000000004E-2</v>
      </c>
      <c r="N48" s="42">
        <f t="shared" si="4"/>
        <v>2.0900000000000002E-2</v>
      </c>
      <c r="O48" s="43">
        <f t="shared" si="5"/>
        <v>6265</v>
      </c>
      <c r="P48" s="43">
        <f t="shared" si="6"/>
        <v>21051</v>
      </c>
    </row>
    <row r="49" spans="1:16" ht="15">
      <c r="A49" s="37" t="s">
        <v>55</v>
      </c>
      <c r="B49" s="38">
        <v>0</v>
      </c>
      <c r="C49" s="39">
        <v>0</v>
      </c>
      <c r="D49" s="19">
        <v>10227</v>
      </c>
      <c r="E49" s="4">
        <v>4.7199999999999999E-2</v>
      </c>
      <c r="F49" s="20">
        <v>1753</v>
      </c>
      <c r="G49" s="4">
        <v>8.0999999999999996E-3</v>
      </c>
      <c r="H49" s="20">
        <v>19811</v>
      </c>
      <c r="I49" s="4">
        <v>9.1399999999999995E-2</v>
      </c>
      <c r="J49" s="5">
        <f t="shared" si="0"/>
        <v>184916.56646216768</v>
      </c>
      <c r="K49" s="6">
        <f t="shared" si="1"/>
        <v>0.85329999999999995</v>
      </c>
      <c r="L49" s="5">
        <f t="shared" si="2"/>
        <v>216707.56646216768</v>
      </c>
      <c r="M49" s="7">
        <f t="shared" si="3"/>
        <v>0.14670000000000005</v>
      </c>
      <c r="N49" s="42">
        <f t="shared" si="4"/>
        <v>5.5300000000000002E-2</v>
      </c>
      <c r="O49" s="43">
        <f t="shared" si="5"/>
        <v>11980</v>
      </c>
      <c r="P49" s="43">
        <f t="shared" si="6"/>
        <v>31791</v>
      </c>
    </row>
    <row r="50" spans="1:16" ht="15">
      <c r="A50" s="37" t="s">
        <v>56</v>
      </c>
      <c r="B50" s="38">
        <v>0</v>
      </c>
      <c r="C50" s="39">
        <v>0</v>
      </c>
      <c r="D50" s="19">
        <v>195</v>
      </c>
      <c r="E50" s="4">
        <v>2.8999999999999998E-3</v>
      </c>
      <c r="F50" s="20">
        <v>114</v>
      </c>
      <c r="G50" s="4">
        <v>1.6999999999999999E-3</v>
      </c>
      <c r="H50" s="20">
        <v>1900</v>
      </c>
      <c r="I50" s="4">
        <v>2.8000000000000001E-2</v>
      </c>
      <c r="J50" s="5">
        <f t="shared" si="0"/>
        <v>65551.736196319005</v>
      </c>
      <c r="K50" s="6">
        <f t="shared" si="1"/>
        <v>0.96740000000000004</v>
      </c>
      <c r="L50" s="5">
        <f t="shared" si="2"/>
        <v>67760.736196319005</v>
      </c>
      <c r="M50" s="7">
        <f t="shared" si="3"/>
        <v>3.2599999999999962E-2</v>
      </c>
      <c r="N50" s="42">
        <f t="shared" si="4"/>
        <v>4.5999999999999999E-3</v>
      </c>
      <c r="O50" s="43">
        <f t="shared" si="5"/>
        <v>309</v>
      </c>
      <c r="P50" s="43">
        <f t="shared" si="6"/>
        <v>2209</v>
      </c>
    </row>
    <row r="51" spans="1:16" ht="15">
      <c r="A51" s="37" t="s">
        <v>57</v>
      </c>
      <c r="B51" s="38">
        <v>0</v>
      </c>
      <c r="C51" s="39">
        <v>0</v>
      </c>
      <c r="D51" s="19">
        <v>1495</v>
      </c>
      <c r="E51" s="4">
        <v>7.4000000000000003E-3</v>
      </c>
      <c r="F51" s="20">
        <v>473</v>
      </c>
      <c r="G51" s="4">
        <v>2.3999999999999998E-3</v>
      </c>
      <c r="H51" s="20">
        <v>7803</v>
      </c>
      <c r="I51" s="4">
        <v>3.8899999999999997E-2</v>
      </c>
      <c r="J51" s="5">
        <f t="shared" si="0"/>
        <v>190865.55030800824</v>
      </c>
      <c r="K51" s="6">
        <f t="shared" si="1"/>
        <v>0.95130000000000003</v>
      </c>
      <c r="L51" s="5">
        <f t="shared" si="2"/>
        <v>200636.55030800824</v>
      </c>
      <c r="M51" s="7">
        <f t="shared" si="3"/>
        <v>4.8699999999999966E-2</v>
      </c>
      <c r="N51" s="42">
        <f t="shared" si="4"/>
        <v>9.7999999999999997E-3</v>
      </c>
      <c r="O51" s="43">
        <f t="shared" si="5"/>
        <v>1968</v>
      </c>
      <c r="P51" s="43">
        <f t="shared" si="6"/>
        <v>9771</v>
      </c>
    </row>
    <row r="52" spans="1:16" ht="15">
      <c r="A52" s="37" t="s">
        <v>58</v>
      </c>
      <c r="B52" s="38">
        <v>0</v>
      </c>
      <c r="C52" s="39">
        <v>0</v>
      </c>
      <c r="D52" s="19">
        <v>95</v>
      </c>
      <c r="E52" s="4">
        <v>5.1999999999999998E-3</v>
      </c>
      <c r="F52" s="20">
        <v>25</v>
      </c>
      <c r="G52" s="4">
        <v>1.4E-3</v>
      </c>
      <c r="H52" s="20">
        <v>613</v>
      </c>
      <c r="I52" s="4">
        <v>3.3700000000000001E-2</v>
      </c>
      <c r="J52" s="5">
        <f t="shared" si="0"/>
        <v>17455.585607940444</v>
      </c>
      <c r="K52" s="6">
        <f t="shared" si="1"/>
        <v>0.9597</v>
      </c>
      <c r="L52" s="5">
        <f t="shared" si="2"/>
        <v>18188.585607940444</v>
      </c>
      <c r="M52" s="7">
        <f t="shared" si="3"/>
        <v>4.0300000000000002E-2</v>
      </c>
      <c r="N52" s="42">
        <f t="shared" si="4"/>
        <v>6.6E-3</v>
      </c>
      <c r="O52" s="43">
        <f t="shared" si="5"/>
        <v>120</v>
      </c>
      <c r="P52" s="43">
        <f t="shared" si="6"/>
        <v>733</v>
      </c>
    </row>
    <row r="53" spans="1:16" ht="15">
      <c r="A53" s="44" t="s">
        <v>59</v>
      </c>
      <c r="B53" s="44">
        <v>814</v>
      </c>
      <c r="C53" s="45">
        <v>1E-4</v>
      </c>
      <c r="D53" s="46">
        <v>250893</v>
      </c>
      <c r="E53" s="9">
        <v>1.9199999999999998E-2</v>
      </c>
      <c r="F53" s="21">
        <v>67904</v>
      </c>
      <c r="G53" s="9">
        <v>5.1999999999999998E-3</v>
      </c>
      <c r="H53" s="21">
        <v>491334</v>
      </c>
      <c r="I53" s="9">
        <v>3.7699999999999997E-2</v>
      </c>
      <c r="J53" s="10">
        <f t="shared" si="0"/>
        <v>12226755.964630228</v>
      </c>
      <c r="K53" s="11">
        <f>J53/L53</f>
        <v>0.93779999999999997</v>
      </c>
      <c r="L53" s="10">
        <f t="shared" si="2"/>
        <v>13037700.964630228</v>
      </c>
      <c r="M53" s="12">
        <f t="shared" si="3"/>
        <v>6.2200000000000033E-2</v>
      </c>
      <c r="N53" s="47">
        <f t="shared" si="4"/>
        <v>2.4399999999999998E-2</v>
      </c>
      <c r="O53" s="48">
        <f t="shared" si="5"/>
        <v>318797</v>
      </c>
      <c r="P53" s="48">
        <f t="shared" si="6"/>
        <v>810945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C7A6-A419-A044-9312-73520195F932}">
  <sheetPr>
    <outlinePr summaryBelow="0" summaryRight="0"/>
  </sheetPr>
  <dimension ref="A1:V53"/>
  <sheetViews>
    <sheetView workbookViewId="0">
      <pane ySplit="1" topLeftCell="A2" activePane="bottomLeft" state="frozen"/>
      <selection pane="bottomLeft" activeCell="M22" sqref="M22"/>
    </sheetView>
  </sheetViews>
  <sheetFormatPr defaultColWidth="14.42578125" defaultRowHeight="15.75" customHeight="1"/>
  <cols>
    <col min="1" max="1" width="19.42578125" style="2" customWidth="1"/>
    <col min="2" max="5" width="14.7109375" style="2" bestFit="1" customWidth="1"/>
    <col min="6" max="7" width="15" style="2" bestFit="1" customWidth="1"/>
    <col min="8" max="9" width="14.7109375" style="2" bestFit="1" customWidth="1"/>
    <col min="10" max="16384" width="14.42578125" style="2"/>
  </cols>
  <sheetData>
    <row r="1" spans="1:22" ht="45" customHeight="1">
      <c r="A1" s="33" t="s">
        <v>0</v>
      </c>
      <c r="B1" s="31" t="s">
        <v>146</v>
      </c>
      <c r="C1" s="31" t="s">
        <v>148</v>
      </c>
      <c r="D1" s="31" t="s">
        <v>150</v>
      </c>
      <c r="E1" s="31" t="s">
        <v>152</v>
      </c>
      <c r="F1" s="31" t="s">
        <v>154</v>
      </c>
      <c r="G1" s="31" t="s">
        <v>156</v>
      </c>
      <c r="H1" s="31" t="s">
        <v>79</v>
      </c>
      <c r="I1" s="3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>
      <c r="A2" s="2" t="s">
        <v>8</v>
      </c>
      <c r="B2" s="3">
        <v>0</v>
      </c>
      <c r="C2" s="20">
        <v>2632</v>
      </c>
      <c r="D2" s="20">
        <v>1717</v>
      </c>
      <c r="E2" s="20">
        <v>28538</v>
      </c>
      <c r="F2" s="5">
        <v>1530825</v>
      </c>
      <c r="G2" s="5">
        <v>1557646</v>
      </c>
      <c r="H2" s="17">
        <v>4349</v>
      </c>
      <c r="I2" s="17">
        <v>29037</v>
      </c>
    </row>
    <row r="3" spans="1:22" ht="14.25">
      <c r="A3" s="2" t="s">
        <v>9</v>
      </c>
      <c r="B3" s="3">
        <v>0</v>
      </c>
      <c r="C3" s="20">
        <v>454</v>
      </c>
      <c r="D3" s="20">
        <v>385</v>
      </c>
      <c r="E3" s="20">
        <v>4423</v>
      </c>
      <c r="F3" s="5">
        <v>191107</v>
      </c>
      <c r="G3" s="5">
        <v>195464</v>
      </c>
      <c r="H3" s="17">
        <v>839</v>
      </c>
      <c r="I3" s="17">
        <v>4758</v>
      </c>
    </row>
    <row r="4" spans="1:22" ht="14.25">
      <c r="A4" s="2" t="s">
        <v>10</v>
      </c>
      <c r="B4" s="3">
        <v>0</v>
      </c>
      <c r="C4" s="20">
        <v>24177</v>
      </c>
      <c r="D4" s="20">
        <v>8460</v>
      </c>
      <c r="E4" s="20">
        <v>84562</v>
      </c>
      <c r="F4" s="5">
        <v>2502575</v>
      </c>
      <c r="G4" s="5">
        <v>2602864</v>
      </c>
      <c r="H4" s="17">
        <v>32637</v>
      </c>
      <c r="I4" s="17">
        <v>106828</v>
      </c>
    </row>
    <row r="5" spans="1:22" ht="14.25">
      <c r="A5" s="2" t="s">
        <v>11</v>
      </c>
      <c r="B5" s="3">
        <v>1</v>
      </c>
      <c r="C5" s="20">
        <v>1196</v>
      </c>
      <c r="D5" s="20">
        <v>987</v>
      </c>
      <c r="E5" s="20">
        <v>19130</v>
      </c>
      <c r="F5" s="5">
        <v>953250</v>
      </c>
      <c r="G5" s="5">
        <v>970469</v>
      </c>
      <c r="H5" s="17">
        <v>2183</v>
      </c>
      <c r="I5" s="17">
        <v>18667</v>
      </c>
    </row>
    <row r="6" spans="1:22" ht="14.25">
      <c r="A6" s="2" t="s">
        <v>12</v>
      </c>
      <c r="B6" s="49">
        <v>7372</v>
      </c>
      <c r="C6" s="20">
        <v>467441</v>
      </c>
      <c r="D6" s="20">
        <v>304980</v>
      </c>
      <c r="E6" s="20">
        <v>960342</v>
      </c>
      <c r="F6" s="5">
        <v>13028642</v>
      </c>
      <c r="G6" s="5">
        <v>14592952</v>
      </c>
      <c r="H6" s="17">
        <v>772421</v>
      </c>
      <c r="I6" s="17">
        <v>1628343</v>
      </c>
    </row>
    <row r="7" spans="1:22" ht="14.25">
      <c r="A7" s="2" t="s">
        <v>13</v>
      </c>
      <c r="B7" s="3">
        <v>0</v>
      </c>
      <c r="C7" s="20">
        <v>25961</v>
      </c>
      <c r="D7" s="20">
        <v>10860</v>
      </c>
      <c r="E7" s="20">
        <v>61383</v>
      </c>
      <c r="F7" s="5">
        <v>1935887</v>
      </c>
      <c r="G7" s="5">
        <v>2023708</v>
      </c>
      <c r="H7" s="17">
        <v>36821</v>
      </c>
      <c r="I7" s="17">
        <v>91595</v>
      </c>
    </row>
    <row r="8" spans="1:22" ht="14.25">
      <c r="A8" s="2" t="s">
        <v>14</v>
      </c>
      <c r="B8" s="3">
        <v>1</v>
      </c>
      <c r="C8" s="20">
        <v>9493</v>
      </c>
      <c r="D8" s="20">
        <v>8044</v>
      </c>
      <c r="E8" s="20">
        <v>38332</v>
      </c>
      <c r="F8" s="5">
        <v>1262931</v>
      </c>
      <c r="G8" s="5">
        <v>1310754</v>
      </c>
      <c r="H8" s="17">
        <v>17537</v>
      </c>
      <c r="I8" s="17">
        <v>51212</v>
      </c>
    </row>
    <row r="9" spans="1:22" ht="14.25">
      <c r="A9" s="2" t="s">
        <v>15</v>
      </c>
      <c r="B9" s="3">
        <v>0</v>
      </c>
      <c r="C9" s="20">
        <v>1862</v>
      </c>
      <c r="D9" s="20">
        <v>1649</v>
      </c>
      <c r="E9" s="20">
        <v>11915</v>
      </c>
      <c r="F9" s="5">
        <v>363344</v>
      </c>
      <c r="G9" s="5">
        <v>376513</v>
      </c>
      <c r="H9" s="17">
        <v>3511</v>
      </c>
      <c r="I9" s="17">
        <v>14119</v>
      </c>
    </row>
    <row r="10" spans="1:22" ht="14.25">
      <c r="A10" s="2" t="s">
        <v>16</v>
      </c>
      <c r="B10" s="3">
        <v>0</v>
      </c>
      <c r="C10" s="20">
        <v>2639</v>
      </c>
      <c r="D10" s="20">
        <v>1893</v>
      </c>
      <c r="E10" s="20">
        <v>11052</v>
      </c>
      <c r="F10" s="5">
        <v>189236</v>
      </c>
      <c r="G10" s="5">
        <v>202963</v>
      </c>
      <c r="H10" s="17">
        <v>4532</v>
      </c>
      <c r="I10" s="17">
        <v>14541</v>
      </c>
    </row>
    <row r="11" spans="1:22" ht="14.25">
      <c r="A11" s="2" t="s">
        <v>17</v>
      </c>
      <c r="B11" s="3">
        <v>2</v>
      </c>
      <c r="C11" s="20">
        <v>55105</v>
      </c>
      <c r="D11" s="20">
        <v>22292</v>
      </c>
      <c r="E11" s="20">
        <v>239251</v>
      </c>
      <c r="F11" s="5">
        <v>9487023</v>
      </c>
      <c r="G11" s="5">
        <v>9756187</v>
      </c>
      <c r="H11" s="17">
        <v>77397</v>
      </c>
      <c r="I11" s="17">
        <v>286905</v>
      </c>
    </row>
    <row r="12" spans="1:22" ht="14.25">
      <c r="A12" s="2" t="s">
        <v>18</v>
      </c>
      <c r="B12" s="3">
        <v>0</v>
      </c>
      <c r="C12" s="20">
        <v>38866</v>
      </c>
      <c r="D12" s="20">
        <v>7614</v>
      </c>
      <c r="E12" s="20">
        <v>81993</v>
      </c>
      <c r="F12" s="5">
        <v>3479358</v>
      </c>
      <c r="G12" s="5">
        <v>3590198</v>
      </c>
      <c r="H12" s="17">
        <v>46480</v>
      </c>
      <c r="I12" s="17">
        <v>116698</v>
      </c>
    </row>
    <row r="13" spans="1:22" ht="14.25">
      <c r="A13" s="2" t="s">
        <v>19</v>
      </c>
      <c r="B13" s="3">
        <v>18</v>
      </c>
      <c r="C13" s="20">
        <v>11589</v>
      </c>
      <c r="D13" s="20">
        <v>3744</v>
      </c>
      <c r="E13" s="20">
        <v>20842</v>
      </c>
      <c r="F13" s="5">
        <v>579233</v>
      </c>
      <c r="G13" s="5">
        <v>610486</v>
      </c>
      <c r="H13" s="17">
        <v>15333</v>
      </c>
      <c r="I13" s="17">
        <v>33059</v>
      </c>
    </row>
    <row r="14" spans="1:22" ht="14.25">
      <c r="A14" s="2" t="s">
        <v>20</v>
      </c>
      <c r="B14" s="3">
        <v>0</v>
      </c>
      <c r="C14" s="20">
        <v>1458</v>
      </c>
      <c r="D14" s="20">
        <v>1149</v>
      </c>
      <c r="E14" s="20">
        <v>14946</v>
      </c>
      <c r="F14" s="5">
        <v>416108</v>
      </c>
      <c r="G14" s="5">
        <v>431329</v>
      </c>
      <c r="H14" s="17">
        <v>2607</v>
      </c>
      <c r="I14" s="17">
        <v>16127</v>
      </c>
    </row>
    <row r="15" spans="1:22" ht="14.25">
      <c r="A15" s="2" t="s">
        <v>21</v>
      </c>
      <c r="B15" s="3">
        <v>1</v>
      </c>
      <c r="C15" s="20">
        <v>26574</v>
      </c>
      <c r="D15" s="20">
        <v>11474</v>
      </c>
      <c r="E15" s="20">
        <v>155896</v>
      </c>
      <c r="F15" s="5">
        <v>4569375</v>
      </c>
      <c r="G15" s="5">
        <v>4735645</v>
      </c>
      <c r="H15" s="17">
        <v>38048</v>
      </c>
      <c r="I15" s="17">
        <v>176791</v>
      </c>
    </row>
    <row r="16" spans="1:22" ht="14.25">
      <c r="A16" s="2" t="s">
        <v>22</v>
      </c>
      <c r="B16" s="3">
        <v>0</v>
      </c>
      <c r="C16" s="20">
        <v>6374</v>
      </c>
      <c r="D16" s="20">
        <v>4019</v>
      </c>
      <c r="E16" s="20">
        <v>52301</v>
      </c>
      <c r="F16" s="5">
        <v>1774941</v>
      </c>
      <c r="G16" s="5">
        <v>1827973</v>
      </c>
      <c r="H16" s="17">
        <v>10393</v>
      </c>
      <c r="I16" s="17">
        <v>56710</v>
      </c>
    </row>
    <row r="17" spans="1:9" ht="14.25">
      <c r="A17" s="2" t="s">
        <v>23</v>
      </c>
      <c r="B17" s="3">
        <v>0</v>
      </c>
      <c r="C17" s="20">
        <v>2050</v>
      </c>
      <c r="D17" s="20">
        <v>2282</v>
      </c>
      <c r="E17" s="20">
        <v>27186</v>
      </c>
      <c r="F17" s="5">
        <v>941083</v>
      </c>
      <c r="G17" s="5">
        <v>967494</v>
      </c>
      <c r="H17" s="17">
        <v>4332</v>
      </c>
      <c r="I17" s="17">
        <v>28255</v>
      </c>
    </row>
    <row r="18" spans="1:9" ht="14.25">
      <c r="A18" s="2" t="s">
        <v>24</v>
      </c>
      <c r="B18" s="3">
        <v>0</v>
      </c>
      <c r="C18" s="20">
        <v>2774</v>
      </c>
      <c r="D18" s="20">
        <v>1683</v>
      </c>
      <c r="E18" s="20">
        <v>24316</v>
      </c>
      <c r="F18" s="5">
        <v>743727</v>
      </c>
      <c r="G18" s="5">
        <v>767660</v>
      </c>
      <c r="H18" s="17">
        <v>4457</v>
      </c>
      <c r="I18" s="17">
        <v>25728</v>
      </c>
    </row>
    <row r="19" spans="1:9" ht="14.25">
      <c r="A19" s="2" t="s">
        <v>25</v>
      </c>
      <c r="B19" s="3">
        <v>0</v>
      </c>
      <c r="C19" s="20">
        <v>2245</v>
      </c>
      <c r="D19" s="20">
        <v>1674</v>
      </c>
      <c r="E19" s="20">
        <v>26699</v>
      </c>
      <c r="F19" s="5">
        <v>1080735</v>
      </c>
      <c r="G19" s="5">
        <v>1108911</v>
      </c>
      <c r="H19" s="17">
        <v>3919</v>
      </c>
      <c r="I19" s="17">
        <v>30304</v>
      </c>
    </row>
    <row r="20" spans="1:9" ht="14.25">
      <c r="A20" s="2" t="s">
        <v>26</v>
      </c>
      <c r="B20" s="3">
        <v>0</v>
      </c>
      <c r="C20" s="20">
        <v>1934</v>
      </c>
      <c r="D20" s="20">
        <v>1241</v>
      </c>
      <c r="E20" s="20">
        <v>20150</v>
      </c>
      <c r="F20" s="5">
        <v>1605587</v>
      </c>
      <c r="G20" s="5">
        <v>1625272</v>
      </c>
      <c r="H20" s="17">
        <v>3175</v>
      </c>
      <c r="I20" s="17">
        <v>21146</v>
      </c>
    </row>
    <row r="21" spans="1:9" ht="14.25">
      <c r="A21" s="2" t="s">
        <v>27</v>
      </c>
      <c r="B21" s="3">
        <v>1</v>
      </c>
      <c r="C21" s="20">
        <v>1630</v>
      </c>
      <c r="D21" s="20">
        <v>2894</v>
      </c>
      <c r="E21" s="20">
        <v>15775</v>
      </c>
      <c r="F21" s="5">
        <v>462736</v>
      </c>
      <c r="G21" s="5">
        <v>477929</v>
      </c>
      <c r="H21" s="17">
        <v>4524</v>
      </c>
      <c r="I21" s="17">
        <v>18345</v>
      </c>
    </row>
    <row r="22" spans="1:9" ht="14.25">
      <c r="A22" s="2" t="s">
        <v>28</v>
      </c>
      <c r="B22" s="3">
        <v>3</v>
      </c>
      <c r="C22" s="20">
        <v>18876</v>
      </c>
      <c r="D22" s="20">
        <v>12931</v>
      </c>
      <c r="E22" s="20">
        <v>89688</v>
      </c>
      <c r="F22" s="5">
        <v>2289614</v>
      </c>
      <c r="G22" s="5">
        <v>2393345</v>
      </c>
      <c r="H22" s="17">
        <v>31807</v>
      </c>
      <c r="I22" s="17">
        <v>110883</v>
      </c>
    </row>
    <row r="23" spans="1:9" ht="14.25">
      <c r="A23" s="2" t="s">
        <v>29</v>
      </c>
      <c r="B23" s="3">
        <v>0</v>
      </c>
      <c r="C23" s="20">
        <v>22025</v>
      </c>
      <c r="D23" s="20">
        <v>17269</v>
      </c>
      <c r="E23" s="20">
        <v>92028</v>
      </c>
      <c r="F23" s="5">
        <v>2572064</v>
      </c>
      <c r="G23" s="5">
        <v>2684750</v>
      </c>
      <c r="H23" s="17">
        <v>39294</v>
      </c>
      <c r="I23" s="17">
        <v>120262</v>
      </c>
    </row>
    <row r="24" spans="1:9" ht="14.25">
      <c r="A24" s="2" t="s">
        <v>30</v>
      </c>
      <c r="B24" s="3">
        <v>0</v>
      </c>
      <c r="C24" s="20">
        <v>7652</v>
      </c>
      <c r="D24" s="20">
        <v>16429</v>
      </c>
      <c r="E24" s="20">
        <v>79521</v>
      </c>
      <c r="F24" s="5">
        <v>4337158</v>
      </c>
      <c r="G24" s="5">
        <v>4428562</v>
      </c>
      <c r="H24" s="17">
        <v>24081</v>
      </c>
      <c r="I24" s="17">
        <v>95608</v>
      </c>
    </row>
    <row r="25" spans="1:9" ht="14.25">
      <c r="A25" s="2" t="s">
        <v>31</v>
      </c>
      <c r="B25" s="3">
        <v>0</v>
      </c>
      <c r="C25" s="20">
        <v>9483</v>
      </c>
      <c r="D25" s="20">
        <v>6278</v>
      </c>
      <c r="E25" s="20">
        <v>54865</v>
      </c>
      <c r="F25" s="5">
        <v>1809794</v>
      </c>
      <c r="G25" s="5">
        <v>1870052</v>
      </c>
      <c r="H25" s="17">
        <v>15761</v>
      </c>
      <c r="I25" s="17">
        <v>64175</v>
      </c>
    </row>
    <row r="26" spans="1:9" ht="14.25">
      <c r="A26" s="2" t="s">
        <v>32</v>
      </c>
      <c r="B26" s="3">
        <v>0</v>
      </c>
      <c r="C26" s="20">
        <v>643</v>
      </c>
      <c r="D26" s="20">
        <v>556</v>
      </c>
      <c r="E26" s="20">
        <v>12190</v>
      </c>
      <c r="F26" s="5">
        <v>798476</v>
      </c>
      <c r="G26" s="5">
        <v>809639</v>
      </c>
      <c r="H26" s="17">
        <v>1199</v>
      </c>
      <c r="I26" s="17">
        <v>11959</v>
      </c>
    </row>
    <row r="27" spans="1:9" ht="14.25">
      <c r="A27" s="2" t="s">
        <v>33</v>
      </c>
      <c r="B27" s="3">
        <v>0</v>
      </c>
      <c r="C27" s="20">
        <v>6927</v>
      </c>
      <c r="D27" s="20">
        <v>4092</v>
      </c>
      <c r="E27" s="20">
        <v>61262</v>
      </c>
      <c r="F27" s="5">
        <v>2044134</v>
      </c>
      <c r="G27" s="5">
        <v>2106398</v>
      </c>
      <c r="H27" s="17">
        <v>11019</v>
      </c>
      <c r="I27" s="17">
        <v>66071</v>
      </c>
    </row>
    <row r="28" spans="1:9" ht="14.25">
      <c r="A28" s="2" t="s">
        <v>34</v>
      </c>
      <c r="B28" s="3">
        <v>0</v>
      </c>
      <c r="C28" s="20">
        <v>955</v>
      </c>
      <c r="D28" s="20">
        <v>756</v>
      </c>
      <c r="E28" s="20">
        <v>10266</v>
      </c>
      <c r="F28" s="5">
        <v>393036</v>
      </c>
      <c r="G28" s="5">
        <v>403228</v>
      </c>
      <c r="H28" s="17">
        <v>1711</v>
      </c>
      <c r="I28" s="17">
        <v>10859</v>
      </c>
    </row>
    <row r="29" spans="1:9" ht="14.25">
      <c r="A29" s="2" t="s">
        <v>35</v>
      </c>
      <c r="B29" s="3">
        <v>0</v>
      </c>
      <c r="C29" s="20">
        <v>1602</v>
      </c>
      <c r="D29" s="20">
        <v>1353</v>
      </c>
      <c r="E29" s="20">
        <v>15095</v>
      </c>
      <c r="F29" s="5">
        <v>621363</v>
      </c>
      <c r="G29" s="5">
        <v>636679</v>
      </c>
      <c r="H29" s="17">
        <v>2955</v>
      </c>
      <c r="I29" s="17">
        <v>16296</v>
      </c>
    </row>
    <row r="30" spans="1:9" ht="14.25">
      <c r="A30" s="2" t="s">
        <v>36</v>
      </c>
      <c r="B30" s="3">
        <v>0</v>
      </c>
      <c r="C30" s="20">
        <v>9596</v>
      </c>
      <c r="D30" s="20">
        <v>3305</v>
      </c>
      <c r="E30" s="20">
        <v>32840</v>
      </c>
      <c r="F30" s="5">
        <v>1012604</v>
      </c>
      <c r="G30" s="5">
        <v>1052962</v>
      </c>
      <c r="H30" s="17">
        <v>12900</v>
      </c>
      <c r="I30" s="17">
        <v>42252</v>
      </c>
    </row>
    <row r="31" spans="1:9" ht="14.25">
      <c r="A31" s="2" t="s">
        <v>37</v>
      </c>
      <c r="B31" s="3">
        <v>0</v>
      </c>
      <c r="C31" s="20">
        <v>2635</v>
      </c>
      <c r="D31" s="20">
        <v>2834</v>
      </c>
      <c r="E31" s="20">
        <v>19836</v>
      </c>
      <c r="F31" s="5">
        <v>663423</v>
      </c>
      <c r="G31" s="5">
        <v>684487</v>
      </c>
      <c r="H31" s="17">
        <v>5469</v>
      </c>
      <c r="I31" s="17">
        <v>22922</v>
      </c>
    </row>
    <row r="32" spans="1:9" ht="14.25">
      <c r="A32" s="2" t="s">
        <v>38</v>
      </c>
      <c r="B32" s="3">
        <v>2</v>
      </c>
      <c r="C32" s="20">
        <v>30685</v>
      </c>
      <c r="D32" s="20">
        <v>18490</v>
      </c>
      <c r="E32" s="20">
        <v>96886</v>
      </c>
      <c r="F32" s="5">
        <v>4224131</v>
      </c>
      <c r="G32" s="5">
        <v>4350804</v>
      </c>
      <c r="H32" s="17">
        <v>49175</v>
      </c>
      <c r="I32" s="17">
        <v>135411</v>
      </c>
    </row>
    <row r="33" spans="1:9" ht="14.25">
      <c r="A33" s="2" t="s">
        <v>39</v>
      </c>
      <c r="B33" s="3">
        <v>0</v>
      </c>
      <c r="C33" s="20">
        <v>1999</v>
      </c>
      <c r="D33" s="20">
        <v>1613</v>
      </c>
      <c r="E33" s="20">
        <v>20510</v>
      </c>
      <c r="F33" s="5">
        <v>622414</v>
      </c>
      <c r="G33" s="5">
        <v>642566</v>
      </c>
      <c r="H33" s="17">
        <v>3612</v>
      </c>
      <c r="I33" s="17">
        <v>21664</v>
      </c>
    </row>
    <row r="34" spans="1:9" ht="14.25">
      <c r="A34" s="2" t="s">
        <v>40</v>
      </c>
      <c r="B34" s="3">
        <v>2</v>
      </c>
      <c r="C34" s="20">
        <v>36578</v>
      </c>
      <c r="D34" s="20">
        <v>42641</v>
      </c>
      <c r="E34" s="20">
        <v>192650</v>
      </c>
      <c r="F34" s="5">
        <v>7363907</v>
      </c>
      <c r="G34" s="5">
        <v>7598106</v>
      </c>
      <c r="H34" s="17">
        <v>79219</v>
      </c>
      <c r="I34" s="17">
        <v>249944</v>
      </c>
    </row>
    <row r="35" spans="1:9" ht="14.25">
      <c r="A35" s="2" t="s">
        <v>41</v>
      </c>
      <c r="B35" s="3">
        <v>0</v>
      </c>
      <c r="C35" s="20">
        <v>16287</v>
      </c>
      <c r="D35" s="20">
        <v>7602</v>
      </c>
      <c r="E35" s="20">
        <v>100318</v>
      </c>
      <c r="F35" s="5">
        <v>3171183</v>
      </c>
      <c r="G35" s="5">
        <v>3274609</v>
      </c>
      <c r="H35" s="17">
        <v>23889</v>
      </c>
      <c r="I35" s="17">
        <v>110816</v>
      </c>
    </row>
    <row r="36" spans="1:9" ht="14.25">
      <c r="A36" s="2" t="s">
        <v>42</v>
      </c>
      <c r="B36" s="3">
        <v>0</v>
      </c>
      <c r="C36" s="20">
        <v>240</v>
      </c>
      <c r="D36" s="20">
        <v>245</v>
      </c>
      <c r="E36" s="20">
        <v>3810</v>
      </c>
      <c r="F36" s="5">
        <v>280426</v>
      </c>
      <c r="G36" s="5">
        <v>284082</v>
      </c>
      <c r="H36" s="17">
        <v>485</v>
      </c>
      <c r="I36" s="17">
        <v>3905</v>
      </c>
    </row>
    <row r="37" spans="1:9" ht="14.25">
      <c r="A37" s="2" t="s">
        <v>43</v>
      </c>
      <c r="B37" s="3">
        <v>0</v>
      </c>
      <c r="C37" s="20">
        <v>15197</v>
      </c>
      <c r="D37" s="20">
        <v>8691</v>
      </c>
      <c r="E37" s="20">
        <v>102421</v>
      </c>
      <c r="F37" s="5">
        <v>4414386</v>
      </c>
      <c r="G37" s="5">
        <v>4523280</v>
      </c>
      <c r="H37" s="17">
        <v>23888</v>
      </c>
      <c r="I37" s="17">
        <v>115716</v>
      </c>
    </row>
    <row r="38" spans="1:9" ht="14.25">
      <c r="A38" s="2" t="s">
        <v>44</v>
      </c>
      <c r="B38" s="3">
        <v>0</v>
      </c>
      <c r="C38" s="20">
        <v>4866</v>
      </c>
      <c r="D38" s="20">
        <v>1567</v>
      </c>
      <c r="E38" s="20">
        <v>67009</v>
      </c>
      <c r="F38" s="5">
        <v>4887687</v>
      </c>
      <c r="G38" s="5">
        <v>4952494</v>
      </c>
      <c r="H38" s="17">
        <v>6433</v>
      </c>
      <c r="I38" s="17">
        <v>67557</v>
      </c>
    </row>
    <row r="39" spans="1:9" ht="14.25">
      <c r="A39" s="2" t="s">
        <v>45</v>
      </c>
      <c r="B39" s="3">
        <v>0</v>
      </c>
      <c r="C39" s="20">
        <v>23047</v>
      </c>
      <c r="D39" s="20">
        <v>11929</v>
      </c>
      <c r="E39" s="20">
        <v>71946</v>
      </c>
      <c r="F39" s="5">
        <v>1135410</v>
      </c>
      <c r="G39" s="5">
        <v>1228961</v>
      </c>
      <c r="H39" s="17">
        <v>34976</v>
      </c>
      <c r="I39" s="17">
        <v>98604</v>
      </c>
    </row>
    <row r="40" spans="1:9" ht="14.25">
      <c r="A40" s="2" t="s">
        <v>46</v>
      </c>
      <c r="B40" s="3">
        <v>0</v>
      </c>
      <c r="C40" s="20">
        <v>18050</v>
      </c>
      <c r="D40" s="20">
        <v>13969</v>
      </c>
      <c r="E40" s="20">
        <v>125605</v>
      </c>
      <c r="F40" s="5">
        <v>4736772</v>
      </c>
      <c r="G40" s="5">
        <v>4871598</v>
      </c>
      <c r="H40" s="17">
        <v>32019</v>
      </c>
      <c r="I40" s="17">
        <v>143949</v>
      </c>
    </row>
    <row r="41" spans="1:9" ht="14.25">
      <c r="A41" s="2" t="s">
        <v>47</v>
      </c>
      <c r="B41" s="3">
        <v>0</v>
      </c>
      <c r="C41" s="20">
        <v>1567</v>
      </c>
      <c r="D41" s="20">
        <v>1866</v>
      </c>
      <c r="E41" s="20">
        <v>10627</v>
      </c>
      <c r="F41" s="5">
        <v>370059</v>
      </c>
      <c r="G41" s="5">
        <v>381945</v>
      </c>
      <c r="H41" s="17">
        <v>3433</v>
      </c>
      <c r="I41" s="17">
        <v>12763</v>
      </c>
    </row>
    <row r="42" spans="1:9" ht="14.25">
      <c r="A42" s="2" t="s">
        <v>48</v>
      </c>
      <c r="B42" s="3">
        <v>0</v>
      </c>
      <c r="C42" s="20">
        <v>3740</v>
      </c>
      <c r="D42" s="20">
        <v>2563</v>
      </c>
      <c r="E42" s="20">
        <v>38282</v>
      </c>
      <c r="F42" s="5">
        <v>1594934</v>
      </c>
      <c r="G42" s="5">
        <v>1631980</v>
      </c>
      <c r="H42" s="17">
        <v>6303</v>
      </c>
      <c r="I42" s="17">
        <v>39888</v>
      </c>
    </row>
    <row r="43" spans="1:9" ht="14.25">
      <c r="A43" s="2" t="s">
        <v>49</v>
      </c>
      <c r="B43" s="3">
        <v>0</v>
      </c>
      <c r="C43" s="20">
        <v>341</v>
      </c>
      <c r="D43" s="20">
        <v>404</v>
      </c>
      <c r="E43" s="20">
        <v>5431</v>
      </c>
      <c r="F43" s="5">
        <v>275537</v>
      </c>
      <c r="G43" s="5">
        <v>280740</v>
      </c>
      <c r="H43" s="17">
        <v>745</v>
      </c>
      <c r="I43" s="17">
        <v>5576</v>
      </c>
    </row>
    <row r="44" spans="1:9" ht="14.25">
      <c r="A44" s="2" t="s">
        <v>50</v>
      </c>
      <c r="B44" s="3">
        <v>0</v>
      </c>
      <c r="C44" s="20">
        <v>8206</v>
      </c>
      <c r="D44" s="20">
        <v>3029</v>
      </c>
      <c r="E44" s="20">
        <v>47380</v>
      </c>
      <c r="F44" s="5">
        <v>1924248</v>
      </c>
      <c r="G44" s="5">
        <v>1973196</v>
      </c>
      <c r="H44" s="17">
        <v>11235</v>
      </c>
      <c r="I44" s="17">
        <v>52651</v>
      </c>
    </row>
    <row r="45" spans="1:9" ht="14.25">
      <c r="A45" s="2" t="s">
        <v>51</v>
      </c>
      <c r="B45" s="3">
        <v>2</v>
      </c>
      <c r="C45" s="20">
        <v>36460</v>
      </c>
      <c r="D45" s="20">
        <v>17828</v>
      </c>
      <c r="E45" s="20">
        <v>204766</v>
      </c>
      <c r="F45" s="5">
        <v>10806275</v>
      </c>
      <c r="G45" s="5">
        <v>11027055</v>
      </c>
      <c r="H45" s="17">
        <v>54288</v>
      </c>
      <c r="I45" s="17">
        <v>235213</v>
      </c>
    </row>
    <row r="46" spans="1:9" ht="14.25">
      <c r="A46" s="2" t="s">
        <v>52</v>
      </c>
      <c r="B46" s="3">
        <v>0</v>
      </c>
      <c r="C46" s="20">
        <v>8891</v>
      </c>
      <c r="D46" s="20">
        <v>3675</v>
      </c>
      <c r="E46" s="20">
        <v>31160</v>
      </c>
      <c r="F46" s="5">
        <v>943146</v>
      </c>
      <c r="G46" s="5">
        <v>982389</v>
      </c>
      <c r="H46" s="17">
        <v>12566</v>
      </c>
      <c r="I46" s="17">
        <v>40775</v>
      </c>
    </row>
    <row r="47" spans="1:9" ht="14.25">
      <c r="A47" s="2" t="s">
        <v>53</v>
      </c>
      <c r="B47" s="3">
        <v>0</v>
      </c>
      <c r="C47" s="20">
        <v>2314</v>
      </c>
      <c r="D47" s="20">
        <v>3038</v>
      </c>
      <c r="E47" s="20">
        <v>11182</v>
      </c>
      <c r="F47" s="5">
        <v>301312</v>
      </c>
      <c r="G47" s="5">
        <v>315976</v>
      </c>
      <c r="H47" s="17">
        <v>5352</v>
      </c>
      <c r="I47" s="17">
        <v>15380</v>
      </c>
    </row>
    <row r="48" spans="1:9" ht="14.25">
      <c r="A48" s="2" t="s">
        <v>54</v>
      </c>
      <c r="B48" s="3">
        <v>0</v>
      </c>
      <c r="C48" s="20">
        <v>19391</v>
      </c>
      <c r="D48" s="20">
        <v>10393</v>
      </c>
      <c r="E48" s="20">
        <v>114395</v>
      </c>
      <c r="F48" s="5">
        <v>2776868</v>
      </c>
      <c r="G48" s="5">
        <v>2896663</v>
      </c>
      <c r="H48" s="17">
        <v>29784</v>
      </c>
      <c r="I48" s="17">
        <v>129907</v>
      </c>
    </row>
    <row r="49" spans="1:9" ht="14.25">
      <c r="A49" s="2" t="s">
        <v>55</v>
      </c>
      <c r="B49" s="3">
        <v>0</v>
      </c>
      <c r="C49" s="20">
        <v>49291</v>
      </c>
      <c r="D49" s="20">
        <v>16320</v>
      </c>
      <c r="E49" s="20">
        <v>134818</v>
      </c>
      <c r="F49" s="5">
        <v>1926228</v>
      </c>
      <c r="G49" s="5">
        <v>2103883</v>
      </c>
      <c r="H49" s="17">
        <v>65611</v>
      </c>
      <c r="I49" s="17">
        <v>186760</v>
      </c>
    </row>
    <row r="50" spans="1:9" ht="14.25">
      <c r="A50" s="2" t="s">
        <v>56</v>
      </c>
      <c r="B50" s="3">
        <v>0</v>
      </c>
      <c r="C50" s="20">
        <v>607</v>
      </c>
      <c r="D50" s="20">
        <v>698</v>
      </c>
      <c r="E50" s="20">
        <v>11154</v>
      </c>
      <c r="F50" s="5">
        <v>578120</v>
      </c>
      <c r="G50" s="5">
        <v>588362</v>
      </c>
      <c r="H50" s="17">
        <v>1305</v>
      </c>
      <c r="I50" s="17">
        <v>11090</v>
      </c>
    </row>
    <row r="51" spans="1:9" ht="14.25">
      <c r="A51" s="2" t="s">
        <v>57</v>
      </c>
      <c r="B51" s="3">
        <v>0</v>
      </c>
      <c r="C51" s="20">
        <v>7464</v>
      </c>
      <c r="D51" s="20">
        <v>3867</v>
      </c>
      <c r="E51" s="20">
        <v>55829</v>
      </c>
      <c r="F51" s="5">
        <v>1786489</v>
      </c>
      <c r="G51" s="5">
        <v>1844449</v>
      </c>
      <c r="H51" s="17">
        <v>11331</v>
      </c>
      <c r="I51" s="17">
        <v>61690</v>
      </c>
    </row>
    <row r="52" spans="1:9" ht="14.25">
      <c r="A52" s="2" t="s">
        <v>58</v>
      </c>
      <c r="B52" s="3">
        <v>0</v>
      </c>
      <c r="C52" s="20">
        <v>319</v>
      </c>
      <c r="D52" s="20">
        <v>214</v>
      </c>
      <c r="E52" s="20">
        <v>3557</v>
      </c>
      <c r="F52" s="5">
        <v>181392</v>
      </c>
      <c r="G52" s="5">
        <v>184805</v>
      </c>
      <c r="H52" s="17">
        <v>533</v>
      </c>
      <c r="I52" s="17">
        <v>3673</v>
      </c>
    </row>
    <row r="53" spans="1:9" s="13" customFormat="1" ht="15">
      <c r="A53" s="8" t="s">
        <v>59</v>
      </c>
      <c r="B53" s="21">
        <f>SUM(B2:B52)</f>
        <v>7405</v>
      </c>
      <c r="C53" s="21">
        <f t="shared" ref="C53:I53" si="0">SUM(C2:C52)</f>
        <v>1052388</v>
      </c>
      <c r="D53" s="21">
        <f t="shared" si="0"/>
        <v>635486</v>
      </c>
      <c r="E53" s="21">
        <f t="shared" si="0"/>
        <v>3816359</v>
      </c>
      <c r="F53" s="21">
        <f t="shared" si="0"/>
        <v>117940293</v>
      </c>
      <c r="G53" s="21">
        <f t="shared" si="0"/>
        <v>122740462</v>
      </c>
      <c r="H53" s="21">
        <f t="shared" si="0"/>
        <v>1687873</v>
      </c>
      <c r="I53" s="21">
        <f t="shared" si="0"/>
        <v>5073387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7774-DB1F-534F-8E43-A56C5A40C487}">
  <dimension ref="A1:AB8"/>
  <sheetViews>
    <sheetView workbookViewId="0">
      <selection activeCell="J17" sqref="J17"/>
    </sheetView>
  </sheetViews>
  <sheetFormatPr defaultColWidth="10.85546875" defaultRowHeight="14.25"/>
  <cols>
    <col min="1" max="1" width="15.7109375" style="2" customWidth="1"/>
    <col min="2" max="2" width="10.85546875" style="2"/>
    <col min="3" max="3" width="14" style="2" customWidth="1"/>
    <col min="4" max="4" width="10.85546875" style="2"/>
    <col min="5" max="5" width="14.7109375" style="2" customWidth="1"/>
    <col min="6" max="16384" width="10.85546875" style="2"/>
  </cols>
  <sheetData>
    <row r="1" spans="1:28" ht="45" customHeight="1">
      <c r="A1" s="31" t="s">
        <v>146</v>
      </c>
      <c r="B1" s="29" t="s">
        <v>147</v>
      </c>
      <c r="C1" s="31" t="s">
        <v>148</v>
      </c>
      <c r="D1" s="30" t="s">
        <v>149</v>
      </c>
      <c r="E1" s="31" t="s">
        <v>150</v>
      </c>
      <c r="F1" s="30" t="s">
        <v>151</v>
      </c>
      <c r="G1" s="31" t="s">
        <v>152</v>
      </c>
      <c r="H1" s="30" t="s">
        <v>153</v>
      </c>
      <c r="I1" s="31" t="s">
        <v>154</v>
      </c>
      <c r="J1" s="31" t="s">
        <v>155</v>
      </c>
      <c r="K1" s="31" t="s">
        <v>156</v>
      </c>
      <c r="L1" s="31" t="s">
        <v>77</v>
      </c>
      <c r="M1" s="31" t="s">
        <v>78</v>
      </c>
      <c r="N1" s="31" t="s">
        <v>79</v>
      </c>
      <c r="O1" s="31" t="s">
        <v>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52" customFormat="1" ht="146.1" customHeight="1">
      <c r="A2" s="50" t="s">
        <v>157</v>
      </c>
      <c r="B2" s="51" t="s">
        <v>158</v>
      </c>
      <c r="C2" s="51" t="s">
        <v>159</v>
      </c>
      <c r="D2" s="51" t="s">
        <v>160</v>
      </c>
      <c r="E2" s="51" t="s">
        <v>161</v>
      </c>
      <c r="F2" s="51" t="s">
        <v>162</v>
      </c>
      <c r="G2" s="51" t="s">
        <v>163</v>
      </c>
      <c r="H2" s="51" t="s">
        <v>164</v>
      </c>
      <c r="I2" s="51" t="s">
        <v>165</v>
      </c>
      <c r="J2" s="51" t="s">
        <v>166</v>
      </c>
      <c r="K2" s="51" t="s">
        <v>167</v>
      </c>
      <c r="L2" s="51" t="s">
        <v>168</v>
      </c>
      <c r="M2" s="51" t="s">
        <v>169</v>
      </c>
      <c r="N2" s="51" t="s">
        <v>170</v>
      </c>
      <c r="O2" s="51" t="s">
        <v>171</v>
      </c>
    </row>
    <row r="5" spans="1:28">
      <c r="D5" s="53"/>
    </row>
    <row r="7" spans="1:28" ht="15">
      <c r="A7" s="13" t="s">
        <v>172</v>
      </c>
    </row>
    <row r="8" spans="1:28">
      <c r="A8" s="2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8a86bb-12da-4dff-ae7e-dfb23ed90639" xsi:nil="true"/>
    <lcf76f155ced4ddcb4097134ff3c332f xmlns="710f0ca6-45a2-4e2d-9c22-4540392b803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1507F2FF1B854B87081B0449FAE3C9" ma:contentTypeVersion="14" ma:contentTypeDescription="Create a new document." ma:contentTypeScope="" ma:versionID="169f3d6646da797d6f0107455749e503">
  <xsd:schema xmlns:xsd="http://www.w3.org/2001/XMLSchema" xmlns:xs="http://www.w3.org/2001/XMLSchema" xmlns:p="http://schemas.microsoft.com/office/2006/metadata/properties" xmlns:ns2="710f0ca6-45a2-4e2d-9c22-4540392b8037" xmlns:ns3="f18a86bb-12da-4dff-ae7e-dfb23ed90639" targetNamespace="http://schemas.microsoft.com/office/2006/metadata/properties" ma:root="true" ma:fieldsID="6b65108576bcc9e4bf94a345c3842bff" ns2:_="" ns3:_="">
    <xsd:import namespace="710f0ca6-45a2-4e2d-9c22-4540392b8037"/>
    <xsd:import namespace="f18a86bb-12da-4dff-ae7e-dfb23ed90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f0ca6-45a2-4e2d-9c22-4540392b8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9e8d040-3cf8-41ce-a03b-17301c6837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a86bb-12da-4dff-ae7e-dfb23ed90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3519cb9-32ce-4a7f-9e4d-9cc328144536}" ma:internalName="TaxCatchAll" ma:showField="CatchAllData" ma:web="f18a86bb-12da-4dff-ae7e-dfb23ed906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A00999-CDD9-4515-9EA4-58404550914E}"/>
</file>

<file path=customXml/itemProps2.xml><?xml version="1.0" encoding="utf-8"?>
<ds:datastoreItem xmlns:ds="http://schemas.openxmlformats.org/officeDocument/2006/customXml" ds:itemID="{94094694-E417-46BF-B8AC-02CFD2C22924}"/>
</file>

<file path=customXml/itemProps3.xml><?xml version="1.0" encoding="utf-8"?>
<ds:datastoreItem xmlns:ds="http://schemas.openxmlformats.org/officeDocument/2006/customXml" ds:itemID="{1AEE549B-F4E3-4BDE-BE0E-18FA3B3DC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MAIN-PC</dc:creator>
  <cp:keywords/>
  <dc:description/>
  <cp:lastModifiedBy>Kumo Babe</cp:lastModifiedBy>
  <cp:revision/>
  <dcterms:created xsi:type="dcterms:W3CDTF">2021-05-20T03:00:14Z</dcterms:created>
  <dcterms:modified xsi:type="dcterms:W3CDTF">2022-04-12T19:38:02Z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0x010100511507F2FF1B854B87081B0449FAE3C9</vt:lpwstr>
  </property>
</Properties>
</file>