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5044992\Documents\mainDATA\DATA_EN_5\reference\"/>
    </mc:Choice>
  </mc:AlternateContent>
  <xr:revisionPtr revIDLastSave="0" documentId="13_ncr:40009_{8B2E61E1-DFF2-4051-A97C-9BC5D9DA6123}" xr6:coauthVersionLast="38" xr6:coauthVersionMax="38" xr10:uidLastSave="{00000000-0000-0000-0000-000000000000}"/>
  <bookViews>
    <workbookView xWindow="0" yWindow="0" windowWidth="28905" windowHeight="5940"/>
  </bookViews>
  <sheets>
    <sheet name="tariff_lookup" sheetId="1" r:id="rId1"/>
  </sheets>
  <calcPr calcId="0"/>
</workbook>
</file>

<file path=xl/calcChain.xml><?xml version="1.0" encoding="utf-8"?>
<calcChain xmlns="http://schemas.openxmlformats.org/spreadsheetml/2006/main">
  <c r="BP26" i="1" l="1"/>
  <c r="BP27" i="1"/>
  <c r="AN37" i="1"/>
  <c r="AI37" i="1"/>
  <c r="AD37" i="1"/>
  <c r="Y37" i="1"/>
  <c r="T37" i="1"/>
  <c r="AN30" i="1"/>
  <c r="AI30" i="1"/>
  <c r="AD30" i="1"/>
  <c r="Y30" i="1"/>
  <c r="T30" i="1"/>
  <c r="A25" i="1"/>
  <c r="A26" i="1"/>
  <c r="A27" i="1"/>
  <c r="A28" i="1"/>
  <c r="A29" i="1"/>
  <c r="A24" i="1"/>
  <c r="AN23" i="1"/>
  <c r="AN24" i="1" s="1"/>
  <c r="AI23" i="1"/>
  <c r="AI24" i="1" s="1"/>
  <c r="AD23" i="1"/>
  <c r="AD24" i="1" s="1"/>
  <c r="Y23" i="1"/>
  <c r="Y24" i="1" s="1"/>
  <c r="T23" i="1"/>
  <c r="T24" i="1" s="1"/>
  <c r="AN16" i="1"/>
  <c r="AN17" i="1" s="1"/>
  <c r="AI16" i="1"/>
  <c r="AI22" i="1" s="1"/>
  <c r="AD16" i="1"/>
  <c r="AD22" i="1" s="1"/>
  <c r="Y16" i="1"/>
  <c r="Y22" i="1" s="1"/>
  <c r="T16" i="1"/>
  <c r="T18" i="1" s="1"/>
  <c r="A18" i="1"/>
  <c r="A19" i="1"/>
  <c r="A20" i="1"/>
  <c r="A21" i="1"/>
  <c r="A22" i="1"/>
  <c r="A17" i="1"/>
  <c r="BP20" i="1"/>
  <c r="BP19" i="1"/>
  <c r="BP13" i="1"/>
  <c r="BP12" i="1"/>
  <c r="AN21" i="1" l="1"/>
  <c r="AN18" i="1"/>
  <c r="AN20" i="1"/>
  <c r="AN26" i="1"/>
  <c r="Y18" i="1"/>
  <c r="Y20" i="1"/>
  <c r="AI28" i="1"/>
  <c r="AD28" i="1"/>
  <c r="AN22" i="1"/>
  <c r="Y17" i="1"/>
  <c r="Y21" i="1"/>
  <c r="AD17" i="1"/>
  <c r="Y28" i="1"/>
  <c r="Y19" i="1"/>
  <c r="AD18" i="1"/>
  <c r="T28" i="1"/>
  <c r="T22" i="1"/>
  <c r="AI17" i="1"/>
  <c r="AI18" i="1"/>
  <c r="AN19" i="1"/>
  <c r="AI26" i="1"/>
  <c r="AD26" i="1"/>
  <c r="AN29" i="1"/>
  <c r="Y26" i="1"/>
  <c r="AI29" i="1"/>
  <c r="T26" i="1"/>
  <c r="AI19" i="1"/>
  <c r="AI20" i="1"/>
  <c r="AD29" i="1"/>
  <c r="AI25" i="1"/>
  <c r="T27" i="1"/>
  <c r="Y29" i="1"/>
  <c r="AD25" i="1"/>
  <c r="T19" i="1"/>
  <c r="AI21" i="1"/>
  <c r="T20" i="1"/>
  <c r="T29" i="1"/>
  <c r="Y25" i="1"/>
  <c r="T21" i="1"/>
  <c r="AN28" i="1"/>
  <c r="T25" i="1"/>
  <c r="AN25" i="1"/>
  <c r="AD19" i="1"/>
  <c r="AN27" i="1"/>
  <c r="AD20" i="1"/>
  <c r="AI27" i="1"/>
  <c r="T17" i="1"/>
  <c r="AD21" i="1"/>
  <c r="AD27" i="1"/>
  <c r="Y27" i="1"/>
</calcChain>
</file>

<file path=xl/sharedStrings.xml><?xml version="1.0" encoding="utf-8"?>
<sst xmlns="http://schemas.openxmlformats.org/spreadsheetml/2006/main" count="1333" uniqueCount="204">
  <si>
    <t>tariff_id</t>
  </si>
  <si>
    <t>rorn</t>
  </si>
  <si>
    <t>rescom</t>
  </si>
  <si>
    <t>tariff_reference</t>
  </si>
  <si>
    <t>tariff_type</t>
  </si>
  <si>
    <t>fit_type</t>
  </si>
  <si>
    <t>supplier</t>
  </si>
  <si>
    <t>state</t>
  </si>
  <si>
    <t>notes</t>
  </si>
  <si>
    <t>tariff_name</t>
  </si>
  <si>
    <t>daily_fixed_rate</t>
  </si>
  <si>
    <t>flat_rate</t>
  </si>
  <si>
    <t>discount</t>
  </si>
  <si>
    <t>demand_tariff</t>
  </si>
  <si>
    <t>demand_type</t>
  </si>
  <si>
    <t>demand_start</t>
  </si>
  <si>
    <t>demand_end</t>
  </si>
  <si>
    <t>demand_week</t>
  </si>
  <si>
    <t>name_1</t>
  </si>
  <si>
    <t>rate_1</t>
  </si>
  <si>
    <t>start_1</t>
  </si>
  <si>
    <t>end_1</t>
  </si>
  <si>
    <t>week_1</t>
  </si>
  <si>
    <t>name_2</t>
  </si>
  <si>
    <t>rate_2</t>
  </si>
  <si>
    <t>start_2</t>
  </si>
  <si>
    <t>end_2</t>
  </si>
  <si>
    <t>week_2</t>
  </si>
  <si>
    <t>name_3</t>
  </si>
  <si>
    <t>rate_3</t>
  </si>
  <si>
    <t>start_3</t>
  </si>
  <si>
    <t>end_3</t>
  </si>
  <si>
    <t>week_3</t>
  </si>
  <si>
    <t>name_4</t>
  </si>
  <si>
    <t>rate_4</t>
  </si>
  <si>
    <t>start_4</t>
  </si>
  <si>
    <t>end_4</t>
  </si>
  <si>
    <t>week_4</t>
  </si>
  <si>
    <t>name_5</t>
  </si>
  <si>
    <t>rate_5</t>
  </si>
  <si>
    <t>start_5</t>
  </si>
  <si>
    <t>end_5</t>
  </si>
  <si>
    <t>week_5</t>
  </si>
  <si>
    <t>name_6</t>
  </si>
  <si>
    <t>rate_6</t>
  </si>
  <si>
    <t>start_6</t>
  </si>
  <si>
    <t>end_6</t>
  </si>
  <si>
    <t>week_6</t>
  </si>
  <si>
    <t>name_7</t>
  </si>
  <si>
    <t>rate_7</t>
  </si>
  <si>
    <t>start_7</t>
  </si>
  <si>
    <t>end_7</t>
  </si>
  <si>
    <t>week_7</t>
  </si>
  <si>
    <t>name_8</t>
  </si>
  <si>
    <t>rate_8</t>
  </si>
  <si>
    <t>start_8</t>
  </si>
  <si>
    <t>end_8</t>
  </si>
  <si>
    <t>week_8</t>
  </si>
  <si>
    <t>block_rate_1</t>
  </si>
  <si>
    <t>high_1</t>
  </si>
  <si>
    <t>block_rate_2</t>
  </si>
  <si>
    <t>high_2</t>
  </si>
  <si>
    <t>block_rate_3</t>
  </si>
  <si>
    <t>fit_flat_rate</t>
  </si>
  <si>
    <t>solar_cp_allocation</t>
  </si>
  <si>
    <t>release_date</t>
  </si>
  <si>
    <t>dlf</t>
  </si>
  <si>
    <t>metering_sc_non_cap</t>
  </si>
  <si>
    <t>metering_sc_cap</t>
  </si>
  <si>
    <t>TIDNULL</t>
  </si>
  <si>
    <t>retail</t>
  </si>
  <si>
    <t>res</t>
  </si>
  <si>
    <t>Zero_Rate</t>
  </si>
  <si>
    <t>MR</t>
  </si>
  <si>
    <t>NSW</t>
  </si>
  <si>
    <t>EASO_Flat</t>
  </si>
  <si>
    <t>ENE390949SR</t>
  </si>
  <si>
    <t>Flat_Rate</t>
  </si>
  <si>
    <t>EnergyAustralia</t>
  </si>
  <si>
    <t>ROLR - Standing Offer</t>
  </si>
  <si>
    <t>Basic Home - Peak Only</t>
  </si>
  <si>
    <t>EASO_TOU</t>
  </si>
  <si>
    <t>ENE446991SR</t>
  </si>
  <si>
    <t>TOU</t>
  </si>
  <si>
    <t>Basic Home - 5 day TOU</t>
  </si>
  <si>
    <t>Peak</t>
  </si>
  <si>
    <t>day</t>
  </si>
  <si>
    <t>Shoulder_1</t>
  </si>
  <si>
    <t>Shoulder_2</t>
  </si>
  <si>
    <t>Shoulder_3</t>
  </si>
  <si>
    <t>end</t>
  </si>
  <si>
    <t>Off_Peak_1</t>
  </si>
  <si>
    <t>both</t>
  </si>
  <si>
    <t>EASO_TOU_15pc</t>
  </si>
  <si>
    <t>EASO_TOU_20pc</t>
  </si>
  <si>
    <t>EASO_TOU_25pc</t>
  </si>
  <si>
    <t>EASO_TOU_15pc_FIT12</t>
  </si>
  <si>
    <t>EASO_TOU_15pc_FIT8</t>
  </si>
  <si>
    <t>EA305</t>
  </si>
  <si>
    <t>network</t>
  </si>
  <si>
    <t>TOU_Demand</t>
  </si>
  <si>
    <t>AusGrid</t>
  </si>
  <si>
    <t>LV 160-750 MW h (System)</t>
  </si>
  <si>
    <t>kVA</t>
  </si>
  <si>
    <t>Off_peak_3</t>
  </si>
  <si>
    <t>Off_peak_2</t>
  </si>
  <si>
    <t>EA310</t>
  </si>
  <si>
    <t>LV &gt; 750 MW h (System)</t>
  </si>
  <si>
    <t>combined</t>
  </si>
  <si>
    <t>EA310_TOU9_FIT8</t>
  </si>
  <si>
    <t>EA305_TOU9_FIT8</t>
  </si>
  <si>
    <t>EA310_TOU9_FIT12</t>
  </si>
  <si>
    <t>EA305_TOU9_FIT12</t>
  </si>
  <si>
    <t>EA310_TOU12_FIT8</t>
  </si>
  <si>
    <t>EA305_TOU12_FIT8</t>
  </si>
  <si>
    <t>EA310_TOU12_FIT12</t>
  </si>
  <si>
    <t>EA305_TOU12_FIT12</t>
  </si>
  <si>
    <t>SIT_15_FIT8_ppa1</t>
  </si>
  <si>
    <t>Solar_Inst_self_con_only</t>
  </si>
  <si>
    <t>Allume</t>
  </si>
  <si>
    <t>Allume_Solar_Self_Con_1</t>
  </si>
  <si>
    <t>solar_sc</t>
  </si>
  <si>
    <t>SIT_15_FIT8_ppa2</t>
  </si>
  <si>
    <t>Allume_Solar_Self_Con_2</t>
  </si>
  <si>
    <t>SIT_15_FIT12_ppa1</t>
  </si>
  <si>
    <t>SIT_15_FIT12_ppa2</t>
  </si>
  <si>
    <t>SIT_15_ppa1</t>
  </si>
  <si>
    <t>SIT_15_ppa2</t>
  </si>
  <si>
    <t>STS_35</t>
  </si>
  <si>
    <t>Solar_TOU_Solar_Period_20%</t>
  </si>
  <si>
    <t>Peak1</t>
  </si>
  <si>
    <t>Shoulder1</t>
  </si>
  <si>
    <t>Shoulder 2</t>
  </si>
  <si>
    <t>STS_40</t>
  </si>
  <si>
    <t>STC_15</t>
  </si>
  <si>
    <t>Solar_TOU_Combined_Period_15%</t>
  </si>
  <si>
    <t>Shoulder2</t>
  </si>
  <si>
    <t>Shoulder_4</t>
  </si>
  <si>
    <t>STC_20</t>
  </si>
  <si>
    <t>Solar_TOU_Combined_Period_20%</t>
  </si>
  <si>
    <t>Shoulder_5</t>
  </si>
  <si>
    <t>EA_Basic_Home</t>
  </si>
  <si>
    <t>Flat</t>
  </si>
  <si>
    <t>Basic Home</t>
  </si>
  <si>
    <t>PS_100G</t>
  </si>
  <si>
    <t>Flat_rate</t>
  </si>
  <si>
    <t>Powershop</t>
  </si>
  <si>
    <t>100% GreenPower</t>
  </si>
  <si>
    <t>SE_BW_20</t>
  </si>
  <si>
    <t>Block_Weekly</t>
  </si>
  <si>
    <t>Simply Energy</t>
  </si>
  <si>
    <t>Simply Extra 20%</t>
  </si>
  <si>
    <t>PS_STDSAV</t>
  </si>
  <si>
    <t>Standard Saver</t>
  </si>
  <si>
    <t>OR_F18</t>
  </si>
  <si>
    <t>Origin</t>
  </si>
  <si>
    <t>18% disc on usage only</t>
  </si>
  <si>
    <t>Maximiser</t>
  </si>
  <si>
    <t>AGL_F13</t>
  </si>
  <si>
    <t>AGL</t>
  </si>
  <si>
    <t>Select 13</t>
  </si>
  <si>
    <t>EA_VSHP</t>
  </si>
  <si>
    <t>4% on usage only</t>
  </si>
  <si>
    <t>Value Saver- Home Peak</t>
  </si>
  <si>
    <t>test_bd</t>
  </si>
  <si>
    <t>Block_Daily</t>
  </si>
  <si>
    <t>mr</t>
  </si>
  <si>
    <t>test_flat</t>
  </si>
  <si>
    <t>test_bq</t>
  </si>
  <si>
    <t>Block_Quarterly</t>
  </si>
  <si>
    <t>EA302</t>
  </si>
  <si>
    <t>EA225</t>
  </si>
  <si>
    <t>com</t>
  </si>
  <si>
    <t>Small Business tOU</t>
  </si>
  <si>
    <t>LV 40-160MWh</t>
  </si>
  <si>
    <t>kW</t>
  </si>
  <si>
    <t>NB Only non-capital MSC included here</t>
  </si>
  <si>
    <t>EA225_p</t>
  </si>
  <si>
    <t>EA302_p</t>
  </si>
  <si>
    <t>_TOU9</t>
  </si>
  <si>
    <t>EA</t>
  </si>
  <si>
    <t>9c.6.5c plus Echarges &amp; GST</t>
  </si>
  <si>
    <t>_TOU12</t>
  </si>
  <si>
    <t>12c9c plus Echarges &amp; GST</t>
  </si>
  <si>
    <t>_TOU9_FIT8</t>
  </si>
  <si>
    <t>_TOU12_FIT8</t>
  </si>
  <si>
    <t>EA225_TOU9_FIT8</t>
  </si>
  <si>
    <t>EA302_TOU9_FIT8</t>
  </si>
  <si>
    <t>EA225_p_TOU9_FIT8</t>
  </si>
  <si>
    <t>EA302_p_TOU9_FIT8</t>
  </si>
  <si>
    <t>EA225_TOU12_FIT8</t>
  </si>
  <si>
    <t>EA302_TOU12_FIT8</t>
  </si>
  <si>
    <t>EA225_p_TOU12_FIT8</t>
  </si>
  <si>
    <t>EA302_p_TOU12_FIT8</t>
  </si>
  <si>
    <t>_TOU9_FIT12</t>
  </si>
  <si>
    <t>EA225_TOU9_FIT12</t>
  </si>
  <si>
    <t>EA302_TOU9_FIT12</t>
  </si>
  <si>
    <t>EA225_p_TOU9_FIT12</t>
  </si>
  <si>
    <t>EA302_p_TOU9_FIT12</t>
  </si>
  <si>
    <t>_TOU12_FIT12</t>
  </si>
  <si>
    <t>EA225_TOU12_FIT12</t>
  </si>
  <si>
    <t>EA302_TOU12_FIT12</t>
  </si>
  <si>
    <t>EA225_p_TOU12_FIT12</t>
  </si>
  <si>
    <t>EA302_p_TOU12_FIT12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</si>
</sst>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33" borderId="0" xfId="0" applyFill="1"/>
    <xf numFmtId="20" fontId="0" fillId="33" borderId="0" xfId="0" applyNumberFormat="1" applyFill="1"/>
    <xf numFmtId="14" fontId="0" fillId="33" borderId="0" xfId="0" applyNumberFormat="1" applyFill="1"/>
    <xf numFmtId="0" fontId="0" fillId="34" borderId="0" xfId="0" applyFill="1"/>
    <xf numFmtId="20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77"/>
  <sheetViews>
    <sheetView tabSelected="1" workbookViewId="0">
      <pane xSplit="1" ySplit="1" topLeftCell="AV37" activePane="bottomRight" state="frozen"/>
      <selection pane="topRight" activeCell="B1" sqref="B1"/>
      <selection pane="bottomLeft" activeCell="A2" sqref="A2"/>
      <selection pane="bottomRight" activeCell="AX72" sqref="AX72"/>
    </sheetView>
  </sheetViews>
  <sheetFormatPr defaultRowHeight="15" x14ac:dyDescent="0.25"/>
  <cols>
    <col min="1" max="1" width="21.42578125" bestFit="1" customWidth="1"/>
    <col min="5" max="5" width="23.42578125" bestFit="1" customWidth="1"/>
    <col min="6" max="6" width="10" bestFit="1" customWidth="1"/>
    <col min="11" max="11" width="15.5703125" bestFit="1" customWidth="1"/>
    <col min="14" max="14" width="13.85546875" bestFit="1" customWidth="1"/>
    <col min="15" max="16" width="13.42578125" bestFit="1" customWidth="1"/>
    <col min="17" max="17" width="12.7109375" bestFit="1" customWidth="1"/>
    <col min="66" max="66" width="12.5703125" bestFit="1" customWidth="1"/>
    <col min="68" max="68" width="20.5703125" bestFit="1" customWidth="1"/>
    <col min="69" max="69" width="16" bestFit="1" customWidth="1"/>
  </cols>
  <sheetData>
    <row r="1" spans="1:6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</row>
    <row r="2" spans="1:69" x14ac:dyDescent="0.25">
      <c r="A2" t="s">
        <v>69</v>
      </c>
      <c r="B2" t="s">
        <v>70</v>
      </c>
      <c r="C2" t="s">
        <v>71</v>
      </c>
      <c r="E2" t="s">
        <v>72</v>
      </c>
      <c r="F2" t="s">
        <v>72</v>
      </c>
      <c r="G2" t="s">
        <v>73</v>
      </c>
      <c r="H2" t="s">
        <v>74</v>
      </c>
      <c r="K2">
        <v>0</v>
      </c>
      <c r="L2">
        <v>0</v>
      </c>
    </row>
    <row r="3" spans="1:69" x14ac:dyDescent="0.25">
      <c r="A3" t="s">
        <v>75</v>
      </c>
      <c r="B3" t="s">
        <v>70</v>
      </c>
      <c r="C3" t="s">
        <v>71</v>
      </c>
      <c r="D3" t="s">
        <v>76</v>
      </c>
      <c r="E3" t="s">
        <v>77</v>
      </c>
      <c r="F3" t="s">
        <v>77</v>
      </c>
      <c r="G3" t="s">
        <v>78</v>
      </c>
      <c r="H3" t="s">
        <v>74</v>
      </c>
      <c r="I3" t="s">
        <v>79</v>
      </c>
      <c r="J3" t="s">
        <v>80</v>
      </c>
      <c r="K3">
        <v>92.51</v>
      </c>
      <c r="L3">
        <v>32.284999999999997</v>
      </c>
      <c r="BN3" s="1">
        <v>42947</v>
      </c>
    </row>
    <row r="4" spans="1:69" x14ac:dyDescent="0.25">
      <c r="A4" t="s">
        <v>81</v>
      </c>
      <c r="B4" t="s">
        <v>70</v>
      </c>
      <c r="C4" t="s">
        <v>71</v>
      </c>
      <c r="D4" t="s">
        <v>82</v>
      </c>
      <c r="E4" t="s">
        <v>83</v>
      </c>
      <c r="F4" t="s">
        <v>77</v>
      </c>
      <c r="G4" t="s">
        <v>78</v>
      </c>
      <c r="H4" t="s">
        <v>74</v>
      </c>
      <c r="I4" t="s">
        <v>79</v>
      </c>
      <c r="J4" t="s">
        <v>84</v>
      </c>
      <c r="K4">
        <v>106.04</v>
      </c>
      <c r="L4">
        <v>0</v>
      </c>
      <c r="S4" t="s">
        <v>85</v>
      </c>
      <c r="T4">
        <v>60.39</v>
      </c>
      <c r="U4" s="2">
        <v>0.58333333333333337</v>
      </c>
      <c r="V4" s="2">
        <v>0.83333333333333337</v>
      </c>
      <c r="W4" t="s">
        <v>86</v>
      </c>
      <c r="X4" t="s">
        <v>87</v>
      </c>
      <c r="Y4">
        <v>27.456</v>
      </c>
      <c r="Z4" s="2">
        <v>0.29166666666666669</v>
      </c>
      <c r="AA4" s="2">
        <v>0.58333333333333337</v>
      </c>
      <c r="AB4" t="s">
        <v>86</v>
      </c>
      <c r="AC4" t="s">
        <v>88</v>
      </c>
      <c r="AD4">
        <v>27.456</v>
      </c>
      <c r="AE4" s="2">
        <v>0.83333333333333337</v>
      </c>
      <c r="AF4" s="2">
        <v>0.91666666666666663</v>
      </c>
      <c r="AG4" t="s">
        <v>86</v>
      </c>
      <c r="AH4" t="s">
        <v>89</v>
      </c>
      <c r="AI4">
        <v>27.456</v>
      </c>
      <c r="AJ4" s="2">
        <v>0.29166666666666669</v>
      </c>
      <c r="AK4" s="2">
        <v>0.91666666666666663</v>
      </c>
      <c r="AL4" t="s">
        <v>90</v>
      </c>
      <c r="AM4" t="s">
        <v>91</v>
      </c>
      <c r="AN4">
        <v>16.763999999999999</v>
      </c>
      <c r="AO4" s="2">
        <v>0.91666666666666663</v>
      </c>
      <c r="AP4" s="2">
        <v>0.29166666666666669</v>
      </c>
      <c r="AQ4" t="s">
        <v>92</v>
      </c>
      <c r="BN4" s="1">
        <v>42947</v>
      </c>
    </row>
    <row r="5" spans="1:69" x14ac:dyDescent="0.25">
      <c r="A5" t="s">
        <v>93</v>
      </c>
      <c r="B5" t="s">
        <v>70</v>
      </c>
      <c r="C5" t="s">
        <v>71</v>
      </c>
      <c r="D5" t="s">
        <v>82</v>
      </c>
      <c r="E5" t="s">
        <v>83</v>
      </c>
      <c r="F5" t="s">
        <v>77</v>
      </c>
      <c r="G5" t="s">
        <v>78</v>
      </c>
      <c r="H5" t="s">
        <v>74</v>
      </c>
      <c r="I5" t="s">
        <v>79</v>
      </c>
      <c r="J5" t="s">
        <v>84</v>
      </c>
      <c r="K5">
        <v>106.04</v>
      </c>
      <c r="L5">
        <v>0</v>
      </c>
      <c r="M5">
        <v>15</v>
      </c>
      <c r="S5" t="s">
        <v>85</v>
      </c>
      <c r="T5">
        <v>60.39</v>
      </c>
      <c r="U5" s="2">
        <v>0.58333333333333337</v>
      </c>
      <c r="V5" s="2">
        <v>0.83333333333333337</v>
      </c>
      <c r="W5" t="s">
        <v>86</v>
      </c>
      <c r="X5" t="s">
        <v>87</v>
      </c>
      <c r="Y5">
        <v>27.456</v>
      </c>
      <c r="Z5" s="2">
        <v>0.29166666666666669</v>
      </c>
      <c r="AA5" s="2">
        <v>0.58333333333333337</v>
      </c>
      <c r="AB5" t="s">
        <v>86</v>
      </c>
      <c r="AC5" t="s">
        <v>88</v>
      </c>
      <c r="AD5">
        <v>27.456</v>
      </c>
      <c r="AE5" s="2">
        <v>0.83333333333333337</v>
      </c>
      <c r="AF5" s="2">
        <v>0.91666666666666663</v>
      </c>
      <c r="AG5" t="s">
        <v>86</v>
      </c>
      <c r="AH5" t="s">
        <v>89</v>
      </c>
      <c r="AI5">
        <v>27.456</v>
      </c>
      <c r="AJ5" s="2">
        <v>0.29166666666666669</v>
      </c>
      <c r="AK5" s="2">
        <v>0.91666666666666663</v>
      </c>
      <c r="AL5" t="s">
        <v>90</v>
      </c>
      <c r="AM5" t="s">
        <v>91</v>
      </c>
      <c r="AN5">
        <v>16.763999999999999</v>
      </c>
      <c r="AO5" s="2">
        <v>0.91666666666666663</v>
      </c>
      <c r="AP5" s="2">
        <v>0.29166666666666669</v>
      </c>
      <c r="AQ5" t="s">
        <v>92</v>
      </c>
      <c r="BN5" s="1">
        <v>42947</v>
      </c>
    </row>
    <row r="6" spans="1:69" x14ac:dyDescent="0.25">
      <c r="A6" t="s">
        <v>94</v>
      </c>
      <c r="B6" t="s">
        <v>70</v>
      </c>
      <c r="C6" t="s">
        <v>71</v>
      </c>
      <c r="D6" t="s">
        <v>82</v>
      </c>
      <c r="E6" t="s">
        <v>83</v>
      </c>
      <c r="F6" t="s">
        <v>77</v>
      </c>
      <c r="G6" t="s">
        <v>78</v>
      </c>
      <c r="H6" t="s">
        <v>74</v>
      </c>
      <c r="I6" t="s">
        <v>79</v>
      </c>
      <c r="J6" t="s">
        <v>84</v>
      </c>
      <c r="K6">
        <v>106.04</v>
      </c>
      <c r="L6">
        <v>0</v>
      </c>
      <c r="M6">
        <v>20</v>
      </c>
      <c r="S6" t="s">
        <v>85</v>
      </c>
      <c r="T6">
        <v>60.39</v>
      </c>
      <c r="U6" s="2">
        <v>0.58333333333333337</v>
      </c>
      <c r="V6" s="2">
        <v>0.83333333333333337</v>
      </c>
      <c r="W6" t="s">
        <v>86</v>
      </c>
      <c r="X6" t="s">
        <v>87</v>
      </c>
      <c r="Y6">
        <v>27.456</v>
      </c>
      <c r="Z6" s="2">
        <v>0.29166666666666669</v>
      </c>
      <c r="AA6" s="2">
        <v>0.58333333333333337</v>
      </c>
      <c r="AB6" t="s">
        <v>86</v>
      </c>
      <c r="AC6" t="s">
        <v>88</v>
      </c>
      <c r="AD6">
        <v>27.456</v>
      </c>
      <c r="AE6" s="2">
        <v>0.83333333333333337</v>
      </c>
      <c r="AF6" s="2">
        <v>0.91666666666666663</v>
      </c>
      <c r="AG6" t="s">
        <v>86</v>
      </c>
      <c r="AH6" t="s">
        <v>89</v>
      </c>
      <c r="AI6">
        <v>27.456</v>
      </c>
      <c r="AJ6" s="2">
        <v>0.29166666666666669</v>
      </c>
      <c r="AK6" s="2">
        <v>0.91666666666666663</v>
      </c>
      <c r="AL6" t="s">
        <v>90</v>
      </c>
      <c r="AM6" t="s">
        <v>91</v>
      </c>
      <c r="AN6">
        <v>16.763999999999999</v>
      </c>
      <c r="AO6" s="2">
        <v>0.91666666666666663</v>
      </c>
      <c r="AP6" s="2">
        <v>0.29166666666666669</v>
      </c>
      <c r="AQ6" t="s">
        <v>92</v>
      </c>
      <c r="BN6" s="1">
        <v>42947</v>
      </c>
    </row>
    <row r="7" spans="1:69" x14ac:dyDescent="0.25">
      <c r="A7" t="s">
        <v>95</v>
      </c>
      <c r="B7" t="s">
        <v>70</v>
      </c>
      <c r="C7" t="s">
        <v>71</v>
      </c>
      <c r="D7" t="s">
        <v>82</v>
      </c>
      <c r="E7" t="s">
        <v>83</v>
      </c>
      <c r="F7" t="s">
        <v>77</v>
      </c>
      <c r="G7" t="s">
        <v>78</v>
      </c>
      <c r="H7" t="s">
        <v>74</v>
      </c>
      <c r="I7" t="s">
        <v>79</v>
      </c>
      <c r="J7" t="s">
        <v>84</v>
      </c>
      <c r="K7">
        <v>106.04</v>
      </c>
      <c r="L7">
        <v>0</v>
      </c>
      <c r="M7">
        <v>25</v>
      </c>
      <c r="S7" t="s">
        <v>85</v>
      </c>
      <c r="T7">
        <v>60.39</v>
      </c>
      <c r="U7" s="2">
        <v>0.58333333333333337</v>
      </c>
      <c r="V7" s="2">
        <v>0.83333333333333337</v>
      </c>
      <c r="W7" t="s">
        <v>86</v>
      </c>
      <c r="X7" t="s">
        <v>87</v>
      </c>
      <c r="Y7">
        <v>27.456</v>
      </c>
      <c r="Z7" s="2">
        <v>0.29166666666666669</v>
      </c>
      <c r="AA7" s="2">
        <v>0.58333333333333337</v>
      </c>
      <c r="AB7" t="s">
        <v>86</v>
      </c>
      <c r="AC7" t="s">
        <v>88</v>
      </c>
      <c r="AD7">
        <v>27.456</v>
      </c>
      <c r="AE7" s="2">
        <v>0.83333333333333337</v>
      </c>
      <c r="AF7" s="2">
        <v>0.91666666666666663</v>
      </c>
      <c r="AG7" t="s">
        <v>86</v>
      </c>
      <c r="AH7" t="s">
        <v>89</v>
      </c>
      <c r="AI7">
        <v>27.456</v>
      </c>
      <c r="AJ7" s="2">
        <v>0.29166666666666669</v>
      </c>
      <c r="AK7" s="2">
        <v>0.91666666666666663</v>
      </c>
      <c r="AL7" t="s">
        <v>90</v>
      </c>
      <c r="AM7" t="s">
        <v>91</v>
      </c>
      <c r="AN7">
        <v>16.763999999999999</v>
      </c>
      <c r="AO7" s="2">
        <v>0.91666666666666663</v>
      </c>
      <c r="AP7" s="2">
        <v>0.29166666666666669</v>
      </c>
      <c r="AQ7" t="s">
        <v>92</v>
      </c>
      <c r="BN7" s="1">
        <v>42947</v>
      </c>
    </row>
    <row r="8" spans="1:69" x14ac:dyDescent="0.25">
      <c r="A8" t="s">
        <v>96</v>
      </c>
      <c r="B8" t="s">
        <v>70</v>
      </c>
      <c r="C8" t="s">
        <v>71</v>
      </c>
      <c r="D8" t="s">
        <v>82</v>
      </c>
      <c r="E8" t="s">
        <v>83</v>
      </c>
      <c r="F8" t="s">
        <v>77</v>
      </c>
      <c r="G8" t="s">
        <v>78</v>
      </c>
      <c r="H8" t="s">
        <v>74</v>
      </c>
      <c r="I8" t="s">
        <v>79</v>
      </c>
      <c r="J8" t="s">
        <v>84</v>
      </c>
      <c r="K8">
        <v>106.04</v>
      </c>
      <c r="L8">
        <v>0</v>
      </c>
      <c r="M8">
        <v>15</v>
      </c>
      <c r="S8" t="s">
        <v>85</v>
      </c>
      <c r="T8">
        <v>60.39</v>
      </c>
      <c r="U8" s="2">
        <v>0.58333333333333337</v>
      </c>
      <c r="V8" s="2">
        <v>0.83333333333333337</v>
      </c>
      <c r="W8" t="s">
        <v>86</v>
      </c>
      <c r="X8" t="s">
        <v>87</v>
      </c>
      <c r="Y8">
        <v>27.456</v>
      </c>
      <c r="Z8" s="2">
        <v>0.29166666666666669</v>
      </c>
      <c r="AA8" s="2">
        <v>0.58333333333333337</v>
      </c>
      <c r="AB8" t="s">
        <v>86</v>
      </c>
      <c r="AC8" t="s">
        <v>88</v>
      </c>
      <c r="AD8">
        <v>27.456</v>
      </c>
      <c r="AE8" s="2">
        <v>0.83333333333333337</v>
      </c>
      <c r="AF8" s="2">
        <v>0.91666666666666663</v>
      </c>
      <c r="AG8" t="s">
        <v>86</v>
      </c>
      <c r="AH8" t="s">
        <v>89</v>
      </c>
      <c r="AI8">
        <v>27.456</v>
      </c>
      <c r="AJ8" s="2">
        <v>0.29166666666666669</v>
      </c>
      <c r="AK8" s="2">
        <v>0.91666666666666663</v>
      </c>
      <c r="AL8" t="s">
        <v>90</v>
      </c>
      <c r="AM8" t="s">
        <v>91</v>
      </c>
      <c r="AN8">
        <v>16.763999999999999</v>
      </c>
      <c r="AO8" s="2">
        <v>0.91666666666666663</v>
      </c>
      <c r="AP8" s="2">
        <v>0.29166666666666669</v>
      </c>
      <c r="AQ8" t="s">
        <v>92</v>
      </c>
      <c r="BL8">
        <v>12</v>
      </c>
      <c r="BN8" s="1">
        <v>42947</v>
      </c>
    </row>
    <row r="9" spans="1:69" x14ac:dyDescent="0.25">
      <c r="A9" t="s">
        <v>97</v>
      </c>
      <c r="B9" t="s">
        <v>70</v>
      </c>
      <c r="C9" t="s">
        <v>71</v>
      </c>
      <c r="D9" t="s">
        <v>82</v>
      </c>
      <c r="E9" t="s">
        <v>83</v>
      </c>
      <c r="F9" t="s">
        <v>77</v>
      </c>
      <c r="G9" t="s">
        <v>78</v>
      </c>
      <c r="H9" t="s">
        <v>74</v>
      </c>
      <c r="I9" t="s">
        <v>79</v>
      </c>
      <c r="J9" t="s">
        <v>84</v>
      </c>
      <c r="K9">
        <v>106.04</v>
      </c>
      <c r="L9">
        <v>0</v>
      </c>
      <c r="M9">
        <v>15</v>
      </c>
      <c r="S9" t="s">
        <v>85</v>
      </c>
      <c r="T9">
        <v>60.39</v>
      </c>
      <c r="U9" s="2">
        <v>0.58333333333333337</v>
      </c>
      <c r="V9" s="2">
        <v>0.83333333333333337</v>
      </c>
      <c r="W9" t="s">
        <v>86</v>
      </c>
      <c r="X9" t="s">
        <v>87</v>
      </c>
      <c r="Y9">
        <v>27.456</v>
      </c>
      <c r="Z9" s="2">
        <v>0.29166666666666669</v>
      </c>
      <c r="AA9" s="2">
        <v>0.58333333333333337</v>
      </c>
      <c r="AB9" t="s">
        <v>86</v>
      </c>
      <c r="AC9" t="s">
        <v>88</v>
      </c>
      <c r="AD9">
        <v>27.456</v>
      </c>
      <c r="AE9" s="2">
        <v>0.83333333333333337</v>
      </c>
      <c r="AF9" s="2">
        <v>0.91666666666666663</v>
      </c>
      <c r="AG9" t="s">
        <v>86</v>
      </c>
      <c r="AH9" t="s">
        <v>89</v>
      </c>
      <c r="AI9">
        <v>27.456</v>
      </c>
      <c r="AJ9" s="2">
        <v>0.29166666666666669</v>
      </c>
      <c r="AK9" s="2">
        <v>0.91666666666666663</v>
      </c>
      <c r="AL9" t="s">
        <v>90</v>
      </c>
      <c r="AM9" t="s">
        <v>91</v>
      </c>
      <c r="AN9">
        <v>16.763999999999999</v>
      </c>
      <c r="AO9" s="2">
        <v>0.91666666666666663</v>
      </c>
      <c r="AP9" s="2">
        <v>0.29166666666666669</v>
      </c>
      <c r="AQ9" t="s">
        <v>92</v>
      </c>
      <c r="BL9">
        <v>8</v>
      </c>
      <c r="BN9" s="1">
        <v>42947</v>
      </c>
    </row>
    <row r="10" spans="1:69" s="3" customFormat="1" x14ac:dyDescent="0.25">
      <c r="A10" s="3" t="s">
        <v>171</v>
      </c>
      <c r="B10" s="3" t="s">
        <v>99</v>
      </c>
      <c r="C10" s="3" t="s">
        <v>172</v>
      </c>
      <c r="E10" s="3" t="s">
        <v>83</v>
      </c>
      <c r="F10" s="3" t="s">
        <v>72</v>
      </c>
      <c r="G10" s="3" t="s">
        <v>101</v>
      </c>
      <c r="H10" s="3" t="s">
        <v>74</v>
      </c>
      <c r="I10" s="3" t="s">
        <v>176</v>
      </c>
      <c r="J10" s="3" t="s">
        <v>173</v>
      </c>
      <c r="K10" s="3">
        <v>138.34889999999999</v>
      </c>
      <c r="S10" s="3" t="s">
        <v>85</v>
      </c>
      <c r="T10" s="3">
        <v>24.056799999999999</v>
      </c>
      <c r="U10" s="4">
        <v>0.58333333333333337</v>
      </c>
      <c r="V10" s="4">
        <v>0.83333333333333337</v>
      </c>
      <c r="W10" s="3" t="s">
        <v>86</v>
      </c>
      <c r="X10" s="3" t="s">
        <v>87</v>
      </c>
      <c r="Y10" s="3">
        <v>6.7003000000000004</v>
      </c>
      <c r="Z10" s="4">
        <v>0.29166666666666669</v>
      </c>
      <c r="AA10" s="4">
        <v>0.58333333333333337</v>
      </c>
      <c r="AB10" s="3" t="s">
        <v>86</v>
      </c>
      <c r="AC10" s="3" t="s">
        <v>88</v>
      </c>
      <c r="AD10" s="3">
        <v>6.7003000000000004</v>
      </c>
      <c r="AE10" s="4">
        <v>0.83333333333333337</v>
      </c>
      <c r="AF10" s="4">
        <v>0.91666666666666663</v>
      </c>
      <c r="AG10" s="3" t="s">
        <v>86</v>
      </c>
      <c r="AH10" s="3" t="s">
        <v>104</v>
      </c>
      <c r="AI10" s="3">
        <v>2.0583</v>
      </c>
      <c r="AJ10" s="4">
        <v>0.91666666666666663</v>
      </c>
      <c r="AK10" s="4">
        <v>0.29166666666666669</v>
      </c>
      <c r="AL10" s="3" t="s">
        <v>86</v>
      </c>
      <c r="AM10" s="3" t="s">
        <v>105</v>
      </c>
      <c r="AN10" s="3">
        <v>2.0583</v>
      </c>
      <c r="AO10" s="4">
        <v>0</v>
      </c>
      <c r="AP10" s="4">
        <v>0.99930555555555556</v>
      </c>
      <c r="AQ10" s="3" t="s">
        <v>90</v>
      </c>
      <c r="BN10" s="5"/>
      <c r="BP10" s="3">
        <v>7.4467999999999996</v>
      </c>
    </row>
    <row r="11" spans="1:69" s="3" customFormat="1" x14ac:dyDescent="0.25">
      <c r="A11" s="3" t="s">
        <v>170</v>
      </c>
      <c r="B11" s="3" t="s">
        <v>99</v>
      </c>
      <c r="C11" s="3" t="s">
        <v>172</v>
      </c>
      <c r="E11" s="3" t="s">
        <v>100</v>
      </c>
      <c r="F11" s="3" t="s">
        <v>72</v>
      </c>
      <c r="G11" s="3" t="s">
        <v>101</v>
      </c>
      <c r="H11" s="3" t="s">
        <v>74</v>
      </c>
      <c r="I11" s="3" t="s">
        <v>176</v>
      </c>
      <c r="J11" s="3" t="s">
        <v>174</v>
      </c>
      <c r="K11" s="3">
        <v>689.4547</v>
      </c>
      <c r="N11" s="3">
        <v>39.315899999999999</v>
      </c>
      <c r="O11" s="3" t="s">
        <v>175</v>
      </c>
      <c r="P11" s="4">
        <v>0.58333333333333337</v>
      </c>
      <c r="Q11" s="4">
        <v>0.83333333333333337</v>
      </c>
      <c r="R11" s="3" t="s">
        <v>86</v>
      </c>
      <c r="S11" s="3" t="s">
        <v>85</v>
      </c>
      <c r="T11" s="3">
        <v>5.9356999999999998</v>
      </c>
      <c r="U11" s="4">
        <v>0.58333333333333337</v>
      </c>
      <c r="V11" s="4">
        <v>0.83333333333333337</v>
      </c>
      <c r="W11" s="3" t="s">
        <v>86</v>
      </c>
      <c r="X11" s="3" t="s">
        <v>87</v>
      </c>
      <c r="Y11" s="3">
        <v>2.6680999999999999</v>
      </c>
      <c r="Z11" s="4">
        <v>0.29166666666666669</v>
      </c>
      <c r="AA11" s="4">
        <v>0.58333333333333337</v>
      </c>
      <c r="AB11" s="3" t="s">
        <v>86</v>
      </c>
      <c r="AC11" s="3" t="s">
        <v>88</v>
      </c>
      <c r="AD11" s="3">
        <v>2.6680999999999999</v>
      </c>
      <c r="AE11" s="4">
        <v>0.83333333333333337</v>
      </c>
      <c r="AF11" s="4">
        <v>0.91666666666666663</v>
      </c>
      <c r="AG11" s="3" t="s">
        <v>86</v>
      </c>
      <c r="AH11" s="3" t="s">
        <v>104</v>
      </c>
      <c r="AI11" s="3">
        <v>1.6127</v>
      </c>
      <c r="AJ11" s="4">
        <v>0.91666666666666663</v>
      </c>
      <c r="AK11" s="4">
        <v>0.29166666666666669</v>
      </c>
      <c r="AL11" s="3" t="s">
        <v>86</v>
      </c>
      <c r="AM11" s="3" t="s">
        <v>105</v>
      </c>
      <c r="AN11" s="3">
        <v>1.6127</v>
      </c>
      <c r="AO11" s="4">
        <v>0</v>
      </c>
      <c r="AP11" s="4">
        <v>0.99930555555555556</v>
      </c>
      <c r="AQ11" s="3" t="s">
        <v>90</v>
      </c>
      <c r="BN11" s="5"/>
      <c r="BP11" s="3">
        <v>13.254200000000001</v>
      </c>
    </row>
    <row r="12" spans="1:69" s="3" customFormat="1" x14ac:dyDescent="0.25">
      <c r="A12" s="3" t="s">
        <v>177</v>
      </c>
      <c r="B12" s="3" t="s">
        <v>99</v>
      </c>
      <c r="C12" s="3" t="s">
        <v>172</v>
      </c>
      <c r="E12" s="3" t="s">
        <v>83</v>
      </c>
      <c r="F12" s="3" t="s">
        <v>72</v>
      </c>
      <c r="G12" s="3" t="s">
        <v>101</v>
      </c>
      <c r="H12" s="3" t="s">
        <v>74</v>
      </c>
      <c r="I12" s="3" t="s">
        <v>176</v>
      </c>
      <c r="J12" s="3" t="s">
        <v>173</v>
      </c>
      <c r="K12" s="3">
        <v>138.34889999999999</v>
      </c>
      <c r="S12" s="3" t="s">
        <v>85</v>
      </c>
      <c r="T12" s="3">
        <v>24.056799999999999</v>
      </c>
      <c r="U12" s="4">
        <v>0.58333333333333337</v>
      </c>
      <c r="V12" s="4">
        <v>0.83333333333333337</v>
      </c>
      <c r="W12" s="3" t="s">
        <v>86</v>
      </c>
      <c r="X12" s="3" t="s">
        <v>87</v>
      </c>
      <c r="Y12" s="3">
        <v>6.7003000000000004</v>
      </c>
      <c r="Z12" s="4">
        <v>0.29166666666666669</v>
      </c>
      <c r="AA12" s="4">
        <v>0.58333333333333337</v>
      </c>
      <c r="AB12" s="3" t="s">
        <v>86</v>
      </c>
      <c r="AC12" s="3" t="s">
        <v>88</v>
      </c>
      <c r="AD12" s="3">
        <v>6.7003000000000004</v>
      </c>
      <c r="AE12" s="4">
        <v>0.83333333333333337</v>
      </c>
      <c r="AF12" s="4">
        <v>0.91666666666666663</v>
      </c>
      <c r="AG12" s="3" t="s">
        <v>86</v>
      </c>
      <c r="AH12" s="3" t="s">
        <v>104</v>
      </c>
      <c r="AI12" s="3">
        <v>2.0583</v>
      </c>
      <c r="AJ12" s="4">
        <v>0.91666666666666663</v>
      </c>
      <c r="AK12" s="4">
        <v>0.29166666666666669</v>
      </c>
      <c r="AL12" s="3" t="s">
        <v>86</v>
      </c>
      <c r="AM12" s="3" t="s">
        <v>105</v>
      </c>
      <c r="AN12" s="3">
        <v>2.0583</v>
      </c>
      <c r="AO12" s="4">
        <v>0</v>
      </c>
      <c r="AP12" s="4">
        <v>0.99930555555555556</v>
      </c>
      <c r="AQ12" s="3" t="s">
        <v>90</v>
      </c>
      <c r="BN12" s="5"/>
      <c r="BP12" s="3">
        <f>7.4468+0.7714</f>
        <v>8.2181999999999995</v>
      </c>
    </row>
    <row r="13" spans="1:69" s="3" customFormat="1" x14ac:dyDescent="0.25">
      <c r="A13" s="3" t="s">
        <v>178</v>
      </c>
      <c r="B13" s="3" t="s">
        <v>99</v>
      </c>
      <c r="C13" s="3" t="s">
        <v>172</v>
      </c>
      <c r="E13" s="3" t="s">
        <v>100</v>
      </c>
      <c r="F13" s="3" t="s">
        <v>72</v>
      </c>
      <c r="G13" s="3" t="s">
        <v>101</v>
      </c>
      <c r="H13" s="3" t="s">
        <v>74</v>
      </c>
      <c r="I13" s="3" t="s">
        <v>176</v>
      </c>
      <c r="J13" s="3" t="s">
        <v>174</v>
      </c>
      <c r="K13" s="3">
        <v>689.4547</v>
      </c>
      <c r="N13" s="3">
        <v>39.315899999999999</v>
      </c>
      <c r="O13" s="3" t="s">
        <v>175</v>
      </c>
      <c r="P13" s="4">
        <v>0.58333333333333337</v>
      </c>
      <c r="Q13" s="4">
        <v>0.83333333333333337</v>
      </c>
      <c r="R13" s="3" t="s">
        <v>86</v>
      </c>
      <c r="S13" s="3" t="s">
        <v>85</v>
      </c>
      <c r="T13" s="3">
        <v>5.9356999999999998</v>
      </c>
      <c r="U13" s="4">
        <v>0.58333333333333337</v>
      </c>
      <c r="V13" s="4">
        <v>0.83333333333333337</v>
      </c>
      <c r="W13" s="3" t="s">
        <v>86</v>
      </c>
      <c r="X13" s="3" t="s">
        <v>87</v>
      </c>
      <c r="Y13" s="3">
        <v>2.6680999999999999</v>
      </c>
      <c r="Z13" s="4">
        <v>0.29166666666666669</v>
      </c>
      <c r="AA13" s="4">
        <v>0.58333333333333337</v>
      </c>
      <c r="AB13" s="3" t="s">
        <v>86</v>
      </c>
      <c r="AC13" s="3" t="s">
        <v>88</v>
      </c>
      <c r="AD13" s="3">
        <v>2.6680999999999999</v>
      </c>
      <c r="AE13" s="4">
        <v>0.83333333333333337</v>
      </c>
      <c r="AF13" s="4">
        <v>0.91666666666666663</v>
      </c>
      <c r="AG13" s="3" t="s">
        <v>86</v>
      </c>
      <c r="AH13" s="3" t="s">
        <v>104</v>
      </c>
      <c r="AI13" s="3">
        <v>1.6127</v>
      </c>
      <c r="AJ13" s="4">
        <v>0.91666666666666663</v>
      </c>
      <c r="AK13" s="4">
        <v>0.29166666666666669</v>
      </c>
      <c r="AL13" s="3" t="s">
        <v>86</v>
      </c>
      <c r="AM13" s="3" t="s">
        <v>105</v>
      </c>
      <c r="AN13" s="3">
        <v>1.6127</v>
      </c>
      <c r="AO13" s="4">
        <v>0</v>
      </c>
      <c r="AP13" s="4">
        <v>0.99930555555555556</v>
      </c>
      <c r="AQ13" s="3" t="s">
        <v>90</v>
      </c>
      <c r="BN13" s="5"/>
      <c r="BP13" s="3">
        <f>13.2542+0.7714</f>
        <v>14.025600000000001</v>
      </c>
    </row>
    <row r="14" spans="1:69" s="3" customFormat="1" x14ac:dyDescent="0.25">
      <c r="A14" s="3" t="s">
        <v>98</v>
      </c>
      <c r="B14" s="3" t="s">
        <v>99</v>
      </c>
      <c r="C14" s="3" t="s">
        <v>172</v>
      </c>
      <c r="E14" s="3" t="s">
        <v>100</v>
      </c>
      <c r="F14" s="3" t="s">
        <v>72</v>
      </c>
      <c r="G14" s="3" t="s">
        <v>101</v>
      </c>
      <c r="H14" s="3" t="s">
        <v>74</v>
      </c>
      <c r="J14" s="3" t="s">
        <v>102</v>
      </c>
      <c r="K14" s="3">
        <v>2096.4294</v>
      </c>
      <c r="N14" s="3">
        <v>39.315899999999999</v>
      </c>
      <c r="O14" s="3" t="s">
        <v>103</v>
      </c>
      <c r="P14" s="4">
        <v>0.58333333333333337</v>
      </c>
      <c r="Q14" s="4">
        <v>0.83333333333333337</v>
      </c>
      <c r="R14" s="3" t="s">
        <v>86</v>
      </c>
      <c r="S14" s="3" t="s">
        <v>85</v>
      </c>
      <c r="T14" s="3">
        <v>5.4429999999999996</v>
      </c>
      <c r="U14" s="4">
        <v>0.58333333333333337</v>
      </c>
      <c r="V14" s="4">
        <v>0.83333333333333337</v>
      </c>
      <c r="W14" s="3" t="s">
        <v>86</v>
      </c>
      <c r="X14" s="3" t="s">
        <v>87</v>
      </c>
      <c r="Y14" s="3">
        <v>2.4998</v>
      </c>
      <c r="Z14" s="4">
        <v>0.29166666666666669</v>
      </c>
      <c r="AA14" s="4">
        <v>0.58333333333333337</v>
      </c>
      <c r="AB14" s="3" t="s">
        <v>86</v>
      </c>
      <c r="AC14" s="3" t="s">
        <v>88</v>
      </c>
      <c r="AD14" s="3">
        <v>2.4998</v>
      </c>
      <c r="AE14" s="4">
        <v>0.83333333333333337</v>
      </c>
      <c r="AF14" s="4">
        <v>0.91666666666666663</v>
      </c>
      <c r="AG14" s="3" t="s">
        <v>86</v>
      </c>
      <c r="AH14" s="3" t="s">
        <v>104</v>
      </c>
      <c r="AI14" s="3">
        <v>1.3888</v>
      </c>
      <c r="AJ14" s="4">
        <v>0.91666666666666663</v>
      </c>
      <c r="AK14" s="4">
        <v>0.29166666666666669</v>
      </c>
      <c r="AL14" s="3" t="s">
        <v>86</v>
      </c>
      <c r="AM14" s="3" t="s">
        <v>105</v>
      </c>
      <c r="AN14" s="3">
        <v>1.3888</v>
      </c>
      <c r="AO14" s="4">
        <v>0</v>
      </c>
      <c r="AP14" s="4">
        <v>0.99930555555555556</v>
      </c>
      <c r="AQ14" s="3" t="s">
        <v>90</v>
      </c>
      <c r="BL14" s="3">
        <v>0</v>
      </c>
      <c r="BO14" s="3">
        <v>1.0479000000000001</v>
      </c>
      <c r="BP14" s="3">
        <v>0</v>
      </c>
      <c r="BQ14" s="3">
        <v>0</v>
      </c>
    </row>
    <row r="15" spans="1:69" s="3" customFormat="1" x14ac:dyDescent="0.25">
      <c r="A15" s="3" t="s">
        <v>106</v>
      </c>
      <c r="B15" s="3" t="s">
        <v>99</v>
      </c>
      <c r="C15" s="3" t="s">
        <v>172</v>
      </c>
      <c r="E15" s="3" t="s">
        <v>100</v>
      </c>
      <c r="F15" s="3" t="s">
        <v>72</v>
      </c>
      <c r="G15" s="3" t="s">
        <v>101</v>
      </c>
      <c r="H15" s="3" t="s">
        <v>74</v>
      </c>
      <c r="J15" s="3" t="s">
        <v>107</v>
      </c>
      <c r="K15" s="3">
        <v>2643.4422</v>
      </c>
      <c r="N15" s="3">
        <v>39.315899999999999</v>
      </c>
      <c r="O15" s="3" t="s">
        <v>103</v>
      </c>
      <c r="P15" s="4">
        <v>0.58333333333333337</v>
      </c>
      <c r="Q15" s="4">
        <v>0.83333333333333337</v>
      </c>
      <c r="R15" s="3" t="s">
        <v>86</v>
      </c>
      <c r="S15" s="3" t="s">
        <v>85</v>
      </c>
      <c r="T15" s="3">
        <v>4.8388999999999998</v>
      </c>
      <c r="U15" s="4">
        <v>0.58333333333333337</v>
      </c>
      <c r="V15" s="4">
        <v>0.83333333333333337</v>
      </c>
      <c r="W15" s="3" t="s">
        <v>86</v>
      </c>
      <c r="X15" s="3" t="s">
        <v>87</v>
      </c>
      <c r="Y15" s="3">
        <v>2.3157000000000001</v>
      </c>
      <c r="Z15" s="4">
        <v>0.29166666666666669</v>
      </c>
      <c r="AA15" s="4">
        <v>0.58333333333333337</v>
      </c>
      <c r="AB15" s="3" t="s">
        <v>86</v>
      </c>
      <c r="AC15" s="3" t="s">
        <v>88</v>
      </c>
      <c r="AD15" s="3">
        <v>2.3157000000000001</v>
      </c>
      <c r="AE15" s="4">
        <v>0.83333333333333337</v>
      </c>
      <c r="AF15" s="4">
        <v>0.91666666666666663</v>
      </c>
      <c r="AG15" s="3" t="s">
        <v>86</v>
      </c>
      <c r="AH15" s="3" t="s">
        <v>104</v>
      </c>
      <c r="AI15" s="3">
        <v>1.5258</v>
      </c>
      <c r="AJ15" s="4">
        <v>0.91666666666666663</v>
      </c>
      <c r="AK15" s="4">
        <v>0.29166666666666669</v>
      </c>
      <c r="AL15" s="3" t="s">
        <v>86</v>
      </c>
      <c r="AM15" s="3" t="s">
        <v>105</v>
      </c>
      <c r="AN15" s="3">
        <v>1.5258</v>
      </c>
      <c r="AO15" s="4">
        <v>0</v>
      </c>
      <c r="AP15" s="4">
        <v>0.99930555555555556</v>
      </c>
      <c r="AQ15" s="3" t="s">
        <v>90</v>
      </c>
      <c r="BL15" s="3">
        <v>0</v>
      </c>
      <c r="BO15" s="3">
        <v>1.0479000000000001</v>
      </c>
      <c r="BP15" s="3">
        <v>0</v>
      </c>
      <c r="BQ15" s="3">
        <v>0</v>
      </c>
    </row>
    <row r="16" spans="1:69" s="6" customFormat="1" x14ac:dyDescent="0.25">
      <c r="A16" s="6" t="s">
        <v>179</v>
      </c>
      <c r="B16" s="6" t="s">
        <v>70</v>
      </c>
      <c r="C16" s="6" t="s">
        <v>172</v>
      </c>
      <c r="E16" s="6" t="s">
        <v>83</v>
      </c>
      <c r="F16" s="6" t="s">
        <v>72</v>
      </c>
      <c r="G16" s="6" t="s">
        <v>180</v>
      </c>
      <c r="H16" s="6" t="s">
        <v>74</v>
      </c>
      <c r="I16" s="6" t="s">
        <v>181</v>
      </c>
      <c r="P16" s="7"/>
      <c r="Q16" s="7"/>
      <c r="T16" s="6">
        <f>(9+1.71)*1.1</f>
        <v>11.781000000000002</v>
      </c>
      <c r="U16" s="7"/>
      <c r="V16" s="7"/>
      <c r="Y16" s="6">
        <f>(9+1.71)*1.1</f>
        <v>11.781000000000002</v>
      </c>
      <c r="Z16" s="7"/>
      <c r="AA16" s="7"/>
      <c r="AD16" s="6">
        <f>(9+1.71)*1.1</f>
        <v>11.781000000000002</v>
      </c>
      <c r="AE16" s="7"/>
      <c r="AF16" s="7"/>
      <c r="AI16" s="6">
        <f>(6.5+1.71)*1.1</f>
        <v>9.0310000000000024</v>
      </c>
      <c r="AJ16" s="7"/>
      <c r="AK16" s="7"/>
      <c r="AN16" s="6">
        <f>(6.5+1.71)*1.1</f>
        <v>9.0310000000000024</v>
      </c>
      <c r="AO16" s="7"/>
      <c r="AP16" s="7"/>
    </row>
    <row r="17" spans="1:69" s="3" customFormat="1" x14ac:dyDescent="0.25">
      <c r="A17" s="3" t="str">
        <f>CONCATENATE(A10,$A$16)</f>
        <v>EA225_TOU9</v>
      </c>
      <c r="B17" t="s">
        <v>108</v>
      </c>
      <c r="C17" s="3" t="s">
        <v>172</v>
      </c>
      <c r="E17" s="3" t="s">
        <v>83</v>
      </c>
      <c r="F17" s="3" t="s">
        <v>72</v>
      </c>
      <c r="G17" s="3" t="s">
        <v>101</v>
      </c>
      <c r="H17" s="3" t="s">
        <v>74</v>
      </c>
      <c r="I17" s="3" t="s">
        <v>176</v>
      </c>
      <c r="J17" s="3" t="s">
        <v>173</v>
      </c>
      <c r="K17" s="3">
        <v>138.34889999999999</v>
      </c>
      <c r="S17" s="3" t="s">
        <v>85</v>
      </c>
      <c r="T17" s="3">
        <f>T10+T$16</f>
        <v>35.837800000000001</v>
      </c>
      <c r="U17" s="4">
        <v>0.58333333333333337</v>
      </c>
      <c r="V17" s="4">
        <v>0.83333333333333337</v>
      </c>
      <c r="W17" s="3" t="s">
        <v>86</v>
      </c>
      <c r="X17" s="3" t="s">
        <v>87</v>
      </c>
      <c r="Y17" s="3">
        <f>Y10+Y$16</f>
        <v>18.481300000000005</v>
      </c>
      <c r="Z17" s="4">
        <v>0.29166666666666669</v>
      </c>
      <c r="AA17" s="4">
        <v>0.58333333333333337</v>
      </c>
      <c r="AB17" s="3" t="s">
        <v>86</v>
      </c>
      <c r="AC17" s="3" t="s">
        <v>88</v>
      </c>
      <c r="AD17" s="3">
        <f>AD10+AD$16</f>
        <v>18.481300000000005</v>
      </c>
      <c r="AE17" s="4">
        <v>0.83333333333333337</v>
      </c>
      <c r="AF17" s="4">
        <v>0.91666666666666663</v>
      </c>
      <c r="AG17" s="3" t="s">
        <v>86</v>
      </c>
      <c r="AH17" s="3" t="s">
        <v>104</v>
      </c>
      <c r="AI17" s="3">
        <f>AI10+AI$16</f>
        <v>11.089300000000001</v>
      </c>
      <c r="AJ17" s="4">
        <v>0.91666666666666663</v>
      </c>
      <c r="AK17" s="4">
        <v>0.29166666666666669</v>
      </c>
      <c r="AL17" s="3" t="s">
        <v>86</v>
      </c>
      <c r="AM17" s="3" t="s">
        <v>105</v>
      </c>
      <c r="AN17" s="3">
        <f>AN10+AN$16</f>
        <v>11.089300000000001</v>
      </c>
      <c r="AO17" s="4">
        <v>0</v>
      </c>
      <c r="AP17" s="4">
        <v>0.99930555555555556</v>
      </c>
      <c r="AQ17" s="3" t="s">
        <v>90</v>
      </c>
      <c r="BN17" s="5"/>
      <c r="BP17" s="3">
        <v>7.4467999999999996</v>
      </c>
    </row>
    <row r="18" spans="1:69" s="3" customFormat="1" x14ac:dyDescent="0.25">
      <c r="A18" s="3" t="str">
        <f t="shared" ref="A18:A22" si="0">CONCATENATE(A11,$A$16)</f>
        <v>EA302_TOU9</v>
      </c>
      <c r="B18" t="s">
        <v>108</v>
      </c>
      <c r="C18" s="3" t="s">
        <v>172</v>
      </c>
      <c r="E18" s="3" t="s">
        <v>100</v>
      </c>
      <c r="F18" s="3" t="s">
        <v>72</v>
      </c>
      <c r="G18" s="3" t="s">
        <v>101</v>
      </c>
      <c r="H18" s="3" t="s">
        <v>74</v>
      </c>
      <c r="I18" s="3" t="s">
        <v>176</v>
      </c>
      <c r="J18" s="3" t="s">
        <v>174</v>
      </c>
      <c r="K18" s="3">
        <v>689.4547</v>
      </c>
      <c r="N18" s="3">
        <v>39.315899999999999</v>
      </c>
      <c r="O18" s="3" t="s">
        <v>175</v>
      </c>
      <c r="P18" s="4">
        <v>0.58333333333333337</v>
      </c>
      <c r="Q18" s="4">
        <v>0.83333333333333337</v>
      </c>
      <c r="R18" s="3" t="s">
        <v>86</v>
      </c>
      <c r="S18" s="3" t="s">
        <v>85</v>
      </c>
      <c r="T18" s="3">
        <f t="shared" ref="T18:T22" si="1">T11+T$16</f>
        <v>17.716700000000003</v>
      </c>
      <c r="U18" s="4">
        <v>0.58333333333333337</v>
      </c>
      <c r="V18" s="4">
        <v>0.83333333333333337</v>
      </c>
      <c r="W18" s="3" t="s">
        <v>86</v>
      </c>
      <c r="X18" s="3" t="s">
        <v>87</v>
      </c>
      <c r="Y18" s="3">
        <f t="shared" ref="Y18:Y22" si="2">Y11+Y$16</f>
        <v>14.449100000000001</v>
      </c>
      <c r="Z18" s="4">
        <v>0.29166666666666669</v>
      </c>
      <c r="AA18" s="4">
        <v>0.58333333333333337</v>
      </c>
      <c r="AB18" s="3" t="s">
        <v>86</v>
      </c>
      <c r="AC18" s="3" t="s">
        <v>88</v>
      </c>
      <c r="AD18" s="3">
        <f t="shared" ref="AD18:AD22" si="3">AD11+AD$16</f>
        <v>14.449100000000001</v>
      </c>
      <c r="AE18" s="4">
        <v>0.83333333333333337</v>
      </c>
      <c r="AF18" s="4">
        <v>0.91666666666666663</v>
      </c>
      <c r="AG18" s="3" t="s">
        <v>86</v>
      </c>
      <c r="AH18" s="3" t="s">
        <v>104</v>
      </c>
      <c r="AI18" s="3">
        <f t="shared" ref="AI18:AI22" si="4">AI11+AI$16</f>
        <v>10.643700000000003</v>
      </c>
      <c r="AJ18" s="4">
        <v>0.91666666666666663</v>
      </c>
      <c r="AK18" s="4">
        <v>0.29166666666666669</v>
      </c>
      <c r="AL18" s="3" t="s">
        <v>86</v>
      </c>
      <c r="AM18" s="3" t="s">
        <v>105</v>
      </c>
      <c r="AN18" s="3">
        <f t="shared" ref="AN18:AN22" si="5">AN11+AN$16</f>
        <v>10.643700000000003</v>
      </c>
      <c r="AO18" s="4">
        <v>0</v>
      </c>
      <c r="AP18" s="4">
        <v>0.99930555555555556</v>
      </c>
      <c r="AQ18" s="3" t="s">
        <v>90</v>
      </c>
      <c r="BN18" s="5"/>
      <c r="BP18" s="3">
        <v>13.254200000000001</v>
      </c>
    </row>
    <row r="19" spans="1:69" s="3" customFormat="1" x14ac:dyDescent="0.25">
      <c r="A19" s="3" t="str">
        <f t="shared" si="0"/>
        <v>EA225_p_TOU9</v>
      </c>
      <c r="B19" t="s">
        <v>108</v>
      </c>
      <c r="C19" s="3" t="s">
        <v>172</v>
      </c>
      <c r="E19" s="3" t="s">
        <v>83</v>
      </c>
      <c r="F19" s="3" t="s">
        <v>72</v>
      </c>
      <c r="G19" s="3" t="s">
        <v>101</v>
      </c>
      <c r="H19" s="3" t="s">
        <v>74</v>
      </c>
      <c r="I19" s="3" t="s">
        <v>176</v>
      </c>
      <c r="J19" s="3" t="s">
        <v>173</v>
      </c>
      <c r="K19" s="3">
        <v>138.34889999999999</v>
      </c>
      <c r="S19" s="3" t="s">
        <v>85</v>
      </c>
      <c r="T19" s="3">
        <f t="shared" si="1"/>
        <v>35.837800000000001</v>
      </c>
      <c r="U19" s="4">
        <v>0.58333333333333337</v>
      </c>
      <c r="V19" s="4">
        <v>0.83333333333333337</v>
      </c>
      <c r="W19" s="3" t="s">
        <v>86</v>
      </c>
      <c r="X19" s="3" t="s">
        <v>87</v>
      </c>
      <c r="Y19" s="3">
        <f t="shared" si="2"/>
        <v>18.481300000000005</v>
      </c>
      <c r="Z19" s="4">
        <v>0.29166666666666669</v>
      </c>
      <c r="AA19" s="4">
        <v>0.58333333333333337</v>
      </c>
      <c r="AB19" s="3" t="s">
        <v>86</v>
      </c>
      <c r="AC19" s="3" t="s">
        <v>88</v>
      </c>
      <c r="AD19" s="3">
        <f t="shared" si="3"/>
        <v>18.481300000000005</v>
      </c>
      <c r="AE19" s="4">
        <v>0.83333333333333337</v>
      </c>
      <c r="AF19" s="4">
        <v>0.91666666666666663</v>
      </c>
      <c r="AG19" s="3" t="s">
        <v>86</v>
      </c>
      <c r="AH19" s="3" t="s">
        <v>104</v>
      </c>
      <c r="AI19" s="3">
        <f t="shared" si="4"/>
        <v>11.089300000000001</v>
      </c>
      <c r="AJ19" s="4">
        <v>0.91666666666666663</v>
      </c>
      <c r="AK19" s="4">
        <v>0.29166666666666669</v>
      </c>
      <c r="AL19" s="3" t="s">
        <v>86</v>
      </c>
      <c r="AM19" s="3" t="s">
        <v>105</v>
      </c>
      <c r="AN19" s="3">
        <f t="shared" si="5"/>
        <v>11.089300000000001</v>
      </c>
      <c r="AO19" s="4">
        <v>0</v>
      </c>
      <c r="AP19" s="4">
        <v>0.99930555555555556</v>
      </c>
      <c r="AQ19" s="3" t="s">
        <v>90</v>
      </c>
      <c r="BN19" s="5"/>
      <c r="BP19" s="3">
        <f>7.4468+0.7714</f>
        <v>8.2181999999999995</v>
      </c>
    </row>
    <row r="20" spans="1:69" s="3" customFormat="1" x14ac:dyDescent="0.25">
      <c r="A20" s="3" t="str">
        <f t="shared" si="0"/>
        <v>EA302_p_TOU9</v>
      </c>
      <c r="B20" t="s">
        <v>108</v>
      </c>
      <c r="C20" s="3" t="s">
        <v>172</v>
      </c>
      <c r="E20" s="3" t="s">
        <v>100</v>
      </c>
      <c r="F20" s="3" t="s">
        <v>72</v>
      </c>
      <c r="G20" s="3" t="s">
        <v>101</v>
      </c>
      <c r="H20" s="3" t="s">
        <v>74</v>
      </c>
      <c r="I20" s="3" t="s">
        <v>176</v>
      </c>
      <c r="J20" s="3" t="s">
        <v>174</v>
      </c>
      <c r="K20" s="3">
        <v>689.4547</v>
      </c>
      <c r="N20" s="3">
        <v>39.315899999999999</v>
      </c>
      <c r="O20" s="3" t="s">
        <v>175</v>
      </c>
      <c r="P20" s="4">
        <v>0.58333333333333337</v>
      </c>
      <c r="Q20" s="4">
        <v>0.83333333333333337</v>
      </c>
      <c r="R20" s="3" t="s">
        <v>86</v>
      </c>
      <c r="S20" s="3" t="s">
        <v>85</v>
      </c>
      <c r="T20" s="3">
        <f t="shared" si="1"/>
        <v>17.716700000000003</v>
      </c>
      <c r="U20" s="4">
        <v>0.58333333333333337</v>
      </c>
      <c r="V20" s="4">
        <v>0.83333333333333337</v>
      </c>
      <c r="W20" s="3" t="s">
        <v>86</v>
      </c>
      <c r="X20" s="3" t="s">
        <v>87</v>
      </c>
      <c r="Y20" s="3">
        <f t="shared" si="2"/>
        <v>14.449100000000001</v>
      </c>
      <c r="Z20" s="4">
        <v>0.29166666666666669</v>
      </c>
      <c r="AA20" s="4">
        <v>0.58333333333333337</v>
      </c>
      <c r="AB20" s="3" t="s">
        <v>86</v>
      </c>
      <c r="AC20" s="3" t="s">
        <v>88</v>
      </c>
      <c r="AD20" s="3">
        <f t="shared" si="3"/>
        <v>14.449100000000001</v>
      </c>
      <c r="AE20" s="4">
        <v>0.83333333333333337</v>
      </c>
      <c r="AF20" s="4">
        <v>0.91666666666666663</v>
      </c>
      <c r="AG20" s="3" t="s">
        <v>86</v>
      </c>
      <c r="AH20" s="3" t="s">
        <v>104</v>
      </c>
      <c r="AI20" s="3">
        <f t="shared" si="4"/>
        <v>10.643700000000003</v>
      </c>
      <c r="AJ20" s="4">
        <v>0.91666666666666663</v>
      </c>
      <c r="AK20" s="4">
        <v>0.29166666666666669</v>
      </c>
      <c r="AL20" s="3" t="s">
        <v>86</v>
      </c>
      <c r="AM20" s="3" t="s">
        <v>105</v>
      </c>
      <c r="AN20" s="3">
        <f t="shared" si="5"/>
        <v>10.643700000000003</v>
      </c>
      <c r="AO20" s="4">
        <v>0</v>
      </c>
      <c r="AP20" s="4">
        <v>0.99930555555555556</v>
      </c>
      <c r="AQ20" s="3" t="s">
        <v>90</v>
      </c>
      <c r="BN20" s="5"/>
      <c r="BP20" s="3">
        <f>13.2542+0.7714</f>
        <v>14.025600000000001</v>
      </c>
    </row>
    <row r="21" spans="1:69" s="3" customFormat="1" x14ac:dyDescent="0.25">
      <c r="A21" s="3" t="str">
        <f t="shared" si="0"/>
        <v>EA305_TOU9</v>
      </c>
      <c r="B21" t="s">
        <v>108</v>
      </c>
      <c r="C21" s="3" t="s">
        <v>172</v>
      </c>
      <c r="E21" s="3" t="s">
        <v>100</v>
      </c>
      <c r="F21" s="3" t="s">
        <v>72</v>
      </c>
      <c r="G21" s="3" t="s">
        <v>101</v>
      </c>
      <c r="H21" s="3" t="s">
        <v>74</v>
      </c>
      <c r="J21" s="3" t="s">
        <v>102</v>
      </c>
      <c r="K21" s="3">
        <v>2096.4294</v>
      </c>
      <c r="N21" s="3">
        <v>39.315899999999999</v>
      </c>
      <c r="O21" s="3" t="s">
        <v>103</v>
      </c>
      <c r="P21" s="4">
        <v>0.58333333333333337</v>
      </c>
      <c r="Q21" s="4">
        <v>0.83333333333333337</v>
      </c>
      <c r="R21" s="3" t="s">
        <v>86</v>
      </c>
      <c r="S21" s="3" t="s">
        <v>85</v>
      </c>
      <c r="T21" s="3">
        <f t="shared" si="1"/>
        <v>17.224000000000004</v>
      </c>
      <c r="U21" s="4">
        <v>0.58333333333333337</v>
      </c>
      <c r="V21" s="4">
        <v>0.83333333333333337</v>
      </c>
      <c r="W21" s="3" t="s">
        <v>86</v>
      </c>
      <c r="X21" s="3" t="s">
        <v>87</v>
      </c>
      <c r="Y21" s="3">
        <f t="shared" si="2"/>
        <v>14.280800000000003</v>
      </c>
      <c r="Z21" s="4">
        <v>0.29166666666666669</v>
      </c>
      <c r="AA21" s="4">
        <v>0.58333333333333337</v>
      </c>
      <c r="AB21" s="3" t="s">
        <v>86</v>
      </c>
      <c r="AC21" s="3" t="s">
        <v>88</v>
      </c>
      <c r="AD21" s="3">
        <f t="shared" si="3"/>
        <v>14.280800000000003</v>
      </c>
      <c r="AE21" s="4">
        <v>0.83333333333333337</v>
      </c>
      <c r="AF21" s="4">
        <v>0.91666666666666663</v>
      </c>
      <c r="AG21" s="3" t="s">
        <v>86</v>
      </c>
      <c r="AH21" s="3" t="s">
        <v>104</v>
      </c>
      <c r="AI21" s="3">
        <f t="shared" si="4"/>
        <v>10.419800000000002</v>
      </c>
      <c r="AJ21" s="4">
        <v>0.91666666666666663</v>
      </c>
      <c r="AK21" s="4">
        <v>0.29166666666666669</v>
      </c>
      <c r="AL21" s="3" t="s">
        <v>86</v>
      </c>
      <c r="AM21" s="3" t="s">
        <v>105</v>
      </c>
      <c r="AN21" s="3">
        <f t="shared" si="5"/>
        <v>10.419800000000002</v>
      </c>
      <c r="AO21" s="4">
        <v>0</v>
      </c>
      <c r="AP21" s="4">
        <v>0.99930555555555556</v>
      </c>
      <c r="AQ21" s="3" t="s">
        <v>90</v>
      </c>
      <c r="BL21" s="3">
        <v>0</v>
      </c>
      <c r="BO21" s="3">
        <v>1.0479000000000001</v>
      </c>
      <c r="BP21" s="3">
        <v>0</v>
      </c>
      <c r="BQ21" s="3">
        <v>0</v>
      </c>
    </row>
    <row r="22" spans="1:69" s="3" customFormat="1" x14ac:dyDescent="0.25">
      <c r="A22" s="3" t="str">
        <f t="shared" si="0"/>
        <v>EA310_TOU9</v>
      </c>
      <c r="B22" t="s">
        <v>108</v>
      </c>
      <c r="C22" s="3" t="s">
        <v>172</v>
      </c>
      <c r="E22" s="3" t="s">
        <v>100</v>
      </c>
      <c r="F22" s="3" t="s">
        <v>72</v>
      </c>
      <c r="G22" s="3" t="s">
        <v>101</v>
      </c>
      <c r="H22" s="3" t="s">
        <v>74</v>
      </c>
      <c r="J22" s="3" t="s">
        <v>107</v>
      </c>
      <c r="K22" s="3">
        <v>2643.4422</v>
      </c>
      <c r="N22" s="3">
        <v>39.315899999999999</v>
      </c>
      <c r="O22" s="3" t="s">
        <v>103</v>
      </c>
      <c r="P22" s="4">
        <v>0.58333333333333337</v>
      </c>
      <c r="Q22" s="4">
        <v>0.83333333333333337</v>
      </c>
      <c r="R22" s="3" t="s">
        <v>86</v>
      </c>
      <c r="S22" s="3" t="s">
        <v>85</v>
      </c>
      <c r="T22" s="3">
        <f t="shared" si="1"/>
        <v>16.619900000000001</v>
      </c>
      <c r="U22" s="4">
        <v>0.58333333333333337</v>
      </c>
      <c r="V22" s="4">
        <v>0.83333333333333337</v>
      </c>
      <c r="W22" s="3" t="s">
        <v>86</v>
      </c>
      <c r="X22" s="3" t="s">
        <v>87</v>
      </c>
      <c r="Y22" s="3">
        <f t="shared" si="2"/>
        <v>14.096700000000002</v>
      </c>
      <c r="Z22" s="4">
        <v>0.29166666666666669</v>
      </c>
      <c r="AA22" s="4">
        <v>0.58333333333333337</v>
      </c>
      <c r="AB22" s="3" t="s">
        <v>86</v>
      </c>
      <c r="AC22" s="3" t="s">
        <v>88</v>
      </c>
      <c r="AD22" s="3">
        <f t="shared" si="3"/>
        <v>14.096700000000002</v>
      </c>
      <c r="AE22" s="4">
        <v>0.83333333333333337</v>
      </c>
      <c r="AF22" s="4">
        <v>0.91666666666666663</v>
      </c>
      <c r="AG22" s="3" t="s">
        <v>86</v>
      </c>
      <c r="AH22" s="3" t="s">
        <v>104</v>
      </c>
      <c r="AI22" s="3">
        <f t="shared" si="4"/>
        <v>10.556800000000003</v>
      </c>
      <c r="AJ22" s="4">
        <v>0.91666666666666663</v>
      </c>
      <c r="AK22" s="4">
        <v>0.29166666666666669</v>
      </c>
      <c r="AL22" s="3" t="s">
        <v>86</v>
      </c>
      <c r="AM22" s="3" t="s">
        <v>105</v>
      </c>
      <c r="AN22" s="3">
        <f t="shared" si="5"/>
        <v>10.556800000000003</v>
      </c>
      <c r="AO22" s="4">
        <v>0</v>
      </c>
      <c r="AP22" s="4">
        <v>0.99930555555555556</v>
      </c>
      <c r="AQ22" s="3" t="s">
        <v>90</v>
      </c>
      <c r="BL22" s="3">
        <v>0</v>
      </c>
      <c r="BO22" s="3">
        <v>1.0479000000000001</v>
      </c>
      <c r="BP22" s="3">
        <v>0</v>
      </c>
      <c r="BQ22" s="3">
        <v>0</v>
      </c>
    </row>
    <row r="23" spans="1:69" s="6" customFormat="1" x14ac:dyDescent="0.25">
      <c r="A23" s="6" t="s">
        <v>182</v>
      </c>
      <c r="B23" s="6" t="s">
        <v>70</v>
      </c>
      <c r="C23" s="6" t="s">
        <v>172</v>
      </c>
      <c r="E23" s="6" t="s">
        <v>83</v>
      </c>
      <c r="F23" s="6" t="s">
        <v>72</v>
      </c>
      <c r="G23" s="6" t="s">
        <v>180</v>
      </c>
      <c r="H23" s="6" t="s">
        <v>74</v>
      </c>
      <c r="I23" s="6" t="s">
        <v>183</v>
      </c>
      <c r="P23" s="7"/>
      <c r="Q23" s="7"/>
      <c r="T23" s="6">
        <f>(12+1.71)*1.1</f>
        <v>15.081000000000001</v>
      </c>
      <c r="U23" s="7"/>
      <c r="V23" s="7"/>
      <c r="Y23" s="6">
        <f>(12+1.71)*1.1</f>
        <v>15.081000000000001</v>
      </c>
      <c r="Z23" s="7"/>
      <c r="AA23" s="7"/>
      <c r="AD23" s="6">
        <f>(12+1.71)*1.1</f>
        <v>15.081000000000001</v>
      </c>
      <c r="AE23" s="7"/>
      <c r="AF23" s="7"/>
      <c r="AI23" s="6">
        <f>(9+1.71)*1.1</f>
        <v>11.781000000000002</v>
      </c>
      <c r="AJ23" s="7"/>
      <c r="AK23" s="7"/>
      <c r="AN23" s="6">
        <f>(9+1.71)*1.1</f>
        <v>11.781000000000002</v>
      </c>
      <c r="AO23" s="7"/>
      <c r="AP23" s="7"/>
    </row>
    <row r="24" spans="1:69" s="3" customFormat="1" x14ac:dyDescent="0.25">
      <c r="A24" s="3" t="str">
        <f>CONCATENATE(A10,$A$23)</f>
        <v>EA225_TOU12</v>
      </c>
      <c r="B24" t="s">
        <v>108</v>
      </c>
      <c r="C24" s="3" t="s">
        <v>172</v>
      </c>
      <c r="E24" s="3" t="s">
        <v>83</v>
      </c>
      <c r="F24" s="3" t="s">
        <v>72</v>
      </c>
      <c r="G24" s="3" t="s">
        <v>101</v>
      </c>
      <c r="H24" s="3" t="s">
        <v>74</v>
      </c>
      <c r="I24" s="3" t="s">
        <v>176</v>
      </c>
      <c r="J24" s="3" t="s">
        <v>173</v>
      </c>
      <c r="K24" s="3">
        <v>138.34889999999999</v>
      </c>
      <c r="S24" s="3" t="s">
        <v>85</v>
      </c>
      <c r="T24" s="3">
        <f>T10+T$23</f>
        <v>39.137799999999999</v>
      </c>
      <c r="U24" s="4">
        <v>0.58333333333333337</v>
      </c>
      <c r="V24" s="4">
        <v>0.83333333333333337</v>
      </c>
      <c r="W24" s="3" t="s">
        <v>86</v>
      </c>
      <c r="X24" s="3" t="s">
        <v>87</v>
      </c>
      <c r="Y24" s="3">
        <f>Y10+Y$23</f>
        <v>21.781300000000002</v>
      </c>
      <c r="Z24" s="4">
        <v>0.29166666666666669</v>
      </c>
      <c r="AA24" s="4">
        <v>0.58333333333333337</v>
      </c>
      <c r="AB24" s="3" t="s">
        <v>86</v>
      </c>
      <c r="AC24" s="3" t="s">
        <v>88</v>
      </c>
      <c r="AD24" s="3">
        <f>AD10+AD$23</f>
        <v>21.781300000000002</v>
      </c>
      <c r="AE24" s="4">
        <v>0.83333333333333337</v>
      </c>
      <c r="AF24" s="4">
        <v>0.91666666666666663</v>
      </c>
      <c r="AG24" s="3" t="s">
        <v>86</v>
      </c>
      <c r="AH24" s="3" t="s">
        <v>104</v>
      </c>
      <c r="AI24" s="3">
        <f>AI10+AI$23</f>
        <v>13.839300000000001</v>
      </c>
      <c r="AJ24" s="4">
        <v>0.91666666666666663</v>
      </c>
      <c r="AK24" s="4">
        <v>0.29166666666666669</v>
      </c>
      <c r="AL24" s="3" t="s">
        <v>86</v>
      </c>
      <c r="AM24" s="3" t="s">
        <v>105</v>
      </c>
      <c r="AN24" s="3">
        <f>AN10+AN$23</f>
        <v>13.839300000000001</v>
      </c>
      <c r="AO24" s="4">
        <v>0</v>
      </c>
      <c r="AP24" s="4">
        <v>0.99930555555555556</v>
      </c>
      <c r="AQ24" s="3" t="s">
        <v>90</v>
      </c>
      <c r="BN24" s="5"/>
      <c r="BP24" s="3">
        <v>7.4467999999999996</v>
      </c>
    </row>
    <row r="25" spans="1:69" s="3" customFormat="1" x14ac:dyDescent="0.25">
      <c r="A25" s="3" t="str">
        <f t="shared" ref="A25:A29" si="6">CONCATENATE(A11,$A$23)</f>
        <v>EA302_TOU12</v>
      </c>
      <c r="B25" t="s">
        <v>108</v>
      </c>
      <c r="C25" s="3" t="s">
        <v>172</v>
      </c>
      <c r="E25" s="3" t="s">
        <v>100</v>
      </c>
      <c r="F25" s="3" t="s">
        <v>72</v>
      </c>
      <c r="G25" s="3" t="s">
        <v>101</v>
      </c>
      <c r="H25" s="3" t="s">
        <v>74</v>
      </c>
      <c r="I25" s="3" t="s">
        <v>176</v>
      </c>
      <c r="J25" s="3" t="s">
        <v>174</v>
      </c>
      <c r="K25" s="3">
        <v>689.4547</v>
      </c>
      <c r="N25" s="3">
        <v>39.315899999999999</v>
      </c>
      <c r="O25" s="3" t="s">
        <v>175</v>
      </c>
      <c r="P25" s="4">
        <v>0.58333333333333337</v>
      </c>
      <c r="Q25" s="4">
        <v>0.83333333333333337</v>
      </c>
      <c r="R25" s="3" t="s">
        <v>86</v>
      </c>
      <c r="S25" s="3" t="s">
        <v>85</v>
      </c>
      <c r="T25" s="3">
        <f t="shared" ref="T25:T29" si="7">T11+T$23</f>
        <v>21.0167</v>
      </c>
      <c r="U25" s="4">
        <v>0.58333333333333337</v>
      </c>
      <c r="V25" s="4">
        <v>0.83333333333333337</v>
      </c>
      <c r="W25" s="3" t="s">
        <v>86</v>
      </c>
      <c r="X25" s="3" t="s">
        <v>87</v>
      </c>
      <c r="Y25" s="3">
        <f t="shared" ref="Y25:Y29" si="8">Y11+Y$23</f>
        <v>17.749100000000002</v>
      </c>
      <c r="Z25" s="4">
        <v>0.29166666666666669</v>
      </c>
      <c r="AA25" s="4">
        <v>0.58333333333333337</v>
      </c>
      <c r="AB25" s="3" t="s">
        <v>86</v>
      </c>
      <c r="AC25" s="3" t="s">
        <v>88</v>
      </c>
      <c r="AD25" s="3">
        <f t="shared" ref="AD25:AD29" si="9">AD11+AD$23</f>
        <v>17.749100000000002</v>
      </c>
      <c r="AE25" s="4">
        <v>0.83333333333333337</v>
      </c>
      <c r="AF25" s="4">
        <v>0.91666666666666663</v>
      </c>
      <c r="AG25" s="3" t="s">
        <v>86</v>
      </c>
      <c r="AH25" s="3" t="s">
        <v>104</v>
      </c>
      <c r="AI25" s="3">
        <f t="shared" ref="AI25:AI29" si="10">AI11+AI$23</f>
        <v>13.393700000000003</v>
      </c>
      <c r="AJ25" s="4">
        <v>0.91666666666666663</v>
      </c>
      <c r="AK25" s="4">
        <v>0.29166666666666669</v>
      </c>
      <c r="AL25" s="3" t="s">
        <v>86</v>
      </c>
      <c r="AM25" s="3" t="s">
        <v>105</v>
      </c>
      <c r="AN25" s="3">
        <f t="shared" ref="AN25:AN29" si="11">AN11+AN$23</f>
        <v>13.393700000000003</v>
      </c>
      <c r="AO25" s="4">
        <v>0</v>
      </c>
      <c r="AP25" s="4">
        <v>0.99930555555555556</v>
      </c>
      <c r="AQ25" s="3" t="s">
        <v>90</v>
      </c>
      <c r="BN25" s="5"/>
      <c r="BP25" s="3">
        <v>13.254200000000001</v>
      </c>
    </row>
    <row r="26" spans="1:69" s="3" customFormat="1" x14ac:dyDescent="0.25">
      <c r="A26" s="3" t="str">
        <f t="shared" si="6"/>
        <v>EA225_p_TOU12</v>
      </c>
      <c r="B26" t="s">
        <v>108</v>
      </c>
      <c r="C26" s="3" t="s">
        <v>172</v>
      </c>
      <c r="E26" s="3" t="s">
        <v>83</v>
      </c>
      <c r="F26" s="3" t="s">
        <v>72</v>
      </c>
      <c r="G26" s="3" t="s">
        <v>101</v>
      </c>
      <c r="H26" s="3" t="s">
        <v>74</v>
      </c>
      <c r="I26" s="3" t="s">
        <v>176</v>
      </c>
      <c r="J26" s="3" t="s">
        <v>173</v>
      </c>
      <c r="K26" s="3">
        <v>138.34889999999999</v>
      </c>
      <c r="S26" s="3" t="s">
        <v>85</v>
      </c>
      <c r="T26" s="3">
        <f t="shared" si="7"/>
        <v>39.137799999999999</v>
      </c>
      <c r="U26" s="4">
        <v>0.58333333333333337</v>
      </c>
      <c r="V26" s="4">
        <v>0.83333333333333337</v>
      </c>
      <c r="W26" s="3" t="s">
        <v>86</v>
      </c>
      <c r="X26" s="3" t="s">
        <v>87</v>
      </c>
      <c r="Y26" s="3">
        <f t="shared" si="8"/>
        <v>21.781300000000002</v>
      </c>
      <c r="Z26" s="4">
        <v>0.29166666666666669</v>
      </c>
      <c r="AA26" s="4">
        <v>0.58333333333333337</v>
      </c>
      <c r="AB26" s="3" t="s">
        <v>86</v>
      </c>
      <c r="AC26" s="3" t="s">
        <v>88</v>
      </c>
      <c r="AD26" s="3">
        <f t="shared" si="9"/>
        <v>21.781300000000002</v>
      </c>
      <c r="AE26" s="4">
        <v>0.83333333333333337</v>
      </c>
      <c r="AF26" s="4">
        <v>0.91666666666666663</v>
      </c>
      <c r="AG26" s="3" t="s">
        <v>86</v>
      </c>
      <c r="AH26" s="3" t="s">
        <v>104</v>
      </c>
      <c r="AI26" s="3">
        <f t="shared" si="10"/>
        <v>13.839300000000001</v>
      </c>
      <c r="AJ26" s="4">
        <v>0.91666666666666663</v>
      </c>
      <c r="AK26" s="4">
        <v>0.29166666666666669</v>
      </c>
      <c r="AL26" s="3" t="s">
        <v>86</v>
      </c>
      <c r="AM26" s="3" t="s">
        <v>105</v>
      </c>
      <c r="AN26" s="3">
        <f t="shared" si="11"/>
        <v>13.839300000000001</v>
      </c>
      <c r="AO26" s="4">
        <v>0</v>
      </c>
      <c r="AP26" s="4">
        <v>0.99930555555555556</v>
      </c>
      <c r="AQ26" s="3" t="s">
        <v>90</v>
      </c>
      <c r="BN26" s="5"/>
      <c r="BP26" s="3">
        <f>7.4468+0.7714</f>
        <v>8.2181999999999995</v>
      </c>
    </row>
    <row r="27" spans="1:69" s="3" customFormat="1" x14ac:dyDescent="0.25">
      <c r="A27" s="3" t="str">
        <f t="shared" si="6"/>
        <v>EA302_p_TOU12</v>
      </c>
      <c r="B27" t="s">
        <v>108</v>
      </c>
      <c r="C27" s="3" t="s">
        <v>172</v>
      </c>
      <c r="E27" s="3" t="s">
        <v>100</v>
      </c>
      <c r="F27" s="3" t="s">
        <v>72</v>
      </c>
      <c r="G27" s="3" t="s">
        <v>101</v>
      </c>
      <c r="H27" s="3" t="s">
        <v>74</v>
      </c>
      <c r="I27" s="3" t="s">
        <v>176</v>
      </c>
      <c r="J27" s="3" t="s">
        <v>174</v>
      </c>
      <c r="K27" s="3">
        <v>689.4547</v>
      </c>
      <c r="N27" s="3">
        <v>39.315899999999999</v>
      </c>
      <c r="O27" s="3" t="s">
        <v>175</v>
      </c>
      <c r="P27" s="4">
        <v>0.58333333333333337</v>
      </c>
      <c r="Q27" s="4">
        <v>0.83333333333333337</v>
      </c>
      <c r="R27" s="3" t="s">
        <v>86</v>
      </c>
      <c r="S27" s="3" t="s">
        <v>85</v>
      </c>
      <c r="T27" s="3">
        <f t="shared" si="7"/>
        <v>21.0167</v>
      </c>
      <c r="U27" s="4">
        <v>0.58333333333333337</v>
      </c>
      <c r="V27" s="4">
        <v>0.83333333333333337</v>
      </c>
      <c r="W27" s="3" t="s">
        <v>86</v>
      </c>
      <c r="X27" s="3" t="s">
        <v>87</v>
      </c>
      <c r="Y27" s="3">
        <f t="shared" si="8"/>
        <v>17.749100000000002</v>
      </c>
      <c r="Z27" s="4">
        <v>0.29166666666666669</v>
      </c>
      <c r="AA27" s="4">
        <v>0.58333333333333337</v>
      </c>
      <c r="AB27" s="3" t="s">
        <v>86</v>
      </c>
      <c r="AC27" s="3" t="s">
        <v>88</v>
      </c>
      <c r="AD27" s="3">
        <f t="shared" si="9"/>
        <v>17.749100000000002</v>
      </c>
      <c r="AE27" s="4">
        <v>0.83333333333333337</v>
      </c>
      <c r="AF27" s="4">
        <v>0.91666666666666663</v>
      </c>
      <c r="AG27" s="3" t="s">
        <v>86</v>
      </c>
      <c r="AH27" s="3" t="s">
        <v>104</v>
      </c>
      <c r="AI27" s="3">
        <f t="shared" si="10"/>
        <v>13.393700000000003</v>
      </c>
      <c r="AJ27" s="4">
        <v>0.91666666666666663</v>
      </c>
      <c r="AK27" s="4">
        <v>0.29166666666666669</v>
      </c>
      <c r="AL27" s="3" t="s">
        <v>86</v>
      </c>
      <c r="AM27" s="3" t="s">
        <v>105</v>
      </c>
      <c r="AN27" s="3">
        <f t="shared" si="11"/>
        <v>13.393700000000003</v>
      </c>
      <c r="AO27" s="4">
        <v>0</v>
      </c>
      <c r="AP27" s="4">
        <v>0.99930555555555556</v>
      </c>
      <c r="AQ27" s="3" t="s">
        <v>90</v>
      </c>
      <c r="BN27" s="5"/>
      <c r="BP27" s="3">
        <f>13.2542+0.7714</f>
        <v>14.025600000000001</v>
      </c>
    </row>
    <row r="28" spans="1:69" s="3" customFormat="1" x14ac:dyDescent="0.25">
      <c r="A28" s="3" t="str">
        <f t="shared" si="6"/>
        <v>EA305_TOU12</v>
      </c>
      <c r="B28" t="s">
        <v>108</v>
      </c>
      <c r="C28" s="3" t="s">
        <v>172</v>
      </c>
      <c r="E28" s="3" t="s">
        <v>100</v>
      </c>
      <c r="F28" s="3" t="s">
        <v>72</v>
      </c>
      <c r="G28" s="3" t="s">
        <v>101</v>
      </c>
      <c r="H28" s="3" t="s">
        <v>74</v>
      </c>
      <c r="J28" s="3" t="s">
        <v>102</v>
      </c>
      <c r="K28" s="3">
        <v>2096.4294</v>
      </c>
      <c r="N28" s="3">
        <v>39.315899999999999</v>
      </c>
      <c r="O28" s="3" t="s">
        <v>103</v>
      </c>
      <c r="P28" s="4">
        <v>0.58333333333333337</v>
      </c>
      <c r="Q28" s="4">
        <v>0.83333333333333337</v>
      </c>
      <c r="R28" s="3" t="s">
        <v>86</v>
      </c>
      <c r="S28" s="3" t="s">
        <v>85</v>
      </c>
      <c r="T28" s="3">
        <f t="shared" si="7"/>
        <v>20.524000000000001</v>
      </c>
      <c r="U28" s="4">
        <v>0.58333333333333337</v>
      </c>
      <c r="V28" s="4">
        <v>0.83333333333333337</v>
      </c>
      <c r="W28" s="3" t="s">
        <v>86</v>
      </c>
      <c r="X28" s="3" t="s">
        <v>87</v>
      </c>
      <c r="Y28" s="3">
        <f t="shared" si="8"/>
        <v>17.5808</v>
      </c>
      <c r="Z28" s="4">
        <v>0.29166666666666669</v>
      </c>
      <c r="AA28" s="4">
        <v>0.58333333333333337</v>
      </c>
      <c r="AB28" s="3" t="s">
        <v>86</v>
      </c>
      <c r="AC28" s="3" t="s">
        <v>88</v>
      </c>
      <c r="AD28" s="3">
        <f t="shared" si="9"/>
        <v>17.5808</v>
      </c>
      <c r="AE28" s="4">
        <v>0.83333333333333337</v>
      </c>
      <c r="AF28" s="4">
        <v>0.91666666666666663</v>
      </c>
      <c r="AG28" s="3" t="s">
        <v>86</v>
      </c>
      <c r="AH28" s="3" t="s">
        <v>104</v>
      </c>
      <c r="AI28" s="3">
        <f t="shared" si="10"/>
        <v>13.169800000000002</v>
      </c>
      <c r="AJ28" s="4">
        <v>0.91666666666666663</v>
      </c>
      <c r="AK28" s="4">
        <v>0.29166666666666669</v>
      </c>
      <c r="AL28" s="3" t="s">
        <v>86</v>
      </c>
      <c r="AM28" s="3" t="s">
        <v>105</v>
      </c>
      <c r="AN28" s="3">
        <f t="shared" si="11"/>
        <v>13.169800000000002</v>
      </c>
      <c r="AO28" s="4">
        <v>0</v>
      </c>
      <c r="AP28" s="4">
        <v>0.99930555555555556</v>
      </c>
      <c r="AQ28" s="3" t="s">
        <v>90</v>
      </c>
      <c r="BL28" s="3">
        <v>0</v>
      </c>
      <c r="BO28" s="3">
        <v>1.0479000000000001</v>
      </c>
      <c r="BP28" s="3">
        <v>0</v>
      </c>
      <c r="BQ28" s="3">
        <v>0</v>
      </c>
    </row>
    <row r="29" spans="1:69" s="3" customFormat="1" x14ac:dyDescent="0.25">
      <c r="A29" s="3" t="str">
        <f t="shared" si="6"/>
        <v>EA310_TOU12</v>
      </c>
      <c r="B29" t="s">
        <v>108</v>
      </c>
      <c r="C29" s="3" t="s">
        <v>172</v>
      </c>
      <c r="E29" s="3" t="s">
        <v>100</v>
      </c>
      <c r="F29" s="3" t="s">
        <v>72</v>
      </c>
      <c r="G29" s="3" t="s">
        <v>101</v>
      </c>
      <c r="H29" s="3" t="s">
        <v>74</v>
      </c>
      <c r="J29" s="3" t="s">
        <v>107</v>
      </c>
      <c r="K29" s="3">
        <v>2643.4422</v>
      </c>
      <c r="N29" s="3">
        <v>39.315899999999999</v>
      </c>
      <c r="O29" s="3" t="s">
        <v>103</v>
      </c>
      <c r="P29" s="4">
        <v>0.58333333333333337</v>
      </c>
      <c r="Q29" s="4">
        <v>0.83333333333333337</v>
      </c>
      <c r="R29" s="3" t="s">
        <v>86</v>
      </c>
      <c r="S29" s="3" t="s">
        <v>85</v>
      </c>
      <c r="T29" s="3">
        <f t="shared" si="7"/>
        <v>19.919900000000002</v>
      </c>
      <c r="U29" s="4">
        <v>0.58333333333333337</v>
      </c>
      <c r="V29" s="4">
        <v>0.83333333333333337</v>
      </c>
      <c r="W29" s="3" t="s">
        <v>86</v>
      </c>
      <c r="X29" s="3" t="s">
        <v>87</v>
      </c>
      <c r="Y29" s="3">
        <f t="shared" si="8"/>
        <v>17.396700000000003</v>
      </c>
      <c r="Z29" s="4">
        <v>0.29166666666666669</v>
      </c>
      <c r="AA29" s="4">
        <v>0.58333333333333337</v>
      </c>
      <c r="AB29" s="3" t="s">
        <v>86</v>
      </c>
      <c r="AC29" s="3" t="s">
        <v>88</v>
      </c>
      <c r="AD29" s="3">
        <f t="shared" si="9"/>
        <v>17.396700000000003</v>
      </c>
      <c r="AE29" s="4">
        <v>0.83333333333333337</v>
      </c>
      <c r="AF29" s="4">
        <v>0.91666666666666663</v>
      </c>
      <c r="AG29" s="3" t="s">
        <v>86</v>
      </c>
      <c r="AH29" s="3" t="s">
        <v>104</v>
      </c>
      <c r="AI29" s="3">
        <f t="shared" si="10"/>
        <v>13.306800000000003</v>
      </c>
      <c r="AJ29" s="4">
        <v>0.91666666666666663</v>
      </c>
      <c r="AK29" s="4">
        <v>0.29166666666666669</v>
      </c>
      <c r="AL29" s="3" t="s">
        <v>86</v>
      </c>
      <c r="AM29" s="3" t="s">
        <v>105</v>
      </c>
      <c r="AN29" s="3">
        <f t="shared" si="11"/>
        <v>13.306800000000003</v>
      </c>
      <c r="AO29" s="4">
        <v>0</v>
      </c>
      <c r="AP29" s="4">
        <v>0.99930555555555556</v>
      </c>
      <c r="AQ29" s="3" t="s">
        <v>90</v>
      </c>
      <c r="BL29" s="3">
        <v>0</v>
      </c>
      <c r="BO29" s="3">
        <v>1.0479000000000001</v>
      </c>
      <c r="BP29" s="3">
        <v>0</v>
      </c>
      <c r="BQ29" s="3">
        <v>0</v>
      </c>
    </row>
    <row r="30" spans="1:69" s="6" customFormat="1" x14ac:dyDescent="0.25">
      <c r="A30" s="6" t="s">
        <v>184</v>
      </c>
      <c r="B30" s="6" t="s">
        <v>70</v>
      </c>
      <c r="C30" s="6" t="s">
        <v>172</v>
      </c>
      <c r="E30" s="6" t="s">
        <v>83</v>
      </c>
      <c r="F30" s="6" t="s">
        <v>77</v>
      </c>
      <c r="G30" s="6" t="s">
        <v>180</v>
      </c>
      <c r="H30" s="6" t="s">
        <v>74</v>
      </c>
      <c r="I30" s="6" t="s">
        <v>181</v>
      </c>
      <c r="P30" s="7"/>
      <c r="Q30" s="7"/>
      <c r="T30" s="6">
        <f>(9+1.71)*1.1</f>
        <v>11.781000000000002</v>
      </c>
      <c r="U30" s="7"/>
      <c r="V30" s="7"/>
      <c r="Y30" s="6">
        <f>(9+1.71)*1.1</f>
        <v>11.781000000000002</v>
      </c>
      <c r="Z30" s="7"/>
      <c r="AA30" s="7"/>
      <c r="AD30" s="6">
        <f>(9+1.71)*1.1</f>
        <v>11.781000000000002</v>
      </c>
      <c r="AE30" s="7"/>
      <c r="AF30" s="7"/>
      <c r="AI30" s="6">
        <f>(6.5+1.71)*1.1</f>
        <v>9.0310000000000024</v>
      </c>
      <c r="AJ30" s="7"/>
      <c r="AK30" s="7"/>
      <c r="AN30" s="6">
        <f>(6.5+1.71)*1.1</f>
        <v>9.0310000000000024</v>
      </c>
      <c r="AO30" s="7"/>
      <c r="AP30" s="7"/>
      <c r="BL30" s="6">
        <v>8</v>
      </c>
    </row>
    <row r="31" spans="1:69" s="3" customFormat="1" x14ac:dyDescent="0.25">
      <c r="A31" s="3" t="s">
        <v>186</v>
      </c>
      <c r="B31" t="s">
        <v>108</v>
      </c>
      <c r="C31" s="3" t="s">
        <v>172</v>
      </c>
      <c r="E31" s="3" t="s">
        <v>83</v>
      </c>
      <c r="F31" s="3" t="s">
        <v>72</v>
      </c>
      <c r="G31" s="3" t="s">
        <v>101</v>
      </c>
      <c r="H31" s="3" t="s">
        <v>74</v>
      </c>
      <c r="I31" s="3" t="s">
        <v>176</v>
      </c>
      <c r="J31" s="3" t="s">
        <v>173</v>
      </c>
      <c r="K31" s="3">
        <v>138.34889999999999</v>
      </c>
      <c r="S31" s="3" t="s">
        <v>85</v>
      </c>
      <c r="T31" s="3">
        <v>35.837800000000001</v>
      </c>
      <c r="U31" s="4">
        <v>0.58333333333333337</v>
      </c>
      <c r="V31" s="4">
        <v>0.83333333333333337</v>
      </c>
      <c r="W31" s="3" t="s">
        <v>86</v>
      </c>
      <c r="X31" s="3" t="s">
        <v>87</v>
      </c>
      <c r="Y31" s="3">
        <v>18.481300000000005</v>
      </c>
      <c r="Z31" s="4">
        <v>0.29166666666666669</v>
      </c>
      <c r="AA31" s="4">
        <v>0.58333333333333337</v>
      </c>
      <c r="AB31" s="3" t="s">
        <v>86</v>
      </c>
      <c r="AC31" s="3" t="s">
        <v>88</v>
      </c>
      <c r="AD31" s="3">
        <v>18.481300000000005</v>
      </c>
      <c r="AE31" s="4">
        <v>0.83333333333333337</v>
      </c>
      <c r="AF31" s="4">
        <v>0.91666666666666663</v>
      </c>
      <c r="AG31" s="3" t="s">
        <v>86</v>
      </c>
      <c r="AH31" s="3" t="s">
        <v>104</v>
      </c>
      <c r="AI31" s="3">
        <v>11.089300000000001</v>
      </c>
      <c r="AJ31" s="4">
        <v>0.91666666666666663</v>
      </c>
      <c r="AK31" s="4">
        <v>0.29166666666666669</v>
      </c>
      <c r="AL31" s="3" t="s">
        <v>86</v>
      </c>
      <c r="AM31" s="3" t="s">
        <v>105</v>
      </c>
      <c r="AN31" s="3">
        <v>11.089300000000001</v>
      </c>
      <c r="AO31" s="4">
        <v>0</v>
      </c>
      <c r="AP31" s="4">
        <v>0.99930555555555556</v>
      </c>
      <c r="AQ31" s="3" t="s">
        <v>90</v>
      </c>
      <c r="BL31" s="6">
        <v>8</v>
      </c>
      <c r="BN31" s="5"/>
      <c r="BP31" s="3">
        <v>7.4467999999999996</v>
      </c>
    </row>
    <row r="32" spans="1:69" s="3" customFormat="1" x14ac:dyDescent="0.25">
      <c r="A32" s="3" t="s">
        <v>187</v>
      </c>
      <c r="B32" t="s">
        <v>108</v>
      </c>
      <c r="C32" s="3" t="s">
        <v>172</v>
      </c>
      <c r="E32" s="3" t="s">
        <v>100</v>
      </c>
      <c r="F32" s="3" t="s">
        <v>72</v>
      </c>
      <c r="G32" s="3" t="s">
        <v>101</v>
      </c>
      <c r="H32" s="3" t="s">
        <v>74</v>
      </c>
      <c r="I32" s="3" t="s">
        <v>176</v>
      </c>
      <c r="J32" s="3" t="s">
        <v>174</v>
      </c>
      <c r="K32" s="3">
        <v>689.4547</v>
      </c>
      <c r="N32" s="3">
        <v>39.315899999999999</v>
      </c>
      <c r="O32" s="3" t="s">
        <v>175</v>
      </c>
      <c r="P32" s="4">
        <v>0.58333333333333337</v>
      </c>
      <c r="Q32" s="4">
        <v>0.83333333333333337</v>
      </c>
      <c r="R32" s="3" t="s">
        <v>86</v>
      </c>
      <c r="S32" s="3" t="s">
        <v>85</v>
      </c>
      <c r="T32" s="3">
        <v>17.716700000000003</v>
      </c>
      <c r="U32" s="4">
        <v>0.58333333333333337</v>
      </c>
      <c r="V32" s="4">
        <v>0.83333333333333337</v>
      </c>
      <c r="W32" s="3" t="s">
        <v>86</v>
      </c>
      <c r="X32" s="3" t="s">
        <v>87</v>
      </c>
      <c r="Y32" s="3">
        <v>14.449100000000001</v>
      </c>
      <c r="Z32" s="4">
        <v>0.29166666666666669</v>
      </c>
      <c r="AA32" s="4">
        <v>0.58333333333333337</v>
      </c>
      <c r="AB32" s="3" t="s">
        <v>86</v>
      </c>
      <c r="AC32" s="3" t="s">
        <v>88</v>
      </c>
      <c r="AD32" s="3">
        <v>14.449100000000001</v>
      </c>
      <c r="AE32" s="4">
        <v>0.83333333333333337</v>
      </c>
      <c r="AF32" s="4">
        <v>0.91666666666666663</v>
      </c>
      <c r="AG32" s="3" t="s">
        <v>86</v>
      </c>
      <c r="AH32" s="3" t="s">
        <v>104</v>
      </c>
      <c r="AI32" s="3">
        <v>10.643700000000003</v>
      </c>
      <c r="AJ32" s="4">
        <v>0.91666666666666663</v>
      </c>
      <c r="AK32" s="4">
        <v>0.29166666666666669</v>
      </c>
      <c r="AL32" s="3" t="s">
        <v>86</v>
      </c>
      <c r="AM32" s="3" t="s">
        <v>105</v>
      </c>
      <c r="AN32" s="3">
        <v>10.643700000000003</v>
      </c>
      <c r="AO32" s="4">
        <v>0</v>
      </c>
      <c r="AP32" s="4">
        <v>0.99930555555555556</v>
      </c>
      <c r="AQ32" s="3" t="s">
        <v>90</v>
      </c>
      <c r="BL32" s="6">
        <v>8</v>
      </c>
      <c r="BN32" s="5"/>
      <c r="BP32" s="3">
        <v>13.254200000000001</v>
      </c>
    </row>
    <row r="33" spans="1:69" s="3" customFormat="1" x14ac:dyDescent="0.25">
      <c r="A33" s="3" t="s">
        <v>188</v>
      </c>
      <c r="B33" t="s">
        <v>108</v>
      </c>
      <c r="C33" s="3" t="s">
        <v>172</v>
      </c>
      <c r="E33" s="3" t="s">
        <v>83</v>
      </c>
      <c r="F33" s="3" t="s">
        <v>72</v>
      </c>
      <c r="G33" s="3" t="s">
        <v>101</v>
      </c>
      <c r="H33" s="3" t="s">
        <v>74</v>
      </c>
      <c r="I33" s="3" t="s">
        <v>176</v>
      </c>
      <c r="J33" s="3" t="s">
        <v>173</v>
      </c>
      <c r="K33" s="3">
        <v>138.34889999999999</v>
      </c>
      <c r="S33" s="3" t="s">
        <v>85</v>
      </c>
      <c r="T33" s="3">
        <v>35.837800000000001</v>
      </c>
      <c r="U33" s="4">
        <v>0.58333333333333337</v>
      </c>
      <c r="V33" s="4">
        <v>0.83333333333333337</v>
      </c>
      <c r="W33" s="3" t="s">
        <v>86</v>
      </c>
      <c r="X33" s="3" t="s">
        <v>87</v>
      </c>
      <c r="Y33" s="3">
        <v>18.481300000000005</v>
      </c>
      <c r="Z33" s="4">
        <v>0.29166666666666669</v>
      </c>
      <c r="AA33" s="4">
        <v>0.58333333333333337</v>
      </c>
      <c r="AB33" s="3" t="s">
        <v>86</v>
      </c>
      <c r="AC33" s="3" t="s">
        <v>88</v>
      </c>
      <c r="AD33" s="3">
        <v>18.481300000000005</v>
      </c>
      <c r="AE33" s="4">
        <v>0.83333333333333337</v>
      </c>
      <c r="AF33" s="4">
        <v>0.91666666666666663</v>
      </c>
      <c r="AG33" s="3" t="s">
        <v>86</v>
      </c>
      <c r="AH33" s="3" t="s">
        <v>104</v>
      </c>
      <c r="AI33" s="3">
        <v>11.089300000000001</v>
      </c>
      <c r="AJ33" s="4">
        <v>0.91666666666666663</v>
      </c>
      <c r="AK33" s="4">
        <v>0.29166666666666669</v>
      </c>
      <c r="AL33" s="3" t="s">
        <v>86</v>
      </c>
      <c r="AM33" s="3" t="s">
        <v>105</v>
      </c>
      <c r="AN33" s="3">
        <v>11.089300000000001</v>
      </c>
      <c r="AO33" s="4">
        <v>0</v>
      </c>
      <c r="AP33" s="4">
        <v>0.99930555555555556</v>
      </c>
      <c r="AQ33" s="3" t="s">
        <v>90</v>
      </c>
      <c r="BL33" s="6">
        <v>8</v>
      </c>
      <c r="BN33" s="5"/>
      <c r="BP33" s="3">
        <v>8.2181999999999995</v>
      </c>
    </row>
    <row r="34" spans="1:69" s="3" customFormat="1" x14ac:dyDescent="0.25">
      <c r="A34" s="3" t="s">
        <v>189</v>
      </c>
      <c r="B34" t="s">
        <v>108</v>
      </c>
      <c r="C34" s="3" t="s">
        <v>172</v>
      </c>
      <c r="E34" s="3" t="s">
        <v>100</v>
      </c>
      <c r="F34" s="3" t="s">
        <v>72</v>
      </c>
      <c r="G34" s="3" t="s">
        <v>101</v>
      </c>
      <c r="H34" s="3" t="s">
        <v>74</v>
      </c>
      <c r="I34" s="3" t="s">
        <v>176</v>
      </c>
      <c r="J34" s="3" t="s">
        <v>174</v>
      </c>
      <c r="K34" s="3">
        <v>689.4547</v>
      </c>
      <c r="N34" s="3">
        <v>39.315899999999999</v>
      </c>
      <c r="O34" s="3" t="s">
        <v>175</v>
      </c>
      <c r="P34" s="4">
        <v>0.58333333333333337</v>
      </c>
      <c r="Q34" s="4">
        <v>0.83333333333333337</v>
      </c>
      <c r="R34" s="3" t="s">
        <v>86</v>
      </c>
      <c r="S34" s="3" t="s">
        <v>85</v>
      </c>
      <c r="T34" s="3">
        <v>17.716700000000003</v>
      </c>
      <c r="U34" s="4">
        <v>0.58333333333333337</v>
      </c>
      <c r="V34" s="4">
        <v>0.83333333333333337</v>
      </c>
      <c r="W34" s="3" t="s">
        <v>86</v>
      </c>
      <c r="X34" s="3" t="s">
        <v>87</v>
      </c>
      <c r="Y34" s="3">
        <v>14.449100000000001</v>
      </c>
      <c r="Z34" s="4">
        <v>0.29166666666666669</v>
      </c>
      <c r="AA34" s="4">
        <v>0.58333333333333337</v>
      </c>
      <c r="AB34" s="3" t="s">
        <v>86</v>
      </c>
      <c r="AC34" s="3" t="s">
        <v>88</v>
      </c>
      <c r="AD34" s="3">
        <v>14.449100000000001</v>
      </c>
      <c r="AE34" s="4">
        <v>0.83333333333333337</v>
      </c>
      <c r="AF34" s="4">
        <v>0.91666666666666663</v>
      </c>
      <c r="AG34" s="3" t="s">
        <v>86</v>
      </c>
      <c r="AH34" s="3" t="s">
        <v>104</v>
      </c>
      <c r="AI34" s="3">
        <v>10.643700000000003</v>
      </c>
      <c r="AJ34" s="4">
        <v>0.91666666666666663</v>
      </c>
      <c r="AK34" s="4">
        <v>0.29166666666666669</v>
      </c>
      <c r="AL34" s="3" t="s">
        <v>86</v>
      </c>
      <c r="AM34" s="3" t="s">
        <v>105</v>
      </c>
      <c r="AN34" s="3">
        <v>10.643700000000003</v>
      </c>
      <c r="AO34" s="4">
        <v>0</v>
      </c>
      <c r="AP34" s="4">
        <v>0.99930555555555556</v>
      </c>
      <c r="AQ34" s="3" t="s">
        <v>90</v>
      </c>
      <c r="BL34" s="6">
        <v>8</v>
      </c>
      <c r="BN34" s="5"/>
      <c r="BP34" s="3">
        <v>14.025600000000001</v>
      </c>
    </row>
    <row r="35" spans="1:69" s="3" customFormat="1" x14ac:dyDescent="0.25">
      <c r="A35" s="3" t="s">
        <v>110</v>
      </c>
      <c r="B35" t="s">
        <v>108</v>
      </c>
      <c r="C35" s="3" t="s">
        <v>172</v>
      </c>
      <c r="E35" s="3" t="s">
        <v>100</v>
      </c>
      <c r="F35" s="3" t="s">
        <v>72</v>
      </c>
      <c r="G35" s="3" t="s">
        <v>101</v>
      </c>
      <c r="H35" s="3" t="s">
        <v>74</v>
      </c>
      <c r="J35" s="3" t="s">
        <v>102</v>
      </c>
      <c r="K35" s="3">
        <v>2096.4294</v>
      </c>
      <c r="N35" s="3">
        <v>39.315899999999999</v>
      </c>
      <c r="O35" s="3" t="s">
        <v>103</v>
      </c>
      <c r="P35" s="4">
        <v>0.58333333333333337</v>
      </c>
      <c r="Q35" s="4">
        <v>0.83333333333333337</v>
      </c>
      <c r="R35" s="3" t="s">
        <v>86</v>
      </c>
      <c r="S35" s="3" t="s">
        <v>85</v>
      </c>
      <c r="T35" s="3">
        <v>17.224000000000004</v>
      </c>
      <c r="U35" s="4">
        <v>0.58333333333333337</v>
      </c>
      <c r="V35" s="4">
        <v>0.83333333333333337</v>
      </c>
      <c r="W35" s="3" t="s">
        <v>86</v>
      </c>
      <c r="X35" s="3" t="s">
        <v>87</v>
      </c>
      <c r="Y35" s="3">
        <v>14.280800000000003</v>
      </c>
      <c r="Z35" s="4">
        <v>0.29166666666666669</v>
      </c>
      <c r="AA35" s="4">
        <v>0.58333333333333337</v>
      </c>
      <c r="AB35" s="3" t="s">
        <v>86</v>
      </c>
      <c r="AC35" s="3" t="s">
        <v>88</v>
      </c>
      <c r="AD35" s="3">
        <v>14.280800000000003</v>
      </c>
      <c r="AE35" s="4">
        <v>0.83333333333333337</v>
      </c>
      <c r="AF35" s="4">
        <v>0.91666666666666663</v>
      </c>
      <c r="AG35" s="3" t="s">
        <v>86</v>
      </c>
      <c r="AH35" s="3" t="s">
        <v>104</v>
      </c>
      <c r="AI35" s="3">
        <v>10.419800000000002</v>
      </c>
      <c r="AJ35" s="4">
        <v>0.91666666666666663</v>
      </c>
      <c r="AK35" s="4">
        <v>0.29166666666666669</v>
      </c>
      <c r="AL35" s="3" t="s">
        <v>86</v>
      </c>
      <c r="AM35" s="3" t="s">
        <v>105</v>
      </c>
      <c r="AN35" s="3">
        <v>10.419800000000002</v>
      </c>
      <c r="AO35" s="4">
        <v>0</v>
      </c>
      <c r="AP35" s="4">
        <v>0.99930555555555556</v>
      </c>
      <c r="AQ35" s="3" t="s">
        <v>90</v>
      </c>
      <c r="BL35" s="6">
        <v>8</v>
      </c>
      <c r="BO35" s="3">
        <v>1.0479000000000001</v>
      </c>
      <c r="BP35" s="3">
        <v>0</v>
      </c>
      <c r="BQ35" s="3">
        <v>0</v>
      </c>
    </row>
    <row r="36" spans="1:69" s="3" customFormat="1" x14ac:dyDescent="0.25">
      <c r="A36" s="3" t="s">
        <v>109</v>
      </c>
      <c r="B36" t="s">
        <v>108</v>
      </c>
      <c r="C36" s="3" t="s">
        <v>172</v>
      </c>
      <c r="E36" s="3" t="s">
        <v>100</v>
      </c>
      <c r="F36" s="3" t="s">
        <v>72</v>
      </c>
      <c r="G36" s="3" t="s">
        <v>101</v>
      </c>
      <c r="H36" s="3" t="s">
        <v>74</v>
      </c>
      <c r="J36" s="3" t="s">
        <v>107</v>
      </c>
      <c r="K36" s="3">
        <v>2643.4422</v>
      </c>
      <c r="N36" s="3">
        <v>39.315899999999999</v>
      </c>
      <c r="O36" s="3" t="s">
        <v>103</v>
      </c>
      <c r="P36" s="4">
        <v>0.58333333333333337</v>
      </c>
      <c r="Q36" s="4">
        <v>0.83333333333333337</v>
      </c>
      <c r="R36" s="3" t="s">
        <v>86</v>
      </c>
      <c r="S36" s="3" t="s">
        <v>85</v>
      </c>
      <c r="T36" s="3">
        <v>16.619900000000001</v>
      </c>
      <c r="U36" s="4">
        <v>0.58333333333333337</v>
      </c>
      <c r="V36" s="4">
        <v>0.83333333333333337</v>
      </c>
      <c r="W36" s="3" t="s">
        <v>86</v>
      </c>
      <c r="X36" s="3" t="s">
        <v>87</v>
      </c>
      <c r="Y36" s="3">
        <v>14.096700000000002</v>
      </c>
      <c r="Z36" s="4">
        <v>0.29166666666666669</v>
      </c>
      <c r="AA36" s="4">
        <v>0.58333333333333337</v>
      </c>
      <c r="AB36" s="3" t="s">
        <v>86</v>
      </c>
      <c r="AC36" s="3" t="s">
        <v>88</v>
      </c>
      <c r="AD36" s="3">
        <v>14.096700000000002</v>
      </c>
      <c r="AE36" s="4">
        <v>0.83333333333333337</v>
      </c>
      <c r="AF36" s="4">
        <v>0.91666666666666663</v>
      </c>
      <c r="AG36" s="3" t="s">
        <v>86</v>
      </c>
      <c r="AH36" s="3" t="s">
        <v>104</v>
      </c>
      <c r="AI36" s="3">
        <v>10.556800000000003</v>
      </c>
      <c r="AJ36" s="4">
        <v>0.91666666666666663</v>
      </c>
      <c r="AK36" s="4">
        <v>0.29166666666666669</v>
      </c>
      <c r="AL36" s="3" t="s">
        <v>86</v>
      </c>
      <c r="AM36" s="3" t="s">
        <v>105</v>
      </c>
      <c r="AN36" s="3">
        <v>10.556800000000003</v>
      </c>
      <c r="AO36" s="4">
        <v>0</v>
      </c>
      <c r="AP36" s="4">
        <v>0.99930555555555556</v>
      </c>
      <c r="AQ36" s="3" t="s">
        <v>90</v>
      </c>
      <c r="BL36" s="6">
        <v>8</v>
      </c>
      <c r="BO36" s="3">
        <v>1.0479000000000001</v>
      </c>
      <c r="BP36" s="3">
        <v>0</v>
      </c>
      <c r="BQ36" s="3">
        <v>0</v>
      </c>
    </row>
    <row r="37" spans="1:69" s="6" customFormat="1" x14ac:dyDescent="0.25">
      <c r="A37" s="6" t="s">
        <v>185</v>
      </c>
      <c r="B37" s="6" t="s">
        <v>70</v>
      </c>
      <c r="C37" s="6" t="s">
        <v>172</v>
      </c>
      <c r="E37" s="6" t="s">
        <v>83</v>
      </c>
      <c r="F37" s="6" t="s">
        <v>77</v>
      </c>
      <c r="G37" s="6" t="s">
        <v>180</v>
      </c>
      <c r="H37" s="6" t="s">
        <v>74</v>
      </c>
      <c r="I37" s="6" t="s">
        <v>183</v>
      </c>
      <c r="P37" s="7"/>
      <c r="Q37" s="7"/>
      <c r="T37" s="6">
        <f>(12+1.71)*1.1</f>
        <v>15.081000000000001</v>
      </c>
      <c r="U37" s="7"/>
      <c r="V37" s="7"/>
      <c r="Y37" s="6">
        <f>(12+1.71)*1.1</f>
        <v>15.081000000000001</v>
      </c>
      <c r="Z37" s="7"/>
      <c r="AA37" s="7"/>
      <c r="AD37" s="6">
        <f>(12+1.71)*1.1</f>
        <v>15.081000000000001</v>
      </c>
      <c r="AE37" s="7"/>
      <c r="AF37" s="7"/>
      <c r="AI37" s="6">
        <f>(9+1.71)*1.1</f>
        <v>11.781000000000002</v>
      </c>
      <c r="AJ37" s="7"/>
      <c r="AK37" s="7"/>
      <c r="AN37" s="6">
        <f>(9+1.71)*1.1</f>
        <v>11.781000000000002</v>
      </c>
      <c r="AO37" s="7"/>
      <c r="AP37" s="7"/>
      <c r="BL37" s="6">
        <v>8</v>
      </c>
    </row>
    <row r="38" spans="1:69" s="3" customFormat="1" x14ac:dyDescent="0.25">
      <c r="A38" s="3" t="s">
        <v>190</v>
      </c>
      <c r="B38" t="s">
        <v>108</v>
      </c>
      <c r="C38" s="3" t="s">
        <v>172</v>
      </c>
      <c r="E38" s="3" t="s">
        <v>83</v>
      </c>
      <c r="F38" s="3" t="s">
        <v>72</v>
      </c>
      <c r="G38" s="3" t="s">
        <v>101</v>
      </c>
      <c r="H38" s="3" t="s">
        <v>74</v>
      </c>
      <c r="I38" s="3" t="s">
        <v>176</v>
      </c>
      <c r="J38" s="3" t="s">
        <v>173</v>
      </c>
      <c r="K38" s="3">
        <v>138.34889999999999</v>
      </c>
      <c r="S38" s="3" t="s">
        <v>85</v>
      </c>
      <c r="T38" s="3">
        <v>39.137799999999999</v>
      </c>
      <c r="U38" s="4">
        <v>0.58333333333333337</v>
      </c>
      <c r="V38" s="4">
        <v>0.83333333333333337</v>
      </c>
      <c r="W38" s="3" t="s">
        <v>86</v>
      </c>
      <c r="X38" s="3" t="s">
        <v>87</v>
      </c>
      <c r="Y38" s="3">
        <v>21.781300000000002</v>
      </c>
      <c r="Z38" s="4">
        <v>0.29166666666666669</v>
      </c>
      <c r="AA38" s="4">
        <v>0.58333333333333337</v>
      </c>
      <c r="AB38" s="3" t="s">
        <v>86</v>
      </c>
      <c r="AC38" s="3" t="s">
        <v>88</v>
      </c>
      <c r="AD38" s="3">
        <v>21.781300000000002</v>
      </c>
      <c r="AE38" s="4">
        <v>0.83333333333333337</v>
      </c>
      <c r="AF38" s="4">
        <v>0.91666666666666663</v>
      </c>
      <c r="AG38" s="3" t="s">
        <v>86</v>
      </c>
      <c r="AH38" s="3" t="s">
        <v>104</v>
      </c>
      <c r="AI38" s="3">
        <v>13.839300000000001</v>
      </c>
      <c r="AJ38" s="4">
        <v>0.91666666666666663</v>
      </c>
      <c r="AK38" s="4">
        <v>0.29166666666666669</v>
      </c>
      <c r="AL38" s="3" t="s">
        <v>86</v>
      </c>
      <c r="AM38" s="3" t="s">
        <v>105</v>
      </c>
      <c r="AN38" s="3">
        <v>13.839300000000001</v>
      </c>
      <c r="AO38" s="4">
        <v>0</v>
      </c>
      <c r="AP38" s="4">
        <v>0.99930555555555556</v>
      </c>
      <c r="AQ38" s="3" t="s">
        <v>90</v>
      </c>
      <c r="BL38" s="6">
        <v>8</v>
      </c>
      <c r="BN38" s="5"/>
      <c r="BP38" s="3">
        <v>7.4467999999999996</v>
      </c>
    </row>
    <row r="39" spans="1:69" s="3" customFormat="1" x14ac:dyDescent="0.25">
      <c r="A39" s="3" t="s">
        <v>191</v>
      </c>
      <c r="B39" t="s">
        <v>108</v>
      </c>
      <c r="C39" s="3" t="s">
        <v>172</v>
      </c>
      <c r="E39" s="3" t="s">
        <v>100</v>
      </c>
      <c r="F39" s="3" t="s">
        <v>72</v>
      </c>
      <c r="G39" s="3" t="s">
        <v>101</v>
      </c>
      <c r="H39" s="3" t="s">
        <v>74</v>
      </c>
      <c r="I39" s="3" t="s">
        <v>176</v>
      </c>
      <c r="J39" s="3" t="s">
        <v>174</v>
      </c>
      <c r="K39" s="3">
        <v>689.4547</v>
      </c>
      <c r="N39" s="3">
        <v>39.315899999999999</v>
      </c>
      <c r="O39" s="3" t="s">
        <v>175</v>
      </c>
      <c r="P39" s="4">
        <v>0.58333333333333337</v>
      </c>
      <c r="Q39" s="4">
        <v>0.83333333333333337</v>
      </c>
      <c r="R39" s="3" t="s">
        <v>86</v>
      </c>
      <c r="S39" s="3" t="s">
        <v>85</v>
      </c>
      <c r="T39" s="3">
        <v>21.0167</v>
      </c>
      <c r="U39" s="4">
        <v>0.58333333333333337</v>
      </c>
      <c r="V39" s="4">
        <v>0.83333333333333337</v>
      </c>
      <c r="W39" s="3" t="s">
        <v>86</v>
      </c>
      <c r="X39" s="3" t="s">
        <v>87</v>
      </c>
      <c r="Y39" s="3">
        <v>17.749100000000002</v>
      </c>
      <c r="Z39" s="4">
        <v>0.29166666666666669</v>
      </c>
      <c r="AA39" s="4">
        <v>0.58333333333333337</v>
      </c>
      <c r="AB39" s="3" t="s">
        <v>86</v>
      </c>
      <c r="AC39" s="3" t="s">
        <v>88</v>
      </c>
      <c r="AD39" s="3">
        <v>17.749100000000002</v>
      </c>
      <c r="AE39" s="4">
        <v>0.83333333333333337</v>
      </c>
      <c r="AF39" s="4">
        <v>0.91666666666666663</v>
      </c>
      <c r="AG39" s="3" t="s">
        <v>86</v>
      </c>
      <c r="AH39" s="3" t="s">
        <v>104</v>
      </c>
      <c r="AI39" s="3">
        <v>13.393700000000003</v>
      </c>
      <c r="AJ39" s="4">
        <v>0.91666666666666663</v>
      </c>
      <c r="AK39" s="4">
        <v>0.29166666666666669</v>
      </c>
      <c r="AL39" s="3" t="s">
        <v>86</v>
      </c>
      <c r="AM39" s="3" t="s">
        <v>105</v>
      </c>
      <c r="AN39" s="3">
        <v>13.393700000000003</v>
      </c>
      <c r="AO39" s="4">
        <v>0</v>
      </c>
      <c r="AP39" s="4">
        <v>0.99930555555555556</v>
      </c>
      <c r="AQ39" s="3" t="s">
        <v>90</v>
      </c>
      <c r="BL39" s="6">
        <v>8</v>
      </c>
      <c r="BN39" s="5"/>
      <c r="BP39" s="3">
        <v>13.254200000000001</v>
      </c>
    </row>
    <row r="40" spans="1:69" s="3" customFormat="1" x14ac:dyDescent="0.25">
      <c r="A40" s="3" t="s">
        <v>192</v>
      </c>
      <c r="B40" t="s">
        <v>108</v>
      </c>
      <c r="C40" s="3" t="s">
        <v>172</v>
      </c>
      <c r="E40" s="3" t="s">
        <v>83</v>
      </c>
      <c r="F40" s="3" t="s">
        <v>72</v>
      </c>
      <c r="G40" s="3" t="s">
        <v>101</v>
      </c>
      <c r="H40" s="3" t="s">
        <v>74</v>
      </c>
      <c r="I40" s="3" t="s">
        <v>176</v>
      </c>
      <c r="J40" s="3" t="s">
        <v>173</v>
      </c>
      <c r="K40" s="3">
        <v>138.34889999999999</v>
      </c>
      <c r="S40" s="3" t="s">
        <v>85</v>
      </c>
      <c r="T40" s="3">
        <v>39.137799999999999</v>
      </c>
      <c r="U40" s="4">
        <v>0.58333333333333337</v>
      </c>
      <c r="V40" s="4">
        <v>0.83333333333333337</v>
      </c>
      <c r="W40" s="3" t="s">
        <v>86</v>
      </c>
      <c r="X40" s="3" t="s">
        <v>87</v>
      </c>
      <c r="Y40" s="3">
        <v>21.781300000000002</v>
      </c>
      <c r="Z40" s="4">
        <v>0.29166666666666669</v>
      </c>
      <c r="AA40" s="4">
        <v>0.58333333333333337</v>
      </c>
      <c r="AB40" s="3" t="s">
        <v>86</v>
      </c>
      <c r="AC40" s="3" t="s">
        <v>88</v>
      </c>
      <c r="AD40" s="3">
        <v>21.781300000000002</v>
      </c>
      <c r="AE40" s="4">
        <v>0.83333333333333337</v>
      </c>
      <c r="AF40" s="4">
        <v>0.91666666666666663</v>
      </c>
      <c r="AG40" s="3" t="s">
        <v>86</v>
      </c>
      <c r="AH40" s="3" t="s">
        <v>104</v>
      </c>
      <c r="AI40" s="3">
        <v>13.839300000000001</v>
      </c>
      <c r="AJ40" s="4">
        <v>0.91666666666666663</v>
      </c>
      <c r="AK40" s="4">
        <v>0.29166666666666669</v>
      </c>
      <c r="AL40" s="3" t="s">
        <v>86</v>
      </c>
      <c r="AM40" s="3" t="s">
        <v>105</v>
      </c>
      <c r="AN40" s="3">
        <v>13.839300000000001</v>
      </c>
      <c r="AO40" s="4">
        <v>0</v>
      </c>
      <c r="AP40" s="4">
        <v>0.99930555555555556</v>
      </c>
      <c r="AQ40" s="3" t="s">
        <v>90</v>
      </c>
      <c r="BL40" s="6">
        <v>8</v>
      </c>
      <c r="BN40" s="5"/>
      <c r="BP40" s="3">
        <v>8.2181999999999995</v>
      </c>
    </row>
    <row r="41" spans="1:69" s="3" customFormat="1" x14ac:dyDescent="0.25">
      <c r="A41" s="3" t="s">
        <v>193</v>
      </c>
      <c r="B41" t="s">
        <v>108</v>
      </c>
      <c r="C41" s="3" t="s">
        <v>172</v>
      </c>
      <c r="E41" s="3" t="s">
        <v>100</v>
      </c>
      <c r="F41" s="3" t="s">
        <v>72</v>
      </c>
      <c r="G41" s="3" t="s">
        <v>101</v>
      </c>
      <c r="H41" s="3" t="s">
        <v>74</v>
      </c>
      <c r="I41" s="3" t="s">
        <v>176</v>
      </c>
      <c r="J41" s="3" t="s">
        <v>174</v>
      </c>
      <c r="K41" s="3">
        <v>689.4547</v>
      </c>
      <c r="N41" s="3">
        <v>39.315899999999999</v>
      </c>
      <c r="O41" s="3" t="s">
        <v>175</v>
      </c>
      <c r="P41" s="4">
        <v>0.58333333333333337</v>
      </c>
      <c r="Q41" s="4">
        <v>0.83333333333333337</v>
      </c>
      <c r="R41" s="3" t="s">
        <v>86</v>
      </c>
      <c r="S41" s="3" t="s">
        <v>85</v>
      </c>
      <c r="T41" s="3">
        <v>21.0167</v>
      </c>
      <c r="U41" s="4">
        <v>0.58333333333333337</v>
      </c>
      <c r="V41" s="4">
        <v>0.83333333333333337</v>
      </c>
      <c r="W41" s="3" t="s">
        <v>86</v>
      </c>
      <c r="X41" s="3" t="s">
        <v>87</v>
      </c>
      <c r="Y41" s="3">
        <v>17.749100000000002</v>
      </c>
      <c r="Z41" s="4">
        <v>0.29166666666666669</v>
      </c>
      <c r="AA41" s="4">
        <v>0.58333333333333337</v>
      </c>
      <c r="AB41" s="3" t="s">
        <v>86</v>
      </c>
      <c r="AC41" s="3" t="s">
        <v>88</v>
      </c>
      <c r="AD41" s="3">
        <v>17.749100000000002</v>
      </c>
      <c r="AE41" s="4">
        <v>0.83333333333333337</v>
      </c>
      <c r="AF41" s="4">
        <v>0.91666666666666663</v>
      </c>
      <c r="AG41" s="3" t="s">
        <v>86</v>
      </c>
      <c r="AH41" s="3" t="s">
        <v>104</v>
      </c>
      <c r="AI41" s="3">
        <v>13.393700000000003</v>
      </c>
      <c r="AJ41" s="4">
        <v>0.91666666666666663</v>
      </c>
      <c r="AK41" s="4">
        <v>0.29166666666666669</v>
      </c>
      <c r="AL41" s="3" t="s">
        <v>86</v>
      </c>
      <c r="AM41" s="3" t="s">
        <v>105</v>
      </c>
      <c r="AN41" s="3">
        <v>13.393700000000003</v>
      </c>
      <c r="AO41" s="4">
        <v>0</v>
      </c>
      <c r="AP41" s="4">
        <v>0.99930555555555556</v>
      </c>
      <c r="AQ41" s="3" t="s">
        <v>90</v>
      </c>
      <c r="BL41" s="6">
        <v>8</v>
      </c>
      <c r="BN41" s="5"/>
      <c r="BP41" s="3">
        <v>14.025600000000001</v>
      </c>
    </row>
    <row r="42" spans="1:69" s="3" customFormat="1" x14ac:dyDescent="0.25">
      <c r="A42" s="3" t="s">
        <v>114</v>
      </c>
      <c r="B42" t="s">
        <v>108</v>
      </c>
      <c r="C42" s="3" t="s">
        <v>172</v>
      </c>
      <c r="E42" s="3" t="s">
        <v>100</v>
      </c>
      <c r="F42" s="3" t="s">
        <v>72</v>
      </c>
      <c r="G42" s="3" t="s">
        <v>101</v>
      </c>
      <c r="H42" s="3" t="s">
        <v>74</v>
      </c>
      <c r="J42" s="3" t="s">
        <v>102</v>
      </c>
      <c r="K42" s="3">
        <v>2096.4294</v>
      </c>
      <c r="N42" s="3">
        <v>39.315899999999999</v>
      </c>
      <c r="O42" s="3" t="s">
        <v>103</v>
      </c>
      <c r="P42" s="4">
        <v>0.58333333333333337</v>
      </c>
      <c r="Q42" s="4">
        <v>0.83333333333333337</v>
      </c>
      <c r="R42" s="3" t="s">
        <v>86</v>
      </c>
      <c r="S42" s="3" t="s">
        <v>85</v>
      </c>
      <c r="T42" s="3">
        <v>20.524000000000001</v>
      </c>
      <c r="U42" s="4">
        <v>0.58333333333333337</v>
      </c>
      <c r="V42" s="4">
        <v>0.83333333333333337</v>
      </c>
      <c r="W42" s="3" t="s">
        <v>86</v>
      </c>
      <c r="X42" s="3" t="s">
        <v>87</v>
      </c>
      <c r="Y42" s="3">
        <v>17.5808</v>
      </c>
      <c r="Z42" s="4">
        <v>0.29166666666666669</v>
      </c>
      <c r="AA42" s="4">
        <v>0.58333333333333337</v>
      </c>
      <c r="AB42" s="3" t="s">
        <v>86</v>
      </c>
      <c r="AC42" s="3" t="s">
        <v>88</v>
      </c>
      <c r="AD42" s="3">
        <v>17.5808</v>
      </c>
      <c r="AE42" s="4">
        <v>0.83333333333333337</v>
      </c>
      <c r="AF42" s="4">
        <v>0.91666666666666663</v>
      </c>
      <c r="AG42" s="3" t="s">
        <v>86</v>
      </c>
      <c r="AH42" s="3" t="s">
        <v>104</v>
      </c>
      <c r="AI42" s="3">
        <v>13.169800000000002</v>
      </c>
      <c r="AJ42" s="4">
        <v>0.91666666666666663</v>
      </c>
      <c r="AK42" s="4">
        <v>0.29166666666666669</v>
      </c>
      <c r="AL42" s="3" t="s">
        <v>86</v>
      </c>
      <c r="AM42" s="3" t="s">
        <v>105</v>
      </c>
      <c r="AN42" s="3">
        <v>13.169800000000002</v>
      </c>
      <c r="AO42" s="4">
        <v>0</v>
      </c>
      <c r="AP42" s="4">
        <v>0.99930555555555556</v>
      </c>
      <c r="AQ42" s="3" t="s">
        <v>90</v>
      </c>
      <c r="BL42" s="6">
        <v>8</v>
      </c>
      <c r="BO42" s="3">
        <v>1.0479000000000001</v>
      </c>
      <c r="BP42" s="3">
        <v>0</v>
      </c>
      <c r="BQ42" s="3">
        <v>0</v>
      </c>
    </row>
    <row r="43" spans="1:69" s="3" customFormat="1" x14ac:dyDescent="0.25">
      <c r="A43" s="3" t="s">
        <v>113</v>
      </c>
      <c r="B43" t="s">
        <v>108</v>
      </c>
      <c r="C43" s="3" t="s">
        <v>172</v>
      </c>
      <c r="E43" s="3" t="s">
        <v>100</v>
      </c>
      <c r="F43" s="3" t="s">
        <v>72</v>
      </c>
      <c r="G43" s="3" t="s">
        <v>101</v>
      </c>
      <c r="H43" s="3" t="s">
        <v>74</v>
      </c>
      <c r="J43" s="3" t="s">
        <v>107</v>
      </c>
      <c r="K43" s="3">
        <v>2643.4422</v>
      </c>
      <c r="N43" s="3">
        <v>39.315899999999999</v>
      </c>
      <c r="O43" s="3" t="s">
        <v>103</v>
      </c>
      <c r="P43" s="4">
        <v>0.58333333333333337</v>
      </c>
      <c r="Q43" s="4">
        <v>0.83333333333333337</v>
      </c>
      <c r="R43" s="3" t="s">
        <v>86</v>
      </c>
      <c r="S43" s="3" t="s">
        <v>85</v>
      </c>
      <c r="T43" s="3">
        <v>19.919900000000002</v>
      </c>
      <c r="U43" s="4">
        <v>0.58333333333333337</v>
      </c>
      <c r="V43" s="4">
        <v>0.83333333333333337</v>
      </c>
      <c r="W43" s="3" t="s">
        <v>86</v>
      </c>
      <c r="X43" s="3" t="s">
        <v>87</v>
      </c>
      <c r="Y43" s="3">
        <v>17.396700000000003</v>
      </c>
      <c r="Z43" s="4">
        <v>0.29166666666666669</v>
      </c>
      <c r="AA43" s="4">
        <v>0.58333333333333337</v>
      </c>
      <c r="AB43" s="3" t="s">
        <v>86</v>
      </c>
      <c r="AC43" s="3" t="s">
        <v>88</v>
      </c>
      <c r="AD43" s="3">
        <v>17.396700000000003</v>
      </c>
      <c r="AE43" s="4">
        <v>0.83333333333333337</v>
      </c>
      <c r="AF43" s="4">
        <v>0.91666666666666663</v>
      </c>
      <c r="AG43" s="3" t="s">
        <v>86</v>
      </c>
      <c r="AH43" s="3" t="s">
        <v>104</v>
      </c>
      <c r="AI43" s="3">
        <v>13.306800000000003</v>
      </c>
      <c r="AJ43" s="4">
        <v>0.91666666666666663</v>
      </c>
      <c r="AK43" s="4">
        <v>0.29166666666666669</v>
      </c>
      <c r="AL43" s="3" t="s">
        <v>86</v>
      </c>
      <c r="AM43" s="3" t="s">
        <v>105</v>
      </c>
      <c r="AN43" s="3">
        <v>13.306800000000003</v>
      </c>
      <c r="AO43" s="4">
        <v>0</v>
      </c>
      <c r="AP43" s="4">
        <v>0.99930555555555556</v>
      </c>
      <c r="AQ43" s="3" t="s">
        <v>90</v>
      </c>
      <c r="BL43" s="6">
        <v>8</v>
      </c>
      <c r="BO43" s="3">
        <v>1.0479000000000001</v>
      </c>
      <c r="BP43" s="3">
        <v>0</v>
      </c>
      <c r="BQ43" s="3">
        <v>0</v>
      </c>
    </row>
    <row r="44" spans="1:69" s="6" customFormat="1" x14ac:dyDescent="0.25">
      <c r="A44" s="6" t="s">
        <v>194</v>
      </c>
      <c r="B44" s="6" t="s">
        <v>70</v>
      </c>
      <c r="C44" s="6" t="s">
        <v>172</v>
      </c>
      <c r="E44" s="6" t="s">
        <v>83</v>
      </c>
      <c r="F44" s="6" t="s">
        <v>77</v>
      </c>
      <c r="G44" s="6" t="s">
        <v>180</v>
      </c>
      <c r="H44" s="6" t="s">
        <v>74</v>
      </c>
      <c r="I44" s="6" t="s">
        <v>181</v>
      </c>
      <c r="P44" s="7"/>
      <c r="Q44" s="7"/>
      <c r="T44" s="6">
        <v>11.781000000000002</v>
      </c>
      <c r="U44" s="7"/>
      <c r="V44" s="7"/>
      <c r="Y44" s="6">
        <v>11.781000000000002</v>
      </c>
      <c r="Z44" s="7"/>
      <c r="AA44" s="7"/>
      <c r="AD44" s="6">
        <v>11.781000000000002</v>
      </c>
      <c r="AE44" s="7"/>
      <c r="AF44" s="7"/>
      <c r="AI44" s="6">
        <v>9.0310000000000024</v>
      </c>
      <c r="AJ44" s="7"/>
      <c r="AK44" s="7"/>
      <c r="AN44" s="6">
        <v>9.0310000000000024</v>
      </c>
      <c r="AO44" s="7"/>
      <c r="AP44" s="7"/>
      <c r="BL44" s="6">
        <v>12</v>
      </c>
    </row>
    <row r="45" spans="1:69" s="3" customFormat="1" x14ac:dyDescent="0.25">
      <c r="A45" s="3" t="s">
        <v>195</v>
      </c>
      <c r="B45" t="s">
        <v>108</v>
      </c>
      <c r="C45" s="3" t="s">
        <v>172</v>
      </c>
      <c r="E45" s="3" t="s">
        <v>83</v>
      </c>
      <c r="F45" s="3" t="s">
        <v>72</v>
      </c>
      <c r="G45" s="3" t="s">
        <v>101</v>
      </c>
      <c r="H45" s="3" t="s">
        <v>74</v>
      </c>
      <c r="I45" s="3" t="s">
        <v>176</v>
      </c>
      <c r="J45" s="3" t="s">
        <v>173</v>
      </c>
      <c r="K45" s="3">
        <v>138.34889999999999</v>
      </c>
      <c r="S45" s="3" t="s">
        <v>85</v>
      </c>
      <c r="T45" s="3">
        <v>35.837800000000001</v>
      </c>
      <c r="U45" s="4">
        <v>0.58333333333333337</v>
      </c>
      <c r="V45" s="4">
        <v>0.83333333333333337</v>
      </c>
      <c r="W45" s="3" t="s">
        <v>86</v>
      </c>
      <c r="X45" s="3" t="s">
        <v>87</v>
      </c>
      <c r="Y45" s="3">
        <v>18.481300000000005</v>
      </c>
      <c r="Z45" s="4">
        <v>0.29166666666666669</v>
      </c>
      <c r="AA45" s="4">
        <v>0.58333333333333337</v>
      </c>
      <c r="AB45" s="3" t="s">
        <v>86</v>
      </c>
      <c r="AC45" s="3" t="s">
        <v>88</v>
      </c>
      <c r="AD45" s="3">
        <v>18.481300000000005</v>
      </c>
      <c r="AE45" s="4">
        <v>0.83333333333333337</v>
      </c>
      <c r="AF45" s="4">
        <v>0.91666666666666663</v>
      </c>
      <c r="AG45" s="3" t="s">
        <v>86</v>
      </c>
      <c r="AH45" s="3" t="s">
        <v>104</v>
      </c>
      <c r="AI45" s="3">
        <v>11.089300000000001</v>
      </c>
      <c r="AJ45" s="4">
        <v>0.91666666666666663</v>
      </c>
      <c r="AK45" s="4">
        <v>0.29166666666666669</v>
      </c>
      <c r="AL45" s="3" t="s">
        <v>86</v>
      </c>
      <c r="AM45" s="3" t="s">
        <v>105</v>
      </c>
      <c r="AN45" s="3">
        <v>11.089300000000001</v>
      </c>
      <c r="AO45" s="4">
        <v>0</v>
      </c>
      <c r="AP45" s="4">
        <v>0.99930555555555556</v>
      </c>
      <c r="AQ45" s="3" t="s">
        <v>90</v>
      </c>
      <c r="BL45" s="6">
        <v>12</v>
      </c>
      <c r="BN45" s="5"/>
      <c r="BP45" s="3">
        <v>7.4467999999999996</v>
      </c>
    </row>
    <row r="46" spans="1:69" s="3" customFormat="1" x14ac:dyDescent="0.25">
      <c r="A46" s="3" t="s">
        <v>196</v>
      </c>
      <c r="B46" t="s">
        <v>108</v>
      </c>
      <c r="C46" s="3" t="s">
        <v>172</v>
      </c>
      <c r="E46" s="3" t="s">
        <v>100</v>
      </c>
      <c r="F46" s="3" t="s">
        <v>72</v>
      </c>
      <c r="G46" s="3" t="s">
        <v>101</v>
      </c>
      <c r="H46" s="3" t="s">
        <v>74</v>
      </c>
      <c r="I46" s="3" t="s">
        <v>176</v>
      </c>
      <c r="J46" s="3" t="s">
        <v>174</v>
      </c>
      <c r="K46" s="3">
        <v>689.4547</v>
      </c>
      <c r="N46" s="3">
        <v>39.315899999999999</v>
      </c>
      <c r="O46" s="3" t="s">
        <v>175</v>
      </c>
      <c r="P46" s="4">
        <v>0.58333333333333337</v>
      </c>
      <c r="Q46" s="4">
        <v>0.83333333333333337</v>
      </c>
      <c r="R46" s="3" t="s">
        <v>86</v>
      </c>
      <c r="S46" s="3" t="s">
        <v>85</v>
      </c>
      <c r="T46" s="3">
        <v>17.716700000000003</v>
      </c>
      <c r="U46" s="4">
        <v>0.58333333333333337</v>
      </c>
      <c r="V46" s="4">
        <v>0.83333333333333337</v>
      </c>
      <c r="W46" s="3" t="s">
        <v>86</v>
      </c>
      <c r="X46" s="3" t="s">
        <v>87</v>
      </c>
      <c r="Y46" s="3">
        <v>14.449100000000001</v>
      </c>
      <c r="Z46" s="4">
        <v>0.29166666666666669</v>
      </c>
      <c r="AA46" s="4">
        <v>0.58333333333333337</v>
      </c>
      <c r="AB46" s="3" t="s">
        <v>86</v>
      </c>
      <c r="AC46" s="3" t="s">
        <v>88</v>
      </c>
      <c r="AD46" s="3">
        <v>14.449100000000001</v>
      </c>
      <c r="AE46" s="4">
        <v>0.83333333333333337</v>
      </c>
      <c r="AF46" s="4">
        <v>0.91666666666666663</v>
      </c>
      <c r="AG46" s="3" t="s">
        <v>86</v>
      </c>
      <c r="AH46" s="3" t="s">
        <v>104</v>
      </c>
      <c r="AI46" s="3">
        <v>10.643700000000003</v>
      </c>
      <c r="AJ46" s="4">
        <v>0.91666666666666663</v>
      </c>
      <c r="AK46" s="4">
        <v>0.29166666666666669</v>
      </c>
      <c r="AL46" s="3" t="s">
        <v>86</v>
      </c>
      <c r="AM46" s="3" t="s">
        <v>105</v>
      </c>
      <c r="AN46" s="3">
        <v>10.643700000000003</v>
      </c>
      <c r="AO46" s="4">
        <v>0</v>
      </c>
      <c r="AP46" s="4">
        <v>0.99930555555555556</v>
      </c>
      <c r="AQ46" s="3" t="s">
        <v>90</v>
      </c>
      <c r="BL46" s="6">
        <v>12</v>
      </c>
      <c r="BN46" s="5"/>
      <c r="BP46" s="3">
        <v>13.254200000000001</v>
      </c>
    </row>
    <row r="47" spans="1:69" s="3" customFormat="1" x14ac:dyDescent="0.25">
      <c r="A47" s="3" t="s">
        <v>197</v>
      </c>
      <c r="B47" t="s">
        <v>108</v>
      </c>
      <c r="C47" s="3" t="s">
        <v>172</v>
      </c>
      <c r="E47" s="3" t="s">
        <v>83</v>
      </c>
      <c r="F47" s="3" t="s">
        <v>72</v>
      </c>
      <c r="G47" s="3" t="s">
        <v>101</v>
      </c>
      <c r="H47" s="3" t="s">
        <v>74</v>
      </c>
      <c r="I47" s="3" t="s">
        <v>176</v>
      </c>
      <c r="J47" s="3" t="s">
        <v>173</v>
      </c>
      <c r="K47" s="3">
        <v>138.34889999999999</v>
      </c>
      <c r="S47" s="3" t="s">
        <v>85</v>
      </c>
      <c r="T47" s="3">
        <v>35.837800000000001</v>
      </c>
      <c r="U47" s="4">
        <v>0.58333333333333337</v>
      </c>
      <c r="V47" s="4">
        <v>0.83333333333333337</v>
      </c>
      <c r="W47" s="3" t="s">
        <v>86</v>
      </c>
      <c r="X47" s="3" t="s">
        <v>87</v>
      </c>
      <c r="Y47" s="3">
        <v>18.481300000000005</v>
      </c>
      <c r="Z47" s="4">
        <v>0.29166666666666669</v>
      </c>
      <c r="AA47" s="4">
        <v>0.58333333333333337</v>
      </c>
      <c r="AB47" s="3" t="s">
        <v>86</v>
      </c>
      <c r="AC47" s="3" t="s">
        <v>88</v>
      </c>
      <c r="AD47" s="3">
        <v>18.481300000000005</v>
      </c>
      <c r="AE47" s="4">
        <v>0.83333333333333337</v>
      </c>
      <c r="AF47" s="4">
        <v>0.91666666666666663</v>
      </c>
      <c r="AG47" s="3" t="s">
        <v>86</v>
      </c>
      <c r="AH47" s="3" t="s">
        <v>104</v>
      </c>
      <c r="AI47" s="3">
        <v>11.089300000000001</v>
      </c>
      <c r="AJ47" s="4">
        <v>0.91666666666666663</v>
      </c>
      <c r="AK47" s="4">
        <v>0.29166666666666669</v>
      </c>
      <c r="AL47" s="3" t="s">
        <v>86</v>
      </c>
      <c r="AM47" s="3" t="s">
        <v>105</v>
      </c>
      <c r="AN47" s="3">
        <v>11.089300000000001</v>
      </c>
      <c r="AO47" s="4">
        <v>0</v>
      </c>
      <c r="AP47" s="4">
        <v>0.99930555555555556</v>
      </c>
      <c r="AQ47" s="3" t="s">
        <v>90</v>
      </c>
      <c r="BL47" s="6">
        <v>12</v>
      </c>
      <c r="BN47" s="5"/>
      <c r="BP47" s="3">
        <v>8.2181999999999995</v>
      </c>
    </row>
    <row r="48" spans="1:69" s="3" customFormat="1" x14ac:dyDescent="0.25">
      <c r="A48" s="3" t="s">
        <v>198</v>
      </c>
      <c r="B48" t="s">
        <v>108</v>
      </c>
      <c r="C48" s="3" t="s">
        <v>172</v>
      </c>
      <c r="E48" s="3" t="s">
        <v>100</v>
      </c>
      <c r="F48" s="3" t="s">
        <v>72</v>
      </c>
      <c r="G48" s="3" t="s">
        <v>101</v>
      </c>
      <c r="H48" s="3" t="s">
        <v>74</v>
      </c>
      <c r="I48" s="3" t="s">
        <v>176</v>
      </c>
      <c r="J48" s="3" t="s">
        <v>174</v>
      </c>
      <c r="K48" s="3">
        <v>689.4547</v>
      </c>
      <c r="N48" s="3">
        <v>39.315899999999999</v>
      </c>
      <c r="O48" s="3" t="s">
        <v>175</v>
      </c>
      <c r="P48" s="4">
        <v>0.58333333333333337</v>
      </c>
      <c r="Q48" s="4">
        <v>0.83333333333333337</v>
      </c>
      <c r="R48" s="3" t="s">
        <v>86</v>
      </c>
      <c r="S48" s="3" t="s">
        <v>85</v>
      </c>
      <c r="T48" s="3">
        <v>17.716700000000003</v>
      </c>
      <c r="U48" s="4">
        <v>0.58333333333333337</v>
      </c>
      <c r="V48" s="4">
        <v>0.83333333333333337</v>
      </c>
      <c r="W48" s="3" t="s">
        <v>86</v>
      </c>
      <c r="X48" s="3" t="s">
        <v>87</v>
      </c>
      <c r="Y48" s="3">
        <v>14.449100000000001</v>
      </c>
      <c r="Z48" s="4">
        <v>0.29166666666666669</v>
      </c>
      <c r="AA48" s="4">
        <v>0.58333333333333337</v>
      </c>
      <c r="AB48" s="3" t="s">
        <v>86</v>
      </c>
      <c r="AC48" s="3" t="s">
        <v>88</v>
      </c>
      <c r="AD48" s="3">
        <v>14.449100000000001</v>
      </c>
      <c r="AE48" s="4">
        <v>0.83333333333333337</v>
      </c>
      <c r="AF48" s="4">
        <v>0.91666666666666663</v>
      </c>
      <c r="AG48" s="3" t="s">
        <v>86</v>
      </c>
      <c r="AH48" s="3" t="s">
        <v>104</v>
      </c>
      <c r="AI48" s="3">
        <v>10.643700000000003</v>
      </c>
      <c r="AJ48" s="4">
        <v>0.91666666666666663</v>
      </c>
      <c r="AK48" s="4">
        <v>0.29166666666666669</v>
      </c>
      <c r="AL48" s="3" t="s">
        <v>86</v>
      </c>
      <c r="AM48" s="3" t="s">
        <v>105</v>
      </c>
      <c r="AN48" s="3">
        <v>10.643700000000003</v>
      </c>
      <c r="AO48" s="4">
        <v>0</v>
      </c>
      <c r="AP48" s="4">
        <v>0.99930555555555556</v>
      </c>
      <c r="AQ48" s="3" t="s">
        <v>90</v>
      </c>
      <c r="BL48" s="6">
        <v>12</v>
      </c>
      <c r="BN48" s="5"/>
      <c r="BP48" s="3">
        <v>14.025600000000001</v>
      </c>
    </row>
    <row r="49" spans="1:69" s="3" customFormat="1" x14ac:dyDescent="0.25">
      <c r="A49" s="3" t="s">
        <v>112</v>
      </c>
      <c r="B49" t="s">
        <v>108</v>
      </c>
      <c r="C49" s="3" t="s">
        <v>172</v>
      </c>
      <c r="E49" s="3" t="s">
        <v>100</v>
      </c>
      <c r="F49" s="3" t="s">
        <v>72</v>
      </c>
      <c r="G49" s="3" t="s">
        <v>101</v>
      </c>
      <c r="H49" s="3" t="s">
        <v>74</v>
      </c>
      <c r="J49" s="3" t="s">
        <v>102</v>
      </c>
      <c r="K49" s="3">
        <v>2096.4294</v>
      </c>
      <c r="N49" s="3">
        <v>39.315899999999999</v>
      </c>
      <c r="O49" s="3" t="s">
        <v>103</v>
      </c>
      <c r="P49" s="4">
        <v>0.58333333333333337</v>
      </c>
      <c r="Q49" s="4">
        <v>0.83333333333333337</v>
      </c>
      <c r="R49" s="3" t="s">
        <v>86</v>
      </c>
      <c r="S49" s="3" t="s">
        <v>85</v>
      </c>
      <c r="T49" s="3">
        <v>17.224000000000004</v>
      </c>
      <c r="U49" s="4">
        <v>0.58333333333333337</v>
      </c>
      <c r="V49" s="4">
        <v>0.83333333333333337</v>
      </c>
      <c r="W49" s="3" t="s">
        <v>86</v>
      </c>
      <c r="X49" s="3" t="s">
        <v>87</v>
      </c>
      <c r="Y49" s="3">
        <v>14.280800000000003</v>
      </c>
      <c r="Z49" s="4">
        <v>0.29166666666666669</v>
      </c>
      <c r="AA49" s="4">
        <v>0.58333333333333337</v>
      </c>
      <c r="AB49" s="3" t="s">
        <v>86</v>
      </c>
      <c r="AC49" s="3" t="s">
        <v>88</v>
      </c>
      <c r="AD49" s="3">
        <v>14.280800000000003</v>
      </c>
      <c r="AE49" s="4">
        <v>0.83333333333333337</v>
      </c>
      <c r="AF49" s="4">
        <v>0.91666666666666663</v>
      </c>
      <c r="AG49" s="3" t="s">
        <v>86</v>
      </c>
      <c r="AH49" s="3" t="s">
        <v>104</v>
      </c>
      <c r="AI49" s="3">
        <v>10.419800000000002</v>
      </c>
      <c r="AJ49" s="4">
        <v>0.91666666666666663</v>
      </c>
      <c r="AK49" s="4">
        <v>0.29166666666666669</v>
      </c>
      <c r="AL49" s="3" t="s">
        <v>86</v>
      </c>
      <c r="AM49" s="3" t="s">
        <v>105</v>
      </c>
      <c r="AN49" s="3">
        <v>10.419800000000002</v>
      </c>
      <c r="AO49" s="4">
        <v>0</v>
      </c>
      <c r="AP49" s="4">
        <v>0.99930555555555556</v>
      </c>
      <c r="AQ49" s="3" t="s">
        <v>90</v>
      </c>
      <c r="BL49" s="6">
        <v>12</v>
      </c>
      <c r="BO49" s="3">
        <v>1.0479000000000001</v>
      </c>
      <c r="BP49" s="3">
        <v>0</v>
      </c>
      <c r="BQ49" s="3">
        <v>0</v>
      </c>
    </row>
    <row r="50" spans="1:69" s="3" customFormat="1" x14ac:dyDescent="0.25">
      <c r="A50" s="3" t="s">
        <v>111</v>
      </c>
      <c r="B50" t="s">
        <v>108</v>
      </c>
      <c r="C50" s="3" t="s">
        <v>172</v>
      </c>
      <c r="E50" s="3" t="s">
        <v>100</v>
      </c>
      <c r="F50" s="3" t="s">
        <v>72</v>
      </c>
      <c r="G50" s="3" t="s">
        <v>101</v>
      </c>
      <c r="H50" s="3" t="s">
        <v>74</v>
      </c>
      <c r="J50" s="3" t="s">
        <v>107</v>
      </c>
      <c r="K50" s="3">
        <v>2643.4422</v>
      </c>
      <c r="N50" s="3">
        <v>39.315899999999999</v>
      </c>
      <c r="O50" s="3" t="s">
        <v>103</v>
      </c>
      <c r="P50" s="4">
        <v>0.58333333333333337</v>
      </c>
      <c r="Q50" s="4">
        <v>0.83333333333333337</v>
      </c>
      <c r="R50" s="3" t="s">
        <v>86</v>
      </c>
      <c r="S50" s="3" t="s">
        <v>85</v>
      </c>
      <c r="T50" s="3">
        <v>16.619900000000001</v>
      </c>
      <c r="U50" s="4">
        <v>0.58333333333333337</v>
      </c>
      <c r="V50" s="4">
        <v>0.83333333333333337</v>
      </c>
      <c r="W50" s="3" t="s">
        <v>86</v>
      </c>
      <c r="X50" s="3" t="s">
        <v>87</v>
      </c>
      <c r="Y50" s="3">
        <v>14.096700000000002</v>
      </c>
      <c r="Z50" s="4">
        <v>0.29166666666666669</v>
      </c>
      <c r="AA50" s="4">
        <v>0.58333333333333337</v>
      </c>
      <c r="AB50" s="3" t="s">
        <v>86</v>
      </c>
      <c r="AC50" s="3" t="s">
        <v>88</v>
      </c>
      <c r="AD50" s="3">
        <v>14.096700000000002</v>
      </c>
      <c r="AE50" s="4">
        <v>0.83333333333333337</v>
      </c>
      <c r="AF50" s="4">
        <v>0.91666666666666663</v>
      </c>
      <c r="AG50" s="3" t="s">
        <v>86</v>
      </c>
      <c r="AH50" s="3" t="s">
        <v>104</v>
      </c>
      <c r="AI50" s="3">
        <v>10.556800000000003</v>
      </c>
      <c r="AJ50" s="4">
        <v>0.91666666666666663</v>
      </c>
      <c r="AK50" s="4">
        <v>0.29166666666666669</v>
      </c>
      <c r="AL50" s="3" t="s">
        <v>86</v>
      </c>
      <c r="AM50" s="3" t="s">
        <v>105</v>
      </c>
      <c r="AN50" s="3">
        <v>10.556800000000003</v>
      </c>
      <c r="AO50" s="4">
        <v>0</v>
      </c>
      <c r="AP50" s="4">
        <v>0.99930555555555556</v>
      </c>
      <c r="AQ50" s="3" t="s">
        <v>90</v>
      </c>
      <c r="BL50" s="6">
        <v>12</v>
      </c>
      <c r="BO50" s="3">
        <v>1.0479000000000001</v>
      </c>
      <c r="BP50" s="3">
        <v>0</v>
      </c>
      <c r="BQ50" s="3">
        <v>0</v>
      </c>
    </row>
    <row r="51" spans="1:69" s="6" customFormat="1" x14ac:dyDescent="0.25">
      <c r="A51" s="6" t="s">
        <v>199</v>
      </c>
      <c r="B51" s="6" t="s">
        <v>70</v>
      </c>
      <c r="C51" s="6" t="s">
        <v>172</v>
      </c>
      <c r="E51" s="6" t="s">
        <v>83</v>
      </c>
      <c r="F51" s="6" t="s">
        <v>77</v>
      </c>
      <c r="G51" s="6" t="s">
        <v>180</v>
      </c>
      <c r="H51" s="6" t="s">
        <v>74</v>
      </c>
      <c r="I51" s="6" t="s">
        <v>183</v>
      </c>
      <c r="P51" s="7"/>
      <c r="Q51" s="7"/>
      <c r="T51" s="6">
        <v>15.081000000000001</v>
      </c>
      <c r="U51" s="7"/>
      <c r="V51" s="7"/>
      <c r="Y51" s="6">
        <v>15.081000000000001</v>
      </c>
      <c r="Z51" s="7"/>
      <c r="AA51" s="7"/>
      <c r="AD51" s="6">
        <v>15.081000000000001</v>
      </c>
      <c r="AE51" s="7"/>
      <c r="AF51" s="7"/>
      <c r="AI51" s="6">
        <v>11.781000000000002</v>
      </c>
      <c r="AJ51" s="7"/>
      <c r="AK51" s="7"/>
      <c r="AN51" s="6">
        <v>11.781000000000002</v>
      </c>
      <c r="AO51" s="7"/>
      <c r="AP51" s="7"/>
      <c r="BL51" s="6">
        <v>12</v>
      </c>
    </row>
    <row r="52" spans="1:69" s="3" customFormat="1" x14ac:dyDescent="0.25">
      <c r="A52" s="3" t="s">
        <v>200</v>
      </c>
      <c r="B52" t="s">
        <v>108</v>
      </c>
      <c r="C52" s="3" t="s">
        <v>172</v>
      </c>
      <c r="E52" s="3" t="s">
        <v>83</v>
      </c>
      <c r="F52" s="3" t="s">
        <v>72</v>
      </c>
      <c r="G52" s="3" t="s">
        <v>101</v>
      </c>
      <c r="H52" s="3" t="s">
        <v>74</v>
      </c>
      <c r="I52" s="3" t="s">
        <v>176</v>
      </c>
      <c r="J52" s="3" t="s">
        <v>173</v>
      </c>
      <c r="K52" s="3">
        <v>138.34889999999999</v>
      </c>
      <c r="S52" s="3" t="s">
        <v>85</v>
      </c>
      <c r="T52" s="3">
        <v>39.137799999999999</v>
      </c>
      <c r="U52" s="4">
        <v>0.58333333333333337</v>
      </c>
      <c r="V52" s="4">
        <v>0.83333333333333337</v>
      </c>
      <c r="W52" s="3" t="s">
        <v>86</v>
      </c>
      <c r="X52" s="3" t="s">
        <v>87</v>
      </c>
      <c r="Y52" s="3">
        <v>21.781300000000002</v>
      </c>
      <c r="Z52" s="4">
        <v>0.29166666666666669</v>
      </c>
      <c r="AA52" s="4">
        <v>0.58333333333333337</v>
      </c>
      <c r="AB52" s="3" t="s">
        <v>86</v>
      </c>
      <c r="AC52" s="3" t="s">
        <v>88</v>
      </c>
      <c r="AD52" s="3">
        <v>21.781300000000002</v>
      </c>
      <c r="AE52" s="4">
        <v>0.83333333333333337</v>
      </c>
      <c r="AF52" s="4">
        <v>0.91666666666666663</v>
      </c>
      <c r="AG52" s="3" t="s">
        <v>86</v>
      </c>
      <c r="AH52" s="3" t="s">
        <v>104</v>
      </c>
      <c r="AI52" s="3">
        <v>13.839300000000001</v>
      </c>
      <c r="AJ52" s="4">
        <v>0.91666666666666663</v>
      </c>
      <c r="AK52" s="4">
        <v>0.29166666666666669</v>
      </c>
      <c r="AL52" s="3" t="s">
        <v>86</v>
      </c>
      <c r="AM52" s="3" t="s">
        <v>105</v>
      </c>
      <c r="AN52" s="3">
        <v>13.839300000000001</v>
      </c>
      <c r="AO52" s="4">
        <v>0</v>
      </c>
      <c r="AP52" s="4">
        <v>0.99930555555555556</v>
      </c>
      <c r="AQ52" s="3" t="s">
        <v>90</v>
      </c>
      <c r="BL52" s="6">
        <v>12</v>
      </c>
      <c r="BN52" s="5"/>
      <c r="BP52" s="3">
        <v>7.4467999999999996</v>
      </c>
    </row>
    <row r="53" spans="1:69" s="3" customFormat="1" x14ac:dyDescent="0.25">
      <c r="A53" s="3" t="s">
        <v>201</v>
      </c>
      <c r="B53" t="s">
        <v>108</v>
      </c>
      <c r="C53" s="3" t="s">
        <v>172</v>
      </c>
      <c r="E53" s="3" t="s">
        <v>100</v>
      </c>
      <c r="F53" s="3" t="s">
        <v>72</v>
      </c>
      <c r="G53" s="3" t="s">
        <v>101</v>
      </c>
      <c r="H53" s="3" t="s">
        <v>74</v>
      </c>
      <c r="I53" s="3" t="s">
        <v>176</v>
      </c>
      <c r="J53" s="3" t="s">
        <v>174</v>
      </c>
      <c r="K53" s="3">
        <v>689.4547</v>
      </c>
      <c r="N53" s="3">
        <v>39.315899999999999</v>
      </c>
      <c r="O53" s="3" t="s">
        <v>175</v>
      </c>
      <c r="P53" s="4">
        <v>0.58333333333333337</v>
      </c>
      <c r="Q53" s="4">
        <v>0.83333333333333337</v>
      </c>
      <c r="R53" s="3" t="s">
        <v>86</v>
      </c>
      <c r="S53" s="3" t="s">
        <v>85</v>
      </c>
      <c r="T53" s="3">
        <v>21.0167</v>
      </c>
      <c r="U53" s="4">
        <v>0.58333333333333337</v>
      </c>
      <c r="V53" s="4">
        <v>0.83333333333333337</v>
      </c>
      <c r="W53" s="3" t="s">
        <v>86</v>
      </c>
      <c r="X53" s="3" t="s">
        <v>87</v>
      </c>
      <c r="Y53" s="3">
        <v>17.749100000000002</v>
      </c>
      <c r="Z53" s="4">
        <v>0.29166666666666669</v>
      </c>
      <c r="AA53" s="4">
        <v>0.58333333333333337</v>
      </c>
      <c r="AB53" s="3" t="s">
        <v>86</v>
      </c>
      <c r="AC53" s="3" t="s">
        <v>88</v>
      </c>
      <c r="AD53" s="3">
        <v>17.749100000000002</v>
      </c>
      <c r="AE53" s="4">
        <v>0.83333333333333337</v>
      </c>
      <c r="AF53" s="4">
        <v>0.91666666666666663</v>
      </c>
      <c r="AG53" s="3" t="s">
        <v>86</v>
      </c>
      <c r="AH53" s="3" t="s">
        <v>104</v>
      </c>
      <c r="AI53" s="3">
        <v>13.393700000000003</v>
      </c>
      <c r="AJ53" s="4">
        <v>0.91666666666666663</v>
      </c>
      <c r="AK53" s="4">
        <v>0.29166666666666669</v>
      </c>
      <c r="AL53" s="3" t="s">
        <v>86</v>
      </c>
      <c r="AM53" s="3" t="s">
        <v>105</v>
      </c>
      <c r="AN53" s="3">
        <v>13.393700000000003</v>
      </c>
      <c r="AO53" s="4">
        <v>0</v>
      </c>
      <c r="AP53" s="4">
        <v>0.99930555555555556</v>
      </c>
      <c r="AQ53" s="3" t="s">
        <v>90</v>
      </c>
      <c r="BL53" s="6">
        <v>12</v>
      </c>
      <c r="BN53" s="5"/>
      <c r="BP53" s="3">
        <v>13.254200000000001</v>
      </c>
    </row>
    <row r="54" spans="1:69" s="3" customFormat="1" x14ac:dyDescent="0.25">
      <c r="A54" s="3" t="s">
        <v>202</v>
      </c>
      <c r="B54" t="s">
        <v>108</v>
      </c>
      <c r="C54" s="3" t="s">
        <v>172</v>
      </c>
      <c r="E54" s="3" t="s">
        <v>83</v>
      </c>
      <c r="F54" s="3" t="s">
        <v>72</v>
      </c>
      <c r="G54" s="3" t="s">
        <v>101</v>
      </c>
      <c r="H54" s="3" t="s">
        <v>74</v>
      </c>
      <c r="I54" s="3" t="s">
        <v>176</v>
      </c>
      <c r="J54" s="3" t="s">
        <v>173</v>
      </c>
      <c r="K54" s="3">
        <v>138.34889999999999</v>
      </c>
      <c r="S54" s="3" t="s">
        <v>85</v>
      </c>
      <c r="T54" s="3">
        <v>39.137799999999999</v>
      </c>
      <c r="U54" s="4">
        <v>0.58333333333333337</v>
      </c>
      <c r="V54" s="4">
        <v>0.83333333333333337</v>
      </c>
      <c r="W54" s="3" t="s">
        <v>86</v>
      </c>
      <c r="X54" s="3" t="s">
        <v>87</v>
      </c>
      <c r="Y54" s="3">
        <v>21.781300000000002</v>
      </c>
      <c r="Z54" s="4">
        <v>0.29166666666666669</v>
      </c>
      <c r="AA54" s="4">
        <v>0.58333333333333337</v>
      </c>
      <c r="AB54" s="3" t="s">
        <v>86</v>
      </c>
      <c r="AC54" s="3" t="s">
        <v>88</v>
      </c>
      <c r="AD54" s="3">
        <v>21.781300000000002</v>
      </c>
      <c r="AE54" s="4">
        <v>0.83333333333333337</v>
      </c>
      <c r="AF54" s="4">
        <v>0.91666666666666663</v>
      </c>
      <c r="AG54" s="3" t="s">
        <v>86</v>
      </c>
      <c r="AH54" s="3" t="s">
        <v>104</v>
      </c>
      <c r="AI54" s="3">
        <v>13.839300000000001</v>
      </c>
      <c r="AJ54" s="4">
        <v>0.91666666666666663</v>
      </c>
      <c r="AK54" s="4">
        <v>0.29166666666666669</v>
      </c>
      <c r="AL54" s="3" t="s">
        <v>86</v>
      </c>
      <c r="AM54" s="3" t="s">
        <v>105</v>
      </c>
      <c r="AN54" s="3">
        <v>13.839300000000001</v>
      </c>
      <c r="AO54" s="4">
        <v>0</v>
      </c>
      <c r="AP54" s="4">
        <v>0.99930555555555556</v>
      </c>
      <c r="AQ54" s="3" t="s">
        <v>90</v>
      </c>
      <c r="BL54" s="6">
        <v>12</v>
      </c>
      <c r="BN54" s="5"/>
      <c r="BP54" s="3">
        <v>8.2181999999999995</v>
      </c>
    </row>
    <row r="55" spans="1:69" s="3" customFormat="1" x14ac:dyDescent="0.25">
      <c r="A55" s="3" t="s">
        <v>203</v>
      </c>
      <c r="B55" t="s">
        <v>108</v>
      </c>
      <c r="C55" s="3" t="s">
        <v>172</v>
      </c>
      <c r="E55" s="3" t="s">
        <v>100</v>
      </c>
      <c r="F55" s="3" t="s">
        <v>72</v>
      </c>
      <c r="G55" s="3" t="s">
        <v>101</v>
      </c>
      <c r="H55" s="3" t="s">
        <v>74</v>
      </c>
      <c r="I55" s="3" t="s">
        <v>176</v>
      </c>
      <c r="J55" s="3" t="s">
        <v>174</v>
      </c>
      <c r="K55" s="3">
        <v>689.4547</v>
      </c>
      <c r="N55" s="3">
        <v>39.315899999999999</v>
      </c>
      <c r="O55" s="3" t="s">
        <v>175</v>
      </c>
      <c r="P55" s="4">
        <v>0.58333333333333337</v>
      </c>
      <c r="Q55" s="4">
        <v>0.83333333333333337</v>
      </c>
      <c r="R55" s="3" t="s">
        <v>86</v>
      </c>
      <c r="S55" s="3" t="s">
        <v>85</v>
      </c>
      <c r="T55" s="3">
        <v>21.0167</v>
      </c>
      <c r="U55" s="4">
        <v>0.58333333333333337</v>
      </c>
      <c r="V55" s="4">
        <v>0.83333333333333337</v>
      </c>
      <c r="W55" s="3" t="s">
        <v>86</v>
      </c>
      <c r="X55" s="3" t="s">
        <v>87</v>
      </c>
      <c r="Y55" s="3">
        <v>17.749100000000002</v>
      </c>
      <c r="Z55" s="4">
        <v>0.29166666666666669</v>
      </c>
      <c r="AA55" s="4">
        <v>0.58333333333333337</v>
      </c>
      <c r="AB55" s="3" t="s">
        <v>86</v>
      </c>
      <c r="AC55" s="3" t="s">
        <v>88</v>
      </c>
      <c r="AD55" s="3">
        <v>17.749100000000002</v>
      </c>
      <c r="AE55" s="4">
        <v>0.83333333333333337</v>
      </c>
      <c r="AF55" s="4">
        <v>0.91666666666666663</v>
      </c>
      <c r="AG55" s="3" t="s">
        <v>86</v>
      </c>
      <c r="AH55" s="3" t="s">
        <v>104</v>
      </c>
      <c r="AI55" s="3">
        <v>13.393700000000003</v>
      </c>
      <c r="AJ55" s="4">
        <v>0.91666666666666663</v>
      </c>
      <c r="AK55" s="4">
        <v>0.29166666666666669</v>
      </c>
      <c r="AL55" s="3" t="s">
        <v>86</v>
      </c>
      <c r="AM55" s="3" t="s">
        <v>105</v>
      </c>
      <c r="AN55" s="3">
        <v>13.393700000000003</v>
      </c>
      <c r="AO55" s="4">
        <v>0</v>
      </c>
      <c r="AP55" s="4">
        <v>0.99930555555555556</v>
      </c>
      <c r="AQ55" s="3" t="s">
        <v>90</v>
      </c>
      <c r="BL55" s="6">
        <v>12</v>
      </c>
      <c r="BN55" s="5"/>
      <c r="BP55" s="3">
        <v>14.025600000000001</v>
      </c>
    </row>
    <row r="56" spans="1:69" s="3" customFormat="1" x14ac:dyDescent="0.25">
      <c r="A56" s="3" t="s">
        <v>116</v>
      </c>
      <c r="B56" t="s">
        <v>108</v>
      </c>
      <c r="C56" s="3" t="s">
        <v>172</v>
      </c>
      <c r="E56" s="3" t="s">
        <v>100</v>
      </c>
      <c r="F56" s="3" t="s">
        <v>72</v>
      </c>
      <c r="G56" s="3" t="s">
        <v>101</v>
      </c>
      <c r="H56" s="3" t="s">
        <v>74</v>
      </c>
      <c r="J56" s="3" t="s">
        <v>102</v>
      </c>
      <c r="K56" s="3">
        <v>2096.4294</v>
      </c>
      <c r="N56" s="3">
        <v>39.315899999999999</v>
      </c>
      <c r="O56" s="3" t="s">
        <v>103</v>
      </c>
      <c r="P56" s="4">
        <v>0.58333333333333337</v>
      </c>
      <c r="Q56" s="4">
        <v>0.83333333333333337</v>
      </c>
      <c r="R56" s="3" t="s">
        <v>86</v>
      </c>
      <c r="S56" s="3" t="s">
        <v>85</v>
      </c>
      <c r="T56" s="3">
        <v>20.524000000000001</v>
      </c>
      <c r="U56" s="4">
        <v>0.58333333333333337</v>
      </c>
      <c r="V56" s="4">
        <v>0.83333333333333337</v>
      </c>
      <c r="W56" s="3" t="s">
        <v>86</v>
      </c>
      <c r="X56" s="3" t="s">
        <v>87</v>
      </c>
      <c r="Y56" s="3">
        <v>17.5808</v>
      </c>
      <c r="Z56" s="4">
        <v>0.29166666666666669</v>
      </c>
      <c r="AA56" s="4">
        <v>0.58333333333333337</v>
      </c>
      <c r="AB56" s="3" t="s">
        <v>86</v>
      </c>
      <c r="AC56" s="3" t="s">
        <v>88</v>
      </c>
      <c r="AD56" s="3">
        <v>17.5808</v>
      </c>
      <c r="AE56" s="4">
        <v>0.83333333333333337</v>
      </c>
      <c r="AF56" s="4">
        <v>0.91666666666666663</v>
      </c>
      <c r="AG56" s="3" t="s">
        <v>86</v>
      </c>
      <c r="AH56" s="3" t="s">
        <v>104</v>
      </c>
      <c r="AI56" s="3">
        <v>13.169800000000002</v>
      </c>
      <c r="AJ56" s="4">
        <v>0.91666666666666663</v>
      </c>
      <c r="AK56" s="4">
        <v>0.29166666666666669</v>
      </c>
      <c r="AL56" s="3" t="s">
        <v>86</v>
      </c>
      <c r="AM56" s="3" t="s">
        <v>105</v>
      </c>
      <c r="AN56" s="3">
        <v>13.169800000000002</v>
      </c>
      <c r="AO56" s="4">
        <v>0</v>
      </c>
      <c r="AP56" s="4">
        <v>0.99930555555555556</v>
      </c>
      <c r="AQ56" s="3" t="s">
        <v>90</v>
      </c>
      <c r="BL56" s="6">
        <v>12</v>
      </c>
      <c r="BO56" s="3">
        <v>1.0479000000000001</v>
      </c>
      <c r="BP56" s="3">
        <v>0</v>
      </c>
      <c r="BQ56" s="3">
        <v>0</v>
      </c>
    </row>
    <row r="57" spans="1:69" s="3" customFormat="1" x14ac:dyDescent="0.25">
      <c r="A57" s="3" t="s">
        <v>115</v>
      </c>
      <c r="B57" t="s">
        <v>108</v>
      </c>
      <c r="C57" s="3" t="s">
        <v>172</v>
      </c>
      <c r="E57" s="3" t="s">
        <v>100</v>
      </c>
      <c r="F57" s="3" t="s">
        <v>72</v>
      </c>
      <c r="G57" s="3" t="s">
        <v>101</v>
      </c>
      <c r="H57" s="3" t="s">
        <v>74</v>
      </c>
      <c r="J57" s="3" t="s">
        <v>107</v>
      </c>
      <c r="K57" s="3">
        <v>2643.4422</v>
      </c>
      <c r="N57" s="3">
        <v>39.315899999999999</v>
      </c>
      <c r="O57" s="3" t="s">
        <v>103</v>
      </c>
      <c r="P57" s="4">
        <v>0.58333333333333337</v>
      </c>
      <c r="Q57" s="4">
        <v>0.83333333333333337</v>
      </c>
      <c r="R57" s="3" t="s">
        <v>86</v>
      </c>
      <c r="S57" s="3" t="s">
        <v>85</v>
      </c>
      <c r="T57" s="3">
        <v>19.919900000000002</v>
      </c>
      <c r="U57" s="4">
        <v>0.58333333333333337</v>
      </c>
      <c r="V57" s="4">
        <v>0.83333333333333337</v>
      </c>
      <c r="W57" s="3" t="s">
        <v>86</v>
      </c>
      <c r="X57" s="3" t="s">
        <v>87</v>
      </c>
      <c r="Y57" s="3">
        <v>17.396700000000003</v>
      </c>
      <c r="Z57" s="4">
        <v>0.29166666666666669</v>
      </c>
      <c r="AA57" s="4">
        <v>0.58333333333333337</v>
      </c>
      <c r="AB57" s="3" t="s">
        <v>86</v>
      </c>
      <c r="AC57" s="3" t="s">
        <v>88</v>
      </c>
      <c r="AD57" s="3">
        <v>17.396700000000003</v>
      </c>
      <c r="AE57" s="4">
        <v>0.83333333333333337</v>
      </c>
      <c r="AF57" s="4">
        <v>0.91666666666666663</v>
      </c>
      <c r="AG57" s="3" t="s">
        <v>86</v>
      </c>
      <c r="AH57" s="3" t="s">
        <v>104</v>
      </c>
      <c r="AI57" s="3">
        <v>13.306800000000003</v>
      </c>
      <c r="AJ57" s="4">
        <v>0.91666666666666663</v>
      </c>
      <c r="AK57" s="4">
        <v>0.29166666666666669</v>
      </c>
      <c r="AL57" s="3" t="s">
        <v>86</v>
      </c>
      <c r="AM57" s="3" t="s">
        <v>105</v>
      </c>
      <c r="AN57" s="3">
        <v>13.306800000000003</v>
      </c>
      <c r="AO57" s="4">
        <v>0</v>
      </c>
      <c r="AP57" s="4">
        <v>0.99930555555555556</v>
      </c>
      <c r="AQ57" s="3" t="s">
        <v>90</v>
      </c>
      <c r="BL57" s="6">
        <v>12</v>
      </c>
      <c r="BO57" s="3">
        <v>1.0479000000000001</v>
      </c>
      <c r="BP57" s="3">
        <v>0</v>
      </c>
      <c r="BQ57" s="3">
        <v>0</v>
      </c>
    </row>
    <row r="58" spans="1:69" x14ac:dyDescent="0.25">
      <c r="A58" t="s">
        <v>117</v>
      </c>
      <c r="B58" t="s">
        <v>70</v>
      </c>
      <c r="E58" t="s">
        <v>118</v>
      </c>
      <c r="F58" t="s">
        <v>77</v>
      </c>
      <c r="G58" t="s">
        <v>119</v>
      </c>
      <c r="H58" t="s">
        <v>74</v>
      </c>
      <c r="J58" t="s">
        <v>120</v>
      </c>
      <c r="K58">
        <v>106.04</v>
      </c>
      <c r="M58">
        <v>15</v>
      </c>
      <c r="S58" t="s">
        <v>85</v>
      </c>
      <c r="T58">
        <v>60.39</v>
      </c>
      <c r="U58" s="2">
        <v>0.58333333333333337</v>
      </c>
      <c r="V58" s="2">
        <v>0.83333333333333337</v>
      </c>
      <c r="W58" t="s">
        <v>86</v>
      </c>
      <c r="X58" t="s">
        <v>87</v>
      </c>
      <c r="Y58">
        <v>27.456</v>
      </c>
      <c r="Z58" s="2">
        <v>0.29166666666666669</v>
      </c>
      <c r="AA58" s="2">
        <v>0.58333333333333337</v>
      </c>
      <c r="AB58" t="s">
        <v>86</v>
      </c>
      <c r="AC58" t="s">
        <v>88</v>
      </c>
      <c r="AD58">
        <v>27.456</v>
      </c>
      <c r="AE58" s="2">
        <v>0.83333333333333337</v>
      </c>
      <c r="AF58" s="2">
        <v>0.91666666666666663</v>
      </c>
      <c r="AG58" t="s">
        <v>86</v>
      </c>
      <c r="AH58" t="s">
        <v>89</v>
      </c>
      <c r="AI58">
        <v>27.456</v>
      </c>
      <c r="AJ58" s="2">
        <v>0.29166666666666669</v>
      </c>
      <c r="AK58" s="2">
        <v>0.91666666666666663</v>
      </c>
      <c r="AL58" t="s">
        <v>90</v>
      </c>
      <c r="AM58" t="s">
        <v>91</v>
      </c>
      <c r="AN58">
        <v>16.763999999999999</v>
      </c>
      <c r="AO58" s="2">
        <v>0.91666666666666663</v>
      </c>
      <c r="AP58" s="2">
        <v>0.29166666666666669</v>
      </c>
      <c r="AQ58" t="s">
        <v>92</v>
      </c>
      <c r="AR58" t="s">
        <v>121</v>
      </c>
      <c r="AS58">
        <v>19.8</v>
      </c>
      <c r="AT58" s="2">
        <v>0</v>
      </c>
      <c r="AU58" s="2">
        <v>0.99930555555555556</v>
      </c>
      <c r="AV58" t="s">
        <v>92</v>
      </c>
      <c r="BL58">
        <v>8</v>
      </c>
    </row>
    <row r="59" spans="1:69" x14ac:dyDescent="0.25">
      <c r="A59" t="s">
        <v>122</v>
      </c>
      <c r="B59" t="s">
        <v>70</v>
      </c>
      <c r="E59" t="s">
        <v>118</v>
      </c>
      <c r="F59" t="s">
        <v>77</v>
      </c>
      <c r="G59" t="s">
        <v>119</v>
      </c>
      <c r="H59" t="s">
        <v>74</v>
      </c>
      <c r="J59" t="s">
        <v>123</v>
      </c>
      <c r="K59">
        <v>106.04</v>
      </c>
      <c r="M59">
        <v>15</v>
      </c>
      <c r="S59" t="s">
        <v>85</v>
      </c>
      <c r="T59">
        <v>60.39</v>
      </c>
      <c r="U59" s="2">
        <v>0.58333333333333337</v>
      </c>
      <c r="V59" s="2">
        <v>0.83333333333333337</v>
      </c>
      <c r="W59" t="s">
        <v>86</v>
      </c>
      <c r="X59" t="s">
        <v>87</v>
      </c>
      <c r="Y59">
        <v>27.456</v>
      </c>
      <c r="Z59" s="2">
        <v>0.29166666666666669</v>
      </c>
      <c r="AA59" s="2">
        <v>0.58333333333333337</v>
      </c>
      <c r="AB59" t="s">
        <v>86</v>
      </c>
      <c r="AC59" t="s">
        <v>88</v>
      </c>
      <c r="AD59">
        <v>27.456</v>
      </c>
      <c r="AE59" s="2">
        <v>0.83333333333333337</v>
      </c>
      <c r="AF59" s="2">
        <v>0.91666666666666663</v>
      </c>
      <c r="AG59" t="s">
        <v>86</v>
      </c>
      <c r="AH59" t="s">
        <v>89</v>
      </c>
      <c r="AI59">
        <v>27.456</v>
      </c>
      <c r="AJ59" s="2">
        <v>0.29166666666666669</v>
      </c>
      <c r="AK59" s="2">
        <v>0.91666666666666663</v>
      </c>
      <c r="AL59" t="s">
        <v>90</v>
      </c>
      <c r="AM59" t="s">
        <v>91</v>
      </c>
      <c r="AN59">
        <v>16.763999999999999</v>
      </c>
      <c r="AO59" s="2">
        <v>0.91666666666666663</v>
      </c>
      <c r="AP59" s="2">
        <v>0.29166666666666669</v>
      </c>
      <c r="AQ59" t="s">
        <v>92</v>
      </c>
      <c r="AR59" t="s">
        <v>121</v>
      </c>
      <c r="AS59">
        <v>22</v>
      </c>
      <c r="AT59" s="2">
        <v>0</v>
      </c>
      <c r="AU59" s="2">
        <v>0.99930555555555556</v>
      </c>
      <c r="AV59" t="s">
        <v>92</v>
      </c>
      <c r="BL59">
        <v>8</v>
      </c>
    </row>
    <row r="60" spans="1:69" x14ac:dyDescent="0.25">
      <c r="A60" t="s">
        <v>124</v>
      </c>
      <c r="B60" t="s">
        <v>70</v>
      </c>
      <c r="E60" t="s">
        <v>118</v>
      </c>
      <c r="F60" t="s">
        <v>77</v>
      </c>
      <c r="G60" t="s">
        <v>119</v>
      </c>
      <c r="H60" t="s">
        <v>74</v>
      </c>
      <c r="J60" t="s">
        <v>120</v>
      </c>
      <c r="K60">
        <v>106.04</v>
      </c>
      <c r="M60">
        <v>15</v>
      </c>
      <c r="S60" t="s">
        <v>85</v>
      </c>
      <c r="T60">
        <v>60.39</v>
      </c>
      <c r="U60" s="2">
        <v>0.58333333333333337</v>
      </c>
      <c r="V60" s="2">
        <v>0.83333333333333337</v>
      </c>
      <c r="W60" t="s">
        <v>86</v>
      </c>
      <c r="X60" t="s">
        <v>87</v>
      </c>
      <c r="Y60">
        <v>27.456</v>
      </c>
      <c r="Z60" s="2">
        <v>0.29166666666666669</v>
      </c>
      <c r="AA60" s="2">
        <v>0.58333333333333337</v>
      </c>
      <c r="AB60" t="s">
        <v>86</v>
      </c>
      <c r="AC60" t="s">
        <v>88</v>
      </c>
      <c r="AD60">
        <v>27.456</v>
      </c>
      <c r="AE60" s="2">
        <v>0.83333333333333337</v>
      </c>
      <c r="AF60" s="2">
        <v>0.91666666666666663</v>
      </c>
      <c r="AG60" t="s">
        <v>86</v>
      </c>
      <c r="AH60" t="s">
        <v>89</v>
      </c>
      <c r="AI60">
        <v>27.456</v>
      </c>
      <c r="AJ60" s="2">
        <v>0.29166666666666669</v>
      </c>
      <c r="AK60" s="2">
        <v>0.91666666666666663</v>
      </c>
      <c r="AL60" t="s">
        <v>90</v>
      </c>
      <c r="AM60" t="s">
        <v>91</v>
      </c>
      <c r="AN60">
        <v>16.763999999999999</v>
      </c>
      <c r="AO60" s="2">
        <v>0.91666666666666663</v>
      </c>
      <c r="AP60" s="2">
        <v>0.29166666666666669</v>
      </c>
      <c r="AQ60" t="s">
        <v>92</v>
      </c>
      <c r="AR60" t="s">
        <v>121</v>
      </c>
      <c r="AS60">
        <v>19.8</v>
      </c>
      <c r="AT60" s="2">
        <v>0</v>
      </c>
      <c r="AU60" s="2">
        <v>0.99930555555555556</v>
      </c>
      <c r="AV60" t="s">
        <v>92</v>
      </c>
      <c r="BL60">
        <v>12</v>
      </c>
    </row>
    <row r="61" spans="1:69" x14ac:dyDescent="0.25">
      <c r="A61" t="s">
        <v>125</v>
      </c>
      <c r="B61" t="s">
        <v>70</v>
      </c>
      <c r="E61" t="s">
        <v>118</v>
      </c>
      <c r="F61" t="s">
        <v>77</v>
      </c>
      <c r="G61" t="s">
        <v>119</v>
      </c>
      <c r="H61" t="s">
        <v>74</v>
      </c>
      <c r="J61" t="s">
        <v>123</v>
      </c>
      <c r="K61">
        <v>106.04</v>
      </c>
      <c r="M61">
        <v>15</v>
      </c>
      <c r="S61" t="s">
        <v>85</v>
      </c>
      <c r="T61">
        <v>60.39</v>
      </c>
      <c r="U61" s="2">
        <v>0.58333333333333337</v>
      </c>
      <c r="V61" s="2">
        <v>0.83333333333333337</v>
      </c>
      <c r="W61" t="s">
        <v>86</v>
      </c>
      <c r="X61" t="s">
        <v>87</v>
      </c>
      <c r="Y61">
        <v>27.456</v>
      </c>
      <c r="Z61" s="2">
        <v>0.29166666666666669</v>
      </c>
      <c r="AA61" s="2">
        <v>0.58333333333333337</v>
      </c>
      <c r="AB61" t="s">
        <v>86</v>
      </c>
      <c r="AC61" t="s">
        <v>88</v>
      </c>
      <c r="AD61">
        <v>27.456</v>
      </c>
      <c r="AE61" s="2">
        <v>0.83333333333333337</v>
      </c>
      <c r="AF61" s="2">
        <v>0.91666666666666663</v>
      </c>
      <c r="AG61" t="s">
        <v>86</v>
      </c>
      <c r="AH61" t="s">
        <v>89</v>
      </c>
      <c r="AI61">
        <v>27.456</v>
      </c>
      <c r="AJ61" s="2">
        <v>0.29166666666666669</v>
      </c>
      <c r="AK61" s="2">
        <v>0.91666666666666663</v>
      </c>
      <c r="AL61" t="s">
        <v>90</v>
      </c>
      <c r="AM61" t="s">
        <v>91</v>
      </c>
      <c r="AN61">
        <v>16.763999999999999</v>
      </c>
      <c r="AO61" s="2">
        <v>0.91666666666666663</v>
      </c>
      <c r="AP61" s="2">
        <v>0.29166666666666669</v>
      </c>
      <c r="AQ61" t="s">
        <v>92</v>
      </c>
      <c r="AR61" t="s">
        <v>121</v>
      </c>
      <c r="AS61">
        <v>22</v>
      </c>
      <c r="AT61" s="2">
        <v>0</v>
      </c>
      <c r="AU61" s="2">
        <v>0.99930555555555556</v>
      </c>
      <c r="AV61" t="s">
        <v>92</v>
      </c>
      <c r="BL61">
        <v>12</v>
      </c>
    </row>
    <row r="62" spans="1:69" x14ac:dyDescent="0.25">
      <c r="A62" t="s">
        <v>126</v>
      </c>
      <c r="B62" t="s">
        <v>70</v>
      </c>
      <c r="E62" t="s">
        <v>118</v>
      </c>
      <c r="F62" t="s">
        <v>72</v>
      </c>
      <c r="G62" t="s">
        <v>119</v>
      </c>
      <c r="H62" t="s">
        <v>74</v>
      </c>
      <c r="J62" t="s">
        <v>120</v>
      </c>
      <c r="K62">
        <v>106.04</v>
      </c>
      <c r="M62">
        <v>15</v>
      </c>
      <c r="S62" t="s">
        <v>85</v>
      </c>
      <c r="T62">
        <v>60.39</v>
      </c>
      <c r="U62" s="2">
        <v>0.58333333333333337</v>
      </c>
      <c r="V62" s="2">
        <v>0.83333333333333337</v>
      </c>
      <c r="W62" t="s">
        <v>86</v>
      </c>
      <c r="X62" t="s">
        <v>87</v>
      </c>
      <c r="Y62">
        <v>27.456</v>
      </c>
      <c r="Z62" s="2">
        <v>0.29166666666666669</v>
      </c>
      <c r="AA62" s="2">
        <v>0.58333333333333337</v>
      </c>
      <c r="AB62" t="s">
        <v>86</v>
      </c>
      <c r="AC62" t="s">
        <v>88</v>
      </c>
      <c r="AD62">
        <v>27.456</v>
      </c>
      <c r="AE62" s="2">
        <v>0.83333333333333337</v>
      </c>
      <c r="AF62" s="2">
        <v>0.91666666666666663</v>
      </c>
      <c r="AG62" t="s">
        <v>86</v>
      </c>
      <c r="AH62" t="s">
        <v>89</v>
      </c>
      <c r="AI62">
        <v>27.456</v>
      </c>
      <c r="AJ62" s="2">
        <v>0.29166666666666669</v>
      </c>
      <c r="AK62" s="2">
        <v>0.91666666666666663</v>
      </c>
      <c r="AL62" t="s">
        <v>90</v>
      </c>
      <c r="AM62" t="s">
        <v>91</v>
      </c>
      <c r="AN62">
        <v>16.763999999999999</v>
      </c>
      <c r="AO62" s="2">
        <v>0.91666666666666663</v>
      </c>
      <c r="AP62" s="2">
        <v>0.29166666666666669</v>
      </c>
      <c r="AQ62" t="s">
        <v>92</v>
      </c>
      <c r="AR62" t="s">
        <v>121</v>
      </c>
      <c r="AS62">
        <v>19.8</v>
      </c>
      <c r="AT62" s="2">
        <v>0</v>
      </c>
      <c r="AU62" s="2">
        <v>0.99930555555555556</v>
      </c>
      <c r="AV62" t="s">
        <v>92</v>
      </c>
      <c r="BL62">
        <v>0</v>
      </c>
    </row>
    <row r="63" spans="1:69" x14ac:dyDescent="0.25">
      <c r="A63" t="s">
        <v>127</v>
      </c>
      <c r="B63" t="s">
        <v>70</v>
      </c>
      <c r="E63" t="s">
        <v>118</v>
      </c>
      <c r="F63" t="s">
        <v>72</v>
      </c>
      <c r="G63" t="s">
        <v>119</v>
      </c>
      <c r="H63" t="s">
        <v>74</v>
      </c>
      <c r="J63" t="s">
        <v>123</v>
      </c>
      <c r="K63">
        <v>106.04</v>
      </c>
      <c r="M63">
        <v>15</v>
      </c>
      <c r="S63" t="s">
        <v>85</v>
      </c>
      <c r="T63">
        <v>60.39</v>
      </c>
      <c r="U63" s="2">
        <v>0.58333333333333337</v>
      </c>
      <c r="V63" s="2">
        <v>0.83333333333333337</v>
      </c>
      <c r="W63" t="s">
        <v>86</v>
      </c>
      <c r="X63" t="s">
        <v>87</v>
      </c>
      <c r="Y63">
        <v>27.456</v>
      </c>
      <c r="Z63" s="2">
        <v>0.29166666666666669</v>
      </c>
      <c r="AA63" s="2">
        <v>0.58333333333333337</v>
      </c>
      <c r="AB63" t="s">
        <v>86</v>
      </c>
      <c r="AC63" t="s">
        <v>88</v>
      </c>
      <c r="AD63">
        <v>27.456</v>
      </c>
      <c r="AE63" s="2">
        <v>0.83333333333333337</v>
      </c>
      <c r="AF63" s="2">
        <v>0.91666666666666663</v>
      </c>
      <c r="AG63" t="s">
        <v>86</v>
      </c>
      <c r="AH63" t="s">
        <v>89</v>
      </c>
      <c r="AI63">
        <v>27.456</v>
      </c>
      <c r="AJ63" s="2">
        <v>0.29166666666666669</v>
      </c>
      <c r="AK63" s="2">
        <v>0.91666666666666663</v>
      </c>
      <c r="AL63" t="s">
        <v>90</v>
      </c>
      <c r="AM63" t="s">
        <v>91</v>
      </c>
      <c r="AN63">
        <v>16.763999999999999</v>
      </c>
      <c r="AO63" s="2">
        <v>0.91666666666666663</v>
      </c>
      <c r="AP63" s="2">
        <v>0.29166666666666669</v>
      </c>
      <c r="AQ63" t="s">
        <v>92</v>
      </c>
      <c r="AR63" t="s">
        <v>121</v>
      </c>
      <c r="AS63">
        <v>22</v>
      </c>
      <c r="AT63" s="2">
        <v>0</v>
      </c>
      <c r="AU63" s="2">
        <v>0.99930555555555556</v>
      </c>
      <c r="AV63" t="s">
        <v>92</v>
      </c>
      <c r="BL63">
        <v>0</v>
      </c>
    </row>
    <row r="64" spans="1:69" x14ac:dyDescent="0.25">
      <c r="A64" t="s">
        <v>128</v>
      </c>
      <c r="B64" t="s">
        <v>70</v>
      </c>
      <c r="E64" t="s">
        <v>83</v>
      </c>
      <c r="F64" t="s">
        <v>77</v>
      </c>
      <c r="G64" t="s">
        <v>73</v>
      </c>
      <c r="H64" t="s">
        <v>74</v>
      </c>
      <c r="J64" t="s">
        <v>129</v>
      </c>
      <c r="K64">
        <v>106.04</v>
      </c>
      <c r="M64">
        <v>35</v>
      </c>
      <c r="S64" t="s">
        <v>130</v>
      </c>
      <c r="T64">
        <v>60.39</v>
      </c>
      <c r="U64" s="2">
        <v>0.75</v>
      </c>
      <c r="V64" s="2">
        <v>0.25</v>
      </c>
      <c r="W64" t="s">
        <v>92</v>
      </c>
      <c r="X64" t="s">
        <v>131</v>
      </c>
      <c r="Y64">
        <v>27.456</v>
      </c>
      <c r="Z64" s="2">
        <v>0.25</v>
      </c>
      <c r="AA64" s="2">
        <v>0.41666666666666669</v>
      </c>
      <c r="AB64" t="s">
        <v>92</v>
      </c>
      <c r="AC64" t="s">
        <v>132</v>
      </c>
      <c r="AD64">
        <v>27.456</v>
      </c>
      <c r="AE64" s="2">
        <v>0.58333333333333337</v>
      </c>
      <c r="AF64" s="2">
        <v>0.75</v>
      </c>
      <c r="AG64" t="s">
        <v>92</v>
      </c>
      <c r="AH64" t="s">
        <v>91</v>
      </c>
      <c r="AI64">
        <v>16.763999999999999</v>
      </c>
      <c r="AJ64" s="2">
        <v>0.41666666666666669</v>
      </c>
      <c r="AK64" s="2">
        <v>0.58333333333333337</v>
      </c>
      <c r="AL64" t="s">
        <v>92</v>
      </c>
      <c r="BL64">
        <v>0</v>
      </c>
    </row>
    <row r="65" spans="1:64" x14ac:dyDescent="0.25">
      <c r="A65" t="s">
        <v>133</v>
      </c>
      <c r="B65" t="s">
        <v>70</v>
      </c>
      <c r="E65" t="s">
        <v>83</v>
      </c>
      <c r="F65" t="s">
        <v>77</v>
      </c>
      <c r="G65" t="s">
        <v>73</v>
      </c>
      <c r="H65" t="s">
        <v>74</v>
      </c>
      <c r="J65" t="s">
        <v>129</v>
      </c>
      <c r="K65">
        <v>106.04</v>
      </c>
      <c r="M65">
        <v>40</v>
      </c>
      <c r="S65" t="s">
        <v>130</v>
      </c>
      <c r="T65">
        <v>60.39</v>
      </c>
      <c r="U65" s="2">
        <v>0.75</v>
      </c>
      <c r="V65" s="2">
        <v>0.25</v>
      </c>
      <c r="W65" t="s">
        <v>92</v>
      </c>
      <c r="X65" t="s">
        <v>131</v>
      </c>
      <c r="Y65">
        <v>27.456</v>
      </c>
      <c r="Z65" s="2">
        <v>0.25</v>
      </c>
      <c r="AA65" s="2">
        <v>0.41666666666666669</v>
      </c>
      <c r="AB65" t="s">
        <v>92</v>
      </c>
      <c r="AC65" t="s">
        <v>132</v>
      </c>
      <c r="AD65">
        <v>27.456</v>
      </c>
      <c r="AE65" s="2">
        <v>0.58333333333333337</v>
      </c>
      <c r="AF65" s="2">
        <v>0.75</v>
      </c>
      <c r="AG65" t="s">
        <v>92</v>
      </c>
      <c r="AH65" t="s">
        <v>91</v>
      </c>
      <c r="AI65">
        <v>16.763999999999999</v>
      </c>
      <c r="AJ65" s="2">
        <v>0.41666666666666669</v>
      </c>
      <c r="AK65" s="2">
        <v>0.58333333333333337</v>
      </c>
      <c r="AL65" t="s">
        <v>92</v>
      </c>
      <c r="BL65">
        <v>0</v>
      </c>
    </row>
    <row r="66" spans="1:64" x14ac:dyDescent="0.25">
      <c r="A66" t="s">
        <v>134</v>
      </c>
      <c r="B66" t="s">
        <v>70</v>
      </c>
      <c r="E66" t="s">
        <v>83</v>
      </c>
      <c r="F66" t="s">
        <v>77</v>
      </c>
      <c r="G66" t="s">
        <v>73</v>
      </c>
      <c r="H66" t="s">
        <v>74</v>
      </c>
      <c r="J66" t="s">
        <v>135</v>
      </c>
      <c r="K66">
        <v>106.04</v>
      </c>
      <c r="M66">
        <v>15</v>
      </c>
      <c r="S66" t="s">
        <v>85</v>
      </c>
      <c r="T66">
        <v>60.39</v>
      </c>
      <c r="U66" s="2">
        <v>0.58333333333333337</v>
      </c>
      <c r="V66" s="2">
        <v>0.83333333333333337</v>
      </c>
      <c r="W66" t="s">
        <v>86</v>
      </c>
      <c r="X66" t="s">
        <v>131</v>
      </c>
      <c r="Y66">
        <v>27.456</v>
      </c>
      <c r="Z66" s="2">
        <v>0.29166666666666669</v>
      </c>
      <c r="AA66" s="2">
        <v>0.41666666666666669</v>
      </c>
      <c r="AB66" t="s">
        <v>92</v>
      </c>
      <c r="AC66" t="s">
        <v>136</v>
      </c>
      <c r="AD66">
        <v>27.456</v>
      </c>
      <c r="AE66" s="2">
        <v>0.58333333333333337</v>
      </c>
      <c r="AF66" s="2">
        <v>0.91666666666666663</v>
      </c>
      <c r="AG66" t="s">
        <v>90</v>
      </c>
      <c r="AH66" t="s">
        <v>91</v>
      </c>
      <c r="AI66">
        <v>16.763999999999999</v>
      </c>
      <c r="AJ66" s="2">
        <v>0.91666666666666663</v>
      </c>
      <c r="AK66" s="2">
        <v>0.29166666666666669</v>
      </c>
      <c r="AL66" t="s">
        <v>92</v>
      </c>
      <c r="AM66" t="s">
        <v>105</v>
      </c>
      <c r="AN66">
        <v>16.763999999999999</v>
      </c>
      <c r="AO66" s="2">
        <v>0.41666666666666669</v>
      </c>
      <c r="AP66" s="2">
        <v>0.58333333333333337</v>
      </c>
      <c r="AQ66" t="s">
        <v>92</v>
      </c>
      <c r="AR66" t="s">
        <v>137</v>
      </c>
      <c r="AS66">
        <v>27.456</v>
      </c>
      <c r="AT66" s="2">
        <v>0.83333333333333337</v>
      </c>
      <c r="AU66" s="2">
        <v>0.91666666666666663</v>
      </c>
      <c r="AV66" t="s">
        <v>86</v>
      </c>
      <c r="BL66">
        <v>0</v>
      </c>
    </row>
    <row r="67" spans="1:64" x14ac:dyDescent="0.25">
      <c r="A67" t="s">
        <v>138</v>
      </c>
      <c r="B67" t="s">
        <v>70</v>
      </c>
      <c r="E67" t="s">
        <v>83</v>
      </c>
      <c r="F67" t="s">
        <v>77</v>
      </c>
      <c r="G67" t="s">
        <v>73</v>
      </c>
      <c r="H67" t="s">
        <v>74</v>
      </c>
      <c r="J67" t="s">
        <v>139</v>
      </c>
      <c r="K67">
        <v>106.04</v>
      </c>
      <c r="M67">
        <v>20</v>
      </c>
      <c r="S67" t="s">
        <v>85</v>
      </c>
      <c r="T67">
        <v>60.39</v>
      </c>
      <c r="U67" s="2">
        <v>0.58333333333333337</v>
      </c>
      <c r="V67" s="2">
        <v>0.83333333333333337</v>
      </c>
      <c r="W67" t="s">
        <v>86</v>
      </c>
      <c r="X67" t="s">
        <v>131</v>
      </c>
      <c r="Y67">
        <v>27.456</v>
      </c>
      <c r="Z67" s="2">
        <v>0.29166666666666669</v>
      </c>
      <c r="AA67" s="2">
        <v>0.41666666666666669</v>
      </c>
      <c r="AB67" t="s">
        <v>92</v>
      </c>
      <c r="AC67" t="s">
        <v>136</v>
      </c>
      <c r="AD67">
        <v>27.456</v>
      </c>
      <c r="AE67" s="2">
        <v>0.58333333333333337</v>
      </c>
      <c r="AF67" s="2">
        <v>0.91666666666666663</v>
      </c>
      <c r="AG67" t="s">
        <v>90</v>
      </c>
      <c r="AH67" t="s">
        <v>91</v>
      </c>
      <c r="AI67">
        <v>16.763999999999999</v>
      </c>
      <c r="AJ67" s="2">
        <v>0.91666666666666663</v>
      </c>
      <c r="AK67" s="2">
        <v>0.29166666666666669</v>
      </c>
      <c r="AL67" t="s">
        <v>92</v>
      </c>
      <c r="AM67" t="s">
        <v>105</v>
      </c>
      <c r="AN67">
        <v>16.763999999999999</v>
      </c>
      <c r="AO67" s="2">
        <v>0.41666666666666669</v>
      </c>
      <c r="AP67" s="2">
        <v>0.58333333333333337</v>
      </c>
      <c r="AQ67" t="s">
        <v>92</v>
      </c>
      <c r="AR67" t="s">
        <v>140</v>
      </c>
      <c r="AS67">
        <v>28.456</v>
      </c>
      <c r="AT67" s="2">
        <v>0.83333333333333337</v>
      </c>
      <c r="AU67" s="2">
        <v>0.91666666666666663</v>
      </c>
      <c r="AV67" t="s">
        <v>86</v>
      </c>
      <c r="BL67">
        <v>0</v>
      </c>
    </row>
    <row r="68" spans="1:64" x14ac:dyDescent="0.25">
      <c r="A68" t="s">
        <v>141</v>
      </c>
      <c r="B68" t="s">
        <v>70</v>
      </c>
      <c r="E68" t="s">
        <v>142</v>
      </c>
      <c r="F68" t="s">
        <v>72</v>
      </c>
      <c r="G68" t="s">
        <v>78</v>
      </c>
      <c r="H68" t="s">
        <v>74</v>
      </c>
      <c r="J68" t="s">
        <v>143</v>
      </c>
      <c r="K68">
        <v>90.64</v>
      </c>
      <c r="L68">
        <v>31.635999999999999</v>
      </c>
      <c r="BL68">
        <v>0</v>
      </c>
    </row>
    <row r="69" spans="1:64" x14ac:dyDescent="0.25">
      <c r="A69" t="s">
        <v>144</v>
      </c>
      <c r="B69" t="s">
        <v>70</v>
      </c>
      <c r="E69" t="s">
        <v>142</v>
      </c>
      <c r="F69" t="s">
        <v>145</v>
      </c>
      <c r="G69" t="s">
        <v>146</v>
      </c>
      <c r="H69" t="s">
        <v>74</v>
      </c>
      <c r="J69" t="s">
        <v>147</v>
      </c>
      <c r="K69">
        <v>99.96</v>
      </c>
      <c r="L69">
        <v>38.200000000000003</v>
      </c>
      <c r="BL69">
        <v>10.199999999999999</v>
      </c>
    </row>
    <row r="70" spans="1:64" x14ac:dyDescent="0.25">
      <c r="A70" t="s">
        <v>148</v>
      </c>
      <c r="B70" t="s">
        <v>70</v>
      </c>
      <c r="E70" t="s">
        <v>149</v>
      </c>
      <c r="F70" t="s">
        <v>72</v>
      </c>
      <c r="G70" t="s">
        <v>150</v>
      </c>
      <c r="H70" t="s">
        <v>74</v>
      </c>
      <c r="J70" t="s">
        <v>151</v>
      </c>
      <c r="K70">
        <v>0.87065000000000003</v>
      </c>
      <c r="M70">
        <v>20</v>
      </c>
      <c r="BG70">
        <v>30.766999999999999</v>
      </c>
      <c r="BH70">
        <v>10.96</v>
      </c>
      <c r="BI70">
        <v>30.315999999999999</v>
      </c>
      <c r="BJ70">
        <v>10000</v>
      </c>
      <c r="BL70">
        <v>0</v>
      </c>
    </row>
    <row r="71" spans="1:64" x14ac:dyDescent="0.25">
      <c r="A71" t="s">
        <v>152</v>
      </c>
      <c r="B71" t="s">
        <v>70</v>
      </c>
      <c r="E71" t="s">
        <v>142</v>
      </c>
      <c r="F71" t="s">
        <v>72</v>
      </c>
      <c r="G71" t="s">
        <v>146</v>
      </c>
      <c r="H71" t="s">
        <v>74</v>
      </c>
      <c r="J71" t="s">
        <v>153</v>
      </c>
      <c r="K71">
        <v>97.94</v>
      </c>
      <c r="L71">
        <v>31.54</v>
      </c>
      <c r="BL71">
        <v>0</v>
      </c>
    </row>
    <row r="72" spans="1:64" x14ac:dyDescent="0.25">
      <c r="A72" t="s">
        <v>154</v>
      </c>
      <c r="B72" t="s">
        <v>70</v>
      </c>
      <c r="E72" t="s">
        <v>142</v>
      </c>
      <c r="F72" t="s">
        <v>72</v>
      </c>
      <c r="G72" t="s">
        <v>155</v>
      </c>
      <c r="H72" t="s">
        <v>74</v>
      </c>
      <c r="I72" t="s">
        <v>156</v>
      </c>
      <c r="J72" t="s">
        <v>157</v>
      </c>
      <c r="K72">
        <v>91.728999999999999</v>
      </c>
      <c r="L72">
        <v>25.72504</v>
      </c>
      <c r="M72">
        <v>0</v>
      </c>
    </row>
    <row r="73" spans="1:64" x14ac:dyDescent="0.25">
      <c r="A73" t="s">
        <v>158</v>
      </c>
      <c r="B73" t="s">
        <v>70</v>
      </c>
      <c r="E73" t="s">
        <v>142</v>
      </c>
      <c r="F73" t="s">
        <v>72</v>
      </c>
      <c r="G73" t="s">
        <v>159</v>
      </c>
      <c r="H73" t="s">
        <v>74</v>
      </c>
      <c r="J73" t="s">
        <v>160</v>
      </c>
      <c r="K73">
        <v>92.4</v>
      </c>
      <c r="L73">
        <v>31.9</v>
      </c>
      <c r="M73">
        <v>13</v>
      </c>
    </row>
    <row r="74" spans="1:64" x14ac:dyDescent="0.25">
      <c r="A74" t="s">
        <v>161</v>
      </c>
      <c r="B74" t="s">
        <v>70</v>
      </c>
      <c r="E74" t="s">
        <v>149</v>
      </c>
      <c r="F74" t="s">
        <v>72</v>
      </c>
      <c r="G74" t="s">
        <v>78</v>
      </c>
      <c r="H74" t="s">
        <v>74</v>
      </c>
      <c r="I74" t="s">
        <v>162</v>
      </c>
      <c r="J74" t="s">
        <v>163</v>
      </c>
      <c r="K74">
        <v>0.82499999999999996</v>
      </c>
      <c r="BG74">
        <v>25.22784</v>
      </c>
      <c r="BH74">
        <v>8.9784900000000007</v>
      </c>
    </row>
    <row r="75" spans="1:64" x14ac:dyDescent="0.25">
      <c r="A75" t="s">
        <v>164</v>
      </c>
      <c r="B75" t="s">
        <v>70</v>
      </c>
      <c r="E75" t="s">
        <v>165</v>
      </c>
      <c r="F75" t="s">
        <v>72</v>
      </c>
      <c r="G75" t="s">
        <v>166</v>
      </c>
      <c r="H75" t="s">
        <v>74</v>
      </c>
      <c r="K75">
        <v>1</v>
      </c>
      <c r="BG75">
        <v>10</v>
      </c>
      <c r="BH75">
        <v>26</v>
      </c>
      <c r="BI75">
        <v>100</v>
      </c>
      <c r="BJ75">
        <v>50</v>
      </c>
      <c r="BK75">
        <v>200</v>
      </c>
    </row>
    <row r="76" spans="1:64" x14ac:dyDescent="0.25">
      <c r="A76" t="s">
        <v>167</v>
      </c>
      <c r="B76" t="s">
        <v>70</v>
      </c>
      <c r="E76" t="s">
        <v>142</v>
      </c>
      <c r="F76" t="s">
        <v>72</v>
      </c>
      <c r="G76" t="s">
        <v>166</v>
      </c>
      <c r="H76" t="s">
        <v>74</v>
      </c>
      <c r="K76">
        <v>1</v>
      </c>
      <c r="L76">
        <v>10</v>
      </c>
    </row>
    <row r="77" spans="1:64" x14ac:dyDescent="0.25">
      <c r="A77" t="s">
        <v>168</v>
      </c>
      <c r="B77" t="s">
        <v>70</v>
      </c>
      <c r="E77" t="s">
        <v>169</v>
      </c>
      <c r="F77" t="s">
        <v>72</v>
      </c>
      <c r="G77" t="s">
        <v>166</v>
      </c>
      <c r="H77" t="s">
        <v>74</v>
      </c>
      <c r="K77">
        <v>1</v>
      </c>
      <c r="BG77">
        <v>10</v>
      </c>
      <c r="BH77">
        <v>500</v>
      </c>
      <c r="BI77">
        <v>100</v>
      </c>
      <c r="BJ77">
        <v>700</v>
      </c>
      <c r="BK77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tariff_lookup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Mike Roberts</cp:lastModifiedBy>
  <dcterms:created xsi:type="dcterms:W3CDTF">2018-11-11T06:45:02Z</dcterms:created>
  <dcterms:modified xsi:type="dcterms:W3CDTF">2018-11-11T07:12:37Z</dcterms:modified>
</cp:coreProperties>
</file>