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25" yWindow="2610" windowWidth="26835" windowHeight="12570"/>
  </bookViews>
  <sheets>
    <sheet name="PV_storage_costs_lookup" sheetId="1" r:id="rId1"/>
  </sheets>
  <calcPr calcId="145621"/>
</workbook>
</file>

<file path=xl/calcChain.xml><?xml version="1.0" encoding="utf-8"?>
<calcChain xmlns="http://schemas.openxmlformats.org/spreadsheetml/2006/main">
  <c r="C12" i="1" l="1"/>
  <c r="C6" i="1"/>
  <c r="C7" i="1"/>
  <c r="C8" i="1"/>
  <c r="C9" i="1"/>
  <c r="C10" i="1"/>
  <c r="C11" i="1"/>
  <c r="C5" i="1"/>
  <c r="S7" i="1" l="1"/>
</calcChain>
</file>

<file path=xl/sharedStrings.xml><?xml version="1.0" encoding="utf-8"?>
<sst xmlns="http://schemas.openxmlformats.org/spreadsheetml/2006/main" count="60" uniqueCount="47">
  <si>
    <t>Sydney Commercial Feb 2018</t>
  </si>
  <si>
    <t>https://www.solarchoice.net.au/blog/solar-power-system-prices</t>
  </si>
  <si>
    <t xml:space="preserve">Solar Choice battery Storage Prices </t>
  </si>
  <si>
    <t>Battery</t>
  </si>
  <si>
    <t>Battery + Inverter</t>
  </si>
  <si>
    <t>http://apvi.org.au/wp-content/uploads/2017/08/PV-In-Australia_AU.1.1.pdf</t>
  </si>
  <si>
    <t>CAPACITY RANGE</t>
  </si>
  <si>
    <t>COST RANGE</t>
  </si>
  <si>
    <t>Installed /kWh</t>
  </si>
  <si>
    <t>Cost category</t>
  </si>
  <si>
    <t>Average ($/W)</t>
  </si>
  <si>
    <t>1-5kWh</t>
  </si>
  <si>
    <t>Average</t>
  </si>
  <si>
    <t>Module</t>
  </si>
  <si>
    <t>High</t>
  </si>
  <si>
    <t>Inverter</t>
  </si>
  <si>
    <t>Low</t>
  </si>
  <si>
    <t>Other (racking, wiring…)</t>
  </si>
  <si>
    <t>6-10kWh</t>
  </si>
  <si>
    <t>Installation</t>
  </si>
  <si>
    <t>Customer Acquisition</t>
  </si>
  <si>
    <t>Profit</t>
  </si>
  <si>
    <t>11-15 kWh</t>
  </si>
  <si>
    <t>Other (permitting, contracting, financing…)</t>
  </si>
  <si>
    <t>Subtotal Hardware</t>
  </si>
  <si>
    <t>Subtotal Soft costs</t>
  </si>
  <si>
    <t>16-20 kWh</t>
  </si>
  <si>
    <t>Sales Tax (GST)</t>
  </si>
  <si>
    <t>Total</t>
  </si>
  <si>
    <t>Subsidy (STCs)</t>
  </si>
  <si>
    <t>All</t>
  </si>
  <si>
    <t>Total Customer Price</t>
  </si>
  <si>
    <t>5kW System 2016</t>
  </si>
  <si>
    <t>PV Costs</t>
  </si>
  <si>
    <t>C:\Users\z5044992\Dropbox\UNSW\MARKET DATA\Platinum Price List March 2018.xlsx</t>
  </si>
  <si>
    <t>- see here for estimated breakdown of costs</t>
  </si>
  <si>
    <t>0.55c/W replacement inverter</t>
  </si>
  <si>
    <t>Inverter Replacement Costs</t>
  </si>
  <si>
    <t>kW</t>
  </si>
  <si>
    <t>Est. $/W inc instal</t>
  </si>
  <si>
    <t xml:space="preserve">See </t>
  </si>
  <si>
    <t>C:\Users\z5044992\Dropbox\UNSW\MARKET DATA\System Price Estimates.xlsx</t>
  </si>
  <si>
    <t>Inverter $/W</t>
  </si>
  <si>
    <t>System $/W</t>
  </si>
  <si>
    <t>Before subsidy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</si>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</sst>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0" fillId="0" borderId="16" xfId="0" applyBorder="1"/>
    <xf numFmtId="44" fontId="0" fillId="0" borderId="16" xfId="1" applyFont="1" applyBorder="1"/>
    <xf numFmtId="44" fontId="0" fillId="0" borderId="17" xfId="1" applyFont="1" applyBorder="1"/>
    <xf numFmtId="0" fontId="0" fillId="0" borderId="18" xfId="0" applyBorder="1"/>
    <xf numFmtId="8" fontId="0" fillId="0" borderId="19" xfId="0" applyNumberFormat="1" applyBorder="1"/>
    <xf numFmtId="0" fontId="0" fillId="0" borderId="21" xfId="0" applyBorder="1"/>
    <xf numFmtId="44" fontId="0" fillId="0" borderId="21" xfId="1" applyFont="1" applyBorder="1"/>
    <xf numFmtId="44" fontId="0" fillId="0" borderId="22" xfId="1" applyFont="1" applyBorder="1"/>
    <xf numFmtId="0" fontId="0" fillId="0" borderId="24" xfId="0" applyBorder="1"/>
    <xf numFmtId="44" fontId="0" fillId="0" borderId="24" xfId="1" applyFont="1" applyBorder="1"/>
    <xf numFmtId="44" fontId="0" fillId="0" borderId="25" xfId="1" applyFont="1" applyBorder="1"/>
    <xf numFmtId="0" fontId="16" fillId="0" borderId="26" xfId="0" applyFont="1" applyBorder="1"/>
    <xf numFmtId="8" fontId="16" fillId="0" borderId="27" xfId="0" applyNumberFormat="1" applyFont="1" applyBorder="1"/>
    <xf numFmtId="0" fontId="16" fillId="0" borderId="0" xfId="0" applyFont="1" applyFill="1" applyBorder="1"/>
    <xf numFmtId="17" fontId="16" fillId="0" borderId="0" xfId="0" applyNumberFormat="1" applyFont="1"/>
    <xf numFmtId="0" fontId="18" fillId="0" borderId="0" xfId="43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43" fontId="0" fillId="0" borderId="0" xfId="0" applyNumberFormat="1" applyFill="1"/>
    <xf numFmtId="2" fontId="0" fillId="0" borderId="0" xfId="0" applyNumberFormat="1" applyBorder="1"/>
    <xf numFmtId="0" fontId="0" fillId="33" borderId="0" xfId="0" applyFill="1"/>
    <xf numFmtId="1" fontId="0" fillId="33" borderId="0" xfId="0" applyNumberFormat="1" applyFill="1"/>
    <xf numFmtId="2" fontId="0" fillId="33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2" formatCode="0.00"/>
    </dxf>
    <dxf>
      <fill>
        <patternFill patternType="solid">
          <fgColor indexed="64"/>
          <bgColor theme="1" tint="0.249977111117893"/>
        </patternFill>
      </fill>
    </dxf>
    <dxf>
      <fill>
        <patternFill patternType="solid">
          <fgColor indexed="64"/>
          <bgColor theme="1" tint="0.249977111117893"/>
        </patternFill>
      </fill>
    </dxf>
    <dxf>
      <numFmt numFmtId="2" formatCode="0.00"/>
      <fill>
        <patternFill patternType="solid">
          <fgColor indexed="64"/>
          <bgColor theme="1" tint="0.249977111117893"/>
        </patternFill>
      </fill>
    </dxf>
    <dxf>
      <numFmt numFmtId="1" formatCode="0"/>
      <fill>
        <patternFill patternType="solid">
          <fgColor indexed="64"/>
          <bgColor theme="1" tint="0.249977111117893"/>
        </patternFill>
      </fill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12" totalsRowShown="0" tableBorderDxfId="6">
  <autoFilter ref="A4:E12"/>
  <tableColumns count="5">
    <tableColumn id="1" name="From"/>
    <tableColumn id="2" name="To"/>
    <tableColumn id="5" name="Before subsidy" dataDxfId="0">
      <calculatedColumnFormula>Table1[[#This Row],[System $/W]]+$G$2</calculatedColumnFormula>
    </tableColumn>
    <tableColumn id="3" name="System $/W" dataDxfId="5"/>
    <tableColumn id="4" name="Inverter $/W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23:D34" totalsRowShown="0" headerRowDxfId="2" dataDxfId="1">
  <autoFilter ref="C23:D34"/>
  <tableColumns count="2">
    <tableColumn id="1" name="kW" dataDxfId="4"/>
    <tableColumn id="2" name="Est. $/W inc insta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vi.org.au/wp-content/uploads/2017/08/PV-In-Australia_AU.1.1.pdf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G13" sqref="G13"/>
    </sheetView>
  </sheetViews>
  <sheetFormatPr defaultRowHeight="15" x14ac:dyDescent="0.25"/>
  <cols>
    <col min="1" max="1" width="11" customWidth="1"/>
    <col min="3" max="3" width="27.140625" bestFit="1" customWidth="1"/>
    <col min="4" max="4" width="18.7109375" customWidth="1"/>
    <col min="6" max="6" width="11.5703125" bestFit="1" customWidth="1"/>
    <col min="11" max="11" width="32.7109375" bestFit="1" customWidth="1"/>
    <col min="12" max="12" width="14.140625" bestFit="1" customWidth="1"/>
    <col min="13" max="13" width="16.5703125" bestFit="1" customWidth="1"/>
    <col min="16" max="16" width="41.7109375" customWidth="1"/>
  </cols>
  <sheetData>
    <row r="1" spans="1:19" x14ac:dyDescent="0.25">
      <c r="C1" t="s">
        <v>0</v>
      </c>
    </row>
    <row r="2" spans="1:19" x14ac:dyDescent="0.25">
      <c r="A2" t="s">
        <v>1</v>
      </c>
      <c r="G2">
        <v>0.68</v>
      </c>
    </row>
    <row r="3" spans="1:19" x14ac:dyDescent="0.25">
      <c r="A3" s="1" t="s">
        <v>33</v>
      </c>
      <c r="K3" s="1" t="s">
        <v>2</v>
      </c>
      <c r="L3" s="21">
        <v>43101</v>
      </c>
      <c r="P3" s="20" t="s">
        <v>32</v>
      </c>
    </row>
    <row r="4" spans="1:19" ht="15.75" thickBot="1" x14ac:dyDescent="0.3">
      <c r="A4" s="30" t="s">
        <v>45</v>
      </c>
      <c r="B4" s="30" t="s">
        <v>46</v>
      </c>
      <c r="C4" t="s">
        <v>44</v>
      </c>
      <c r="D4" s="30" t="s">
        <v>43</v>
      </c>
      <c r="E4" t="s">
        <v>42</v>
      </c>
      <c r="M4" t="s">
        <v>3</v>
      </c>
      <c r="N4" t="s">
        <v>4</v>
      </c>
      <c r="Q4" s="22" t="s">
        <v>5</v>
      </c>
    </row>
    <row r="5" spans="1:19" ht="16.5" thickTop="1" thickBot="1" x14ac:dyDescent="0.3">
      <c r="A5" s="30">
        <v>0</v>
      </c>
      <c r="B5" s="30">
        <v>2.5</v>
      </c>
      <c r="C5" s="31">
        <f>Table1[[#This Row],[System $/W]]+$G$2</f>
        <v>2.3000000000000003</v>
      </c>
      <c r="D5" s="35">
        <v>1.62</v>
      </c>
      <c r="E5">
        <v>0.75</v>
      </c>
      <c r="K5" s="2" t="s">
        <v>6</v>
      </c>
      <c r="L5" s="3" t="s">
        <v>7</v>
      </c>
      <c r="M5" s="3" t="s">
        <v>8</v>
      </c>
      <c r="N5" s="4" t="s">
        <v>8</v>
      </c>
      <c r="Q5" s="5" t="s">
        <v>9</v>
      </c>
      <c r="R5" s="6" t="s">
        <v>10</v>
      </c>
    </row>
    <row r="6" spans="1:19" ht="15.75" thickTop="1" x14ac:dyDescent="0.25">
      <c r="A6" s="30">
        <v>2.5</v>
      </c>
      <c r="B6" s="30">
        <v>5</v>
      </c>
      <c r="C6" s="31">
        <f>Table1[[#This Row],[System $/W]]+$G$2</f>
        <v>1.88</v>
      </c>
      <c r="D6" s="35">
        <v>1.2</v>
      </c>
      <c r="E6">
        <v>0.65</v>
      </c>
      <c r="K6" s="27" t="s">
        <v>11</v>
      </c>
      <c r="L6" s="7" t="s">
        <v>12</v>
      </c>
      <c r="M6" s="8">
        <v>1090</v>
      </c>
      <c r="N6" s="9">
        <v>2250</v>
      </c>
      <c r="Q6" s="10" t="s">
        <v>13</v>
      </c>
      <c r="R6" s="11">
        <v>0.54</v>
      </c>
    </row>
    <row r="7" spans="1:19" x14ac:dyDescent="0.25">
      <c r="A7" s="30">
        <v>5</v>
      </c>
      <c r="B7" s="30">
        <v>10</v>
      </c>
      <c r="C7" s="31">
        <f>Table1[[#This Row],[System $/W]]+$G$2</f>
        <v>1.8599999999999999</v>
      </c>
      <c r="D7" s="35">
        <v>1.18</v>
      </c>
      <c r="E7">
        <v>0.65</v>
      </c>
      <c r="K7" s="28"/>
      <c r="L7" s="12" t="s">
        <v>14</v>
      </c>
      <c r="M7" s="13">
        <v>1750</v>
      </c>
      <c r="N7" s="14">
        <v>3350</v>
      </c>
      <c r="Q7" s="10" t="s">
        <v>15</v>
      </c>
      <c r="R7" s="11">
        <v>0.28999999999999998</v>
      </c>
      <c r="S7">
        <f>R7/Q18</f>
        <v>0.25217391304347825</v>
      </c>
    </row>
    <row r="8" spans="1:19" ht="15.75" thickBot="1" x14ac:dyDescent="0.3">
      <c r="A8" s="30">
        <v>10</v>
      </c>
      <c r="B8" s="30">
        <v>20</v>
      </c>
      <c r="C8" s="31">
        <f>Table1[[#This Row],[System $/W]]+$G$2</f>
        <v>1.8000000000000003</v>
      </c>
      <c r="D8" s="35">
        <v>1.1200000000000001</v>
      </c>
      <c r="E8">
        <v>0.42</v>
      </c>
      <c r="K8" s="29"/>
      <c r="L8" s="15" t="s">
        <v>16</v>
      </c>
      <c r="M8" s="16">
        <v>780</v>
      </c>
      <c r="N8" s="17">
        <v>1290</v>
      </c>
      <c r="Q8" s="10" t="s">
        <v>17</v>
      </c>
      <c r="R8" s="11">
        <v>0.15</v>
      </c>
    </row>
    <row r="9" spans="1:19" ht="15.75" thickTop="1" x14ac:dyDescent="0.25">
      <c r="A9" s="30">
        <v>20</v>
      </c>
      <c r="B9" s="30">
        <v>30</v>
      </c>
      <c r="C9" s="31">
        <f>Table1[[#This Row],[System $/W]]+$G$2</f>
        <v>1.8000000000000003</v>
      </c>
      <c r="D9" s="35">
        <v>1.1200000000000001</v>
      </c>
      <c r="E9">
        <v>0.42</v>
      </c>
      <c r="H9" s="32"/>
      <c r="K9" s="27" t="s">
        <v>18</v>
      </c>
      <c r="L9" s="7" t="s">
        <v>12</v>
      </c>
      <c r="M9" s="8">
        <v>960</v>
      </c>
      <c r="N9" s="9">
        <v>1470</v>
      </c>
      <c r="Q9" s="10" t="s">
        <v>19</v>
      </c>
      <c r="R9" s="11">
        <v>0.32</v>
      </c>
    </row>
    <row r="10" spans="1:19" x14ac:dyDescent="0.25">
      <c r="A10" s="30">
        <v>30</v>
      </c>
      <c r="B10" s="30">
        <v>50</v>
      </c>
      <c r="C10" s="31">
        <f>Table1[[#This Row],[System $/W]]+$G$2</f>
        <v>1.8000000000000003</v>
      </c>
      <c r="D10" s="35">
        <v>1.1200000000000001</v>
      </c>
      <c r="E10">
        <v>0.31</v>
      </c>
      <c r="H10" s="32"/>
      <c r="K10" s="28"/>
      <c r="L10" s="12" t="s">
        <v>14</v>
      </c>
      <c r="M10" s="13">
        <v>1470</v>
      </c>
      <c r="N10" s="14">
        <v>3300</v>
      </c>
      <c r="Q10" s="10" t="s">
        <v>20</v>
      </c>
      <c r="R10" s="11">
        <v>0.06</v>
      </c>
    </row>
    <row r="11" spans="1:19" ht="15.75" thickBot="1" x14ac:dyDescent="0.3">
      <c r="A11" s="30">
        <v>50</v>
      </c>
      <c r="B11" s="30">
        <v>70</v>
      </c>
      <c r="C11" s="31">
        <f>Table1[[#This Row],[System $/W]]+$G$2</f>
        <v>1.7800000000000002</v>
      </c>
      <c r="D11" s="35">
        <v>1.1000000000000001</v>
      </c>
      <c r="E11">
        <v>0.31</v>
      </c>
      <c r="H11" s="33"/>
      <c r="K11" s="29"/>
      <c r="L11" s="15" t="s">
        <v>16</v>
      </c>
      <c r="M11" s="16">
        <v>770</v>
      </c>
      <c r="N11" s="17">
        <v>1000</v>
      </c>
      <c r="Q11" s="10" t="s">
        <v>21</v>
      </c>
      <c r="R11" s="11">
        <v>0.36</v>
      </c>
    </row>
    <row r="12" spans="1:19" ht="15.75" thickTop="1" x14ac:dyDescent="0.25">
      <c r="A12" s="30">
        <v>70</v>
      </c>
      <c r="B12" s="30">
        <v>100</v>
      </c>
      <c r="C12" s="31">
        <f>Table1[[#This Row],[System $/W]]+$G$2</f>
        <v>1.77</v>
      </c>
      <c r="D12" s="35">
        <v>1.0900000000000001</v>
      </c>
      <c r="E12">
        <v>0.31</v>
      </c>
      <c r="H12" s="33"/>
      <c r="K12" s="23" t="s">
        <v>22</v>
      </c>
      <c r="L12" s="7" t="s">
        <v>12</v>
      </c>
      <c r="M12" s="8">
        <v>950</v>
      </c>
      <c r="N12" s="9">
        <v>1230</v>
      </c>
      <c r="Q12" s="10" t="s">
        <v>23</v>
      </c>
      <c r="R12" s="11">
        <v>0.04</v>
      </c>
    </row>
    <row r="13" spans="1:19" x14ac:dyDescent="0.25">
      <c r="F13" s="34"/>
      <c r="G13" s="33"/>
      <c r="J13" s="24"/>
      <c r="K13" s="12" t="s">
        <v>14</v>
      </c>
      <c r="L13" s="13">
        <v>1700</v>
      </c>
      <c r="M13" s="14">
        <v>3290</v>
      </c>
      <c r="P13" s="10" t="s">
        <v>24</v>
      </c>
      <c r="Q13" s="11">
        <v>0.98</v>
      </c>
    </row>
    <row r="14" spans="1:19" ht="15.75" thickBot="1" x14ac:dyDescent="0.3">
      <c r="F14" s="34"/>
      <c r="G14" s="33"/>
      <c r="J14" s="25"/>
      <c r="K14" s="15" t="s">
        <v>16</v>
      </c>
      <c r="L14" s="16">
        <v>730</v>
      </c>
      <c r="M14" s="17">
        <v>870</v>
      </c>
      <c r="P14" s="10" t="s">
        <v>25</v>
      </c>
      <c r="Q14" s="11">
        <v>0.79</v>
      </c>
    </row>
    <row r="15" spans="1:19" ht="15.75" thickTop="1" x14ac:dyDescent="0.25">
      <c r="F15" s="34"/>
      <c r="G15" s="33"/>
      <c r="J15" s="27" t="s">
        <v>26</v>
      </c>
      <c r="K15" s="7" t="s">
        <v>12</v>
      </c>
      <c r="L15" s="8">
        <v>940</v>
      </c>
      <c r="M15" s="9">
        <v>1350</v>
      </c>
      <c r="P15" s="10" t="s">
        <v>27</v>
      </c>
      <c r="Q15" s="11">
        <v>0.18</v>
      </c>
    </row>
    <row r="16" spans="1:19" ht="15.75" thickBot="1" x14ac:dyDescent="0.3">
      <c r="F16" s="34"/>
      <c r="G16" s="33"/>
      <c r="J16" s="28"/>
      <c r="K16" s="12" t="s">
        <v>14</v>
      </c>
      <c r="L16" s="13">
        <v>1470</v>
      </c>
      <c r="M16" s="14">
        <v>3240</v>
      </c>
      <c r="P16" s="18" t="s">
        <v>28</v>
      </c>
      <c r="Q16" s="19">
        <v>1.95</v>
      </c>
    </row>
    <row r="17" spans="1:17" ht="15.75" thickBot="1" x14ac:dyDescent="0.3">
      <c r="A17" t="s">
        <v>34</v>
      </c>
      <c r="F17" s="34"/>
      <c r="G17" s="33"/>
      <c r="J17" s="29"/>
      <c r="K17" s="15" t="s">
        <v>16</v>
      </c>
      <c r="L17" s="16">
        <v>790</v>
      </c>
      <c r="M17" s="17">
        <v>940</v>
      </c>
      <c r="P17" s="10" t="s">
        <v>29</v>
      </c>
      <c r="Q17" s="11">
        <v>-0.8</v>
      </c>
    </row>
    <row r="18" spans="1:17" ht="16.5" thickTop="1" thickBot="1" x14ac:dyDescent="0.3">
      <c r="A18" s="26" t="s">
        <v>35</v>
      </c>
      <c r="F18" s="34"/>
      <c r="G18" s="33"/>
      <c r="J18" s="27" t="s">
        <v>30</v>
      </c>
      <c r="K18" s="7" t="s">
        <v>12</v>
      </c>
      <c r="L18" s="8">
        <v>990</v>
      </c>
      <c r="M18" s="9">
        <v>1580</v>
      </c>
      <c r="P18" s="18" t="s">
        <v>31</v>
      </c>
      <c r="Q18" s="19">
        <v>1.1499999999999999</v>
      </c>
    </row>
    <row r="19" spans="1:17" x14ac:dyDescent="0.25">
      <c r="A19" t="s">
        <v>36</v>
      </c>
      <c r="F19" s="34"/>
      <c r="G19" s="33"/>
      <c r="J19" s="28"/>
      <c r="K19" s="12" t="s">
        <v>14</v>
      </c>
      <c r="L19" s="13">
        <v>1750</v>
      </c>
      <c r="M19" s="14">
        <v>3350</v>
      </c>
    </row>
    <row r="20" spans="1:17" ht="15.75" thickBot="1" x14ac:dyDescent="0.3">
      <c r="F20" s="34"/>
      <c r="G20" s="33"/>
      <c r="J20" s="29"/>
      <c r="K20" s="15" t="s">
        <v>16</v>
      </c>
      <c r="L20" s="16">
        <v>730</v>
      </c>
      <c r="M20" s="17">
        <v>870</v>
      </c>
    </row>
    <row r="21" spans="1:17" ht="15.75" thickTop="1" x14ac:dyDescent="0.25">
      <c r="F21" s="34"/>
      <c r="G21" s="33"/>
    </row>
    <row r="22" spans="1:17" x14ac:dyDescent="0.25">
      <c r="A22" t="s">
        <v>37</v>
      </c>
      <c r="F22" s="32"/>
      <c r="G22" s="32"/>
    </row>
    <row r="23" spans="1:17" x14ac:dyDescent="0.25">
      <c r="C23" s="36" t="s">
        <v>38</v>
      </c>
      <c r="D23" s="36" t="s">
        <v>39</v>
      </c>
      <c r="F23" s="34"/>
      <c r="G23" s="32"/>
    </row>
    <row r="24" spans="1:17" x14ac:dyDescent="0.25">
      <c r="C24" s="37"/>
      <c r="D24" s="38">
        <v>0.68200000000000005</v>
      </c>
      <c r="F24" s="34"/>
      <c r="G24" s="32"/>
    </row>
    <row r="25" spans="1:17" x14ac:dyDescent="0.25">
      <c r="C25" s="37">
        <v>4999</v>
      </c>
      <c r="D25" s="38">
        <v>0.68</v>
      </c>
      <c r="F25" s="34"/>
      <c r="G25" s="32"/>
    </row>
    <row r="26" spans="1:17" x14ac:dyDescent="0.25">
      <c r="C26" s="37">
        <v>5000</v>
      </c>
      <c r="D26" s="38">
        <v>0.54559999999999997</v>
      </c>
      <c r="F26" s="34"/>
      <c r="G26" s="32"/>
    </row>
    <row r="27" spans="1:17" x14ac:dyDescent="0.25">
      <c r="C27" s="37">
        <v>10000</v>
      </c>
      <c r="D27" s="38">
        <v>0.54559999999999997</v>
      </c>
      <c r="F27" s="34"/>
      <c r="G27" s="32"/>
    </row>
    <row r="28" spans="1:17" x14ac:dyDescent="0.25">
      <c r="C28" s="37">
        <v>10001</v>
      </c>
      <c r="D28" s="38">
        <v>0.41</v>
      </c>
      <c r="F28" s="34"/>
      <c r="G28" s="32"/>
    </row>
    <row r="29" spans="1:17" x14ac:dyDescent="0.25">
      <c r="C29" s="37">
        <v>20000</v>
      </c>
      <c r="D29" s="38">
        <v>0.40920000000000006</v>
      </c>
      <c r="F29" s="34"/>
      <c r="G29" s="32"/>
    </row>
    <row r="30" spans="1:17" x14ac:dyDescent="0.25">
      <c r="C30" s="37">
        <v>30000</v>
      </c>
      <c r="D30" s="38">
        <v>0.40920000000000006</v>
      </c>
      <c r="F30" s="34"/>
      <c r="G30" s="32"/>
    </row>
    <row r="31" spans="1:17" x14ac:dyDescent="0.25">
      <c r="C31" s="37">
        <v>30001</v>
      </c>
      <c r="D31" s="38">
        <v>0.34</v>
      </c>
      <c r="F31" s="34"/>
      <c r="G31" s="32"/>
    </row>
    <row r="32" spans="1:17" x14ac:dyDescent="0.25">
      <c r="C32" s="37">
        <v>50000</v>
      </c>
      <c r="D32" s="38">
        <v>0.34100000000000003</v>
      </c>
      <c r="F32" s="32"/>
      <c r="G32" s="32"/>
    </row>
    <row r="33" spans="2:4" x14ac:dyDescent="0.25">
      <c r="B33" t="s">
        <v>40</v>
      </c>
      <c r="C33" s="37">
        <v>70000</v>
      </c>
      <c r="D33" s="38">
        <v>0.34100000000000003</v>
      </c>
    </row>
    <row r="34" spans="2:4" x14ac:dyDescent="0.25">
      <c r="C34" s="37">
        <v>100000</v>
      </c>
      <c r="D34" s="38">
        <v>0.34100000000000003</v>
      </c>
    </row>
    <row r="35" spans="2:4" x14ac:dyDescent="0.25">
      <c r="C35" t="s">
        <v>41</v>
      </c>
    </row>
  </sheetData>
  <mergeCells count="4">
    <mergeCell ref="K6:K8"/>
    <mergeCell ref="K9:K11"/>
    <mergeCell ref="J15:J17"/>
    <mergeCell ref="J18:J20"/>
  </mergeCells>
  <hyperlinks>
    <hyperlink ref="Q4" r:id="rId1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PV_storage_costs_lookup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2018-04-12T06:06:19Z</dcterms:created>
  <dcterms:modified xsi:type="dcterms:W3CDTF">2018-05-02T02:24:40Z</dcterms:modified>
</cp:coreProperties>
</file>