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65" yWindow="-195" windowWidth="28335" windowHeight="12555"/>
  </bookViews>
  <sheets>
    <sheet name="pv_capex_testing" sheetId="1" r:id="rId1"/>
  </sheet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2" i="1"/>
  <c r="Q3" i="1"/>
  <c r="Q4" i="1"/>
  <c r="Q5" i="1"/>
  <c r="Q6" i="1"/>
  <c r="Q2" i="1"/>
  <c r="M6" i="1"/>
  <c r="M5" i="1"/>
  <c r="M4" i="1"/>
  <c r="M3" i="1"/>
  <c r="M2" i="1"/>
  <c r="L3" i="1"/>
  <c r="L4" i="1"/>
  <c r="L5" i="1"/>
  <c r="L6" i="1"/>
  <c r="L2" i="1"/>
  <c r="J3" i="1"/>
  <c r="J4" i="1"/>
  <c r="J5" i="1"/>
  <c r="J6" i="1"/>
  <c r="J2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<sst xmlns="http://schemas.openxmlformats.org/spreadsheetml/2006/main" count="65" uniqueCount="60">
  <si>
    <t>pv_cap_id</t>
  </si>
  <si>
    <t>kW</t>
  </si>
  <si>
    <t>$/W</t>
  </si>
  <si>
    <t>pv_capex</t>
  </si>
  <si>
    <t>inverter_cost</t>
  </si>
  <si>
    <t>inverter_life</t>
  </si>
  <si>
    <t>number_units</t>
  </si>
  <si>
    <t>site_A_max</t>
  </si>
  <si>
    <t>site_B_max</t>
  </si>
  <si>
    <t>site_C_max</t>
  </si>
  <si>
    <t>site_D_max</t>
  </si>
  <si>
    <t>site_E_max</t>
  </si>
  <si>
    <t>site_F_0_5kw</t>
  </si>
  <si>
    <t>site_F_1_0kw</t>
  </si>
  <si>
    <t>site_F_1_5kw</t>
  </si>
  <si>
    <t>site_F_max</t>
  </si>
  <si>
    <t>site_G_0_5kw</t>
  </si>
  <si>
    <t>site_G_1_0kw</t>
  </si>
  <si>
    <t>site_G_1_5kw</t>
  </si>
  <si>
    <t>site_G_max</t>
  </si>
  <si>
    <t>site_H_0_5kw</t>
  </si>
  <si>
    <t>site_H_1_0kw</t>
  </si>
  <si>
    <t>site_H_1_5kw</t>
  </si>
  <si>
    <t>site_H_2_0kw</t>
  </si>
  <si>
    <t>site_H_2_5kw</t>
  </si>
  <si>
    <t>site_H_max</t>
  </si>
  <si>
    <t>site_I_0_5kw</t>
  </si>
  <si>
    <t>site_I_1_0kw</t>
  </si>
  <si>
    <t>site_I_max</t>
  </si>
  <si>
    <t>site_J_0_5kw</t>
  </si>
  <si>
    <t>site_J_1_0kw</t>
  </si>
  <si>
    <t>site_J_1_5kw</t>
  </si>
  <si>
    <t>site_J_2_0kw</t>
  </si>
  <si>
    <t>site_J_2_5kw</t>
  </si>
  <si>
    <t>site_J_max</t>
  </si>
  <si>
    <t>pv_cap_null</t>
  </si>
  <si>
    <t>A_maxflush</t>
  </si>
  <si>
    <t>B_maxflush</t>
  </si>
  <si>
    <t>C_maxflush</t>
  </si>
  <si>
    <t>D_maxflush</t>
  </si>
  <si>
    <t>E_maxflush</t>
  </si>
  <si>
    <t>F_maxflush</t>
  </si>
  <si>
    <t>G_maxflush</t>
  </si>
  <si>
    <t>H_maxflush</t>
  </si>
  <si>
    <t>I_maxflush</t>
  </si>
  <si>
    <t>J_maxflush</t>
  </si>
  <si>
    <t>K_maxflush</t>
  </si>
  <si>
    <t>L_maxflush</t>
  </si>
  <si>
    <t>L_actual</t>
  </si>
  <si>
    <t>G_maxflush_3</t>
  </si>
  <si>
    <t>G_reduced</t>
  </si>
  <si>
    <t>G_reduced_2</t>
  </si>
  <si>
    <t>pvcap_syd_scale</t>
  </si>
  <si>
    <t>PV capital payment</t>
  </si>
  <si>
    <t>Model</t>
  </si>
  <si>
    <t>single inverter repayments</t>
  </si>
  <si>
    <t>number of inverters</t>
  </si>
  <si>
    <t>PAYMENTS SHOULD BE</t>
  </si>
  <si>
    <t>Actual number of inverters used in calc</t>
  </si>
  <si>
    <t>Corrected Model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</si>
</sst>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2" fontId="0" fillId="0" borderId="0" xfId="0" applyNumberFormat="1"/>
    <xf numFmtId="44" fontId="0" fillId="0" borderId="0" xfId="1" applyFont="1"/>
    <xf numFmtId="4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zoomScaleNormal="100" workbookViewId="0">
      <selection activeCell="L18" sqref="L18"/>
    </sheetView>
  </sheetViews>
  <sheetFormatPr defaultRowHeight="15" x14ac:dyDescent="0.25"/>
  <cols>
    <col min="1" max="1" width="15.7109375" bestFit="1" customWidth="1"/>
    <col min="2" max="2" width="6" bestFit="1" customWidth="1"/>
    <col min="3" max="3" width="5" bestFit="1" customWidth="1"/>
    <col min="4" max="4" width="9.28515625" bestFit="1" customWidth="1"/>
    <col min="5" max="5" width="12.7109375" bestFit="1" customWidth="1"/>
    <col min="6" max="6" width="12.140625" bestFit="1" customWidth="1"/>
    <col min="7" max="7" width="13.5703125" bestFit="1" customWidth="1"/>
    <col min="9" max="9" width="18.28515625" bestFit="1" customWidth="1"/>
    <col min="10" max="10" width="25.28515625" bestFit="1" customWidth="1"/>
    <col min="11" max="12" width="17.5703125" customWidth="1"/>
    <col min="13" max="13" width="35" bestFit="1" customWidth="1"/>
    <col min="14" max="14" width="10.85546875" bestFit="1" customWidth="1"/>
    <col min="16" max="16" width="11.5703125" bestFit="1" customWidth="1"/>
    <col min="17" max="17" width="10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53</v>
      </c>
      <c r="J1" t="s">
        <v>55</v>
      </c>
      <c r="K1" t="s">
        <v>56</v>
      </c>
      <c r="L1" t="s">
        <v>57</v>
      </c>
      <c r="M1" t="s">
        <v>58</v>
      </c>
      <c r="O1" t="s">
        <v>54</v>
      </c>
      <c r="P1" t="s">
        <v>59</v>
      </c>
      <c r="R1" t="s">
        <v>58</v>
      </c>
    </row>
    <row r="2" spans="1:18" x14ac:dyDescent="0.25">
      <c r="A2" t="s">
        <v>7</v>
      </c>
      <c r="B2">
        <v>47.25</v>
      </c>
      <c r="C2">
        <v>1.1200000000000001</v>
      </c>
      <c r="D2">
        <v>52920</v>
      </c>
      <c r="E2">
        <v>14175</v>
      </c>
      <c r="F2">
        <v>5</v>
      </c>
      <c r="G2">
        <v>208</v>
      </c>
      <c r="H2">
        <v>0.06</v>
      </c>
      <c r="I2" s="1">
        <f>PMT(H2/12,F2*12,D2,0,0)*12</f>
        <v>-12277.102283247903</v>
      </c>
      <c r="J2" s="1">
        <f>PMT(H2/12,F2*12,E2,0)*12</f>
        <v>-3288.5095401556887</v>
      </c>
      <c r="K2" s="2">
        <v>0</v>
      </c>
      <c r="L2" s="1">
        <f>I2+J2*K2</f>
        <v>-12277.102283247903</v>
      </c>
      <c r="M2" s="2">
        <f>-(O2+I2)/J2</f>
        <v>2.0000000000000973</v>
      </c>
      <c r="N2" s="1"/>
      <c r="O2">
        <v>18854.1213635596</v>
      </c>
      <c r="P2" s="3">
        <v>12277.102279999999</v>
      </c>
      <c r="Q2" s="4">
        <f>P2+L2</f>
        <v>-3.2479038054589182E-6</v>
      </c>
      <c r="R2" s="2">
        <f>-(P2+I2)/J2</f>
        <v>-9.8765223752556059E-10</v>
      </c>
    </row>
    <row r="3" spans="1:18" x14ac:dyDescent="0.25">
      <c r="A3" t="s">
        <v>7</v>
      </c>
      <c r="B3">
        <v>47.25</v>
      </c>
      <c r="C3">
        <v>1.1200000000000001</v>
      </c>
      <c r="D3">
        <v>52920</v>
      </c>
      <c r="E3">
        <v>14175</v>
      </c>
      <c r="F3">
        <v>10</v>
      </c>
      <c r="G3">
        <v>208</v>
      </c>
      <c r="H3">
        <v>0.06</v>
      </c>
      <c r="I3" s="1">
        <f>PMT(H3/12,F3*12,D3,0,0)*12</f>
        <v>-7050.2459553025064</v>
      </c>
      <c r="J3" s="1">
        <f t="shared" ref="J3:J6" si="0">PMT(H3/12,F3*12,E3,0)*12</f>
        <v>-1888.458738027457</v>
      </c>
      <c r="K3" s="2">
        <v>0</v>
      </c>
      <c r="L3" s="1">
        <f t="shared" ref="L3:L6" si="1">I3+J3*K3</f>
        <v>-7050.2459553025064</v>
      </c>
      <c r="M3" s="2">
        <f t="shared" ref="M3:M6" si="2">-(O3+I3)/J3</f>
        <v>1.0000000000000728</v>
      </c>
      <c r="N3" s="1"/>
      <c r="O3">
        <v>8938.7046933301008</v>
      </c>
      <c r="P3" s="3">
        <v>7050.2459550000003</v>
      </c>
      <c r="Q3" s="4">
        <f t="shared" ref="Q3:Q6" si="3">P3+L3</f>
        <v>-3.0250612326199189E-7</v>
      </c>
      <c r="R3" s="2">
        <f t="shared" ref="R3:R6" si="4">-(P3+I3)/J3</f>
        <v>-1.60186779393426E-10</v>
      </c>
    </row>
    <row r="4" spans="1:18" x14ac:dyDescent="0.25">
      <c r="A4" t="s">
        <v>7</v>
      </c>
      <c r="B4">
        <v>47.25</v>
      </c>
      <c r="C4">
        <v>1.1200000000000001</v>
      </c>
      <c r="D4">
        <v>52920</v>
      </c>
      <c r="E4">
        <v>14175</v>
      </c>
      <c r="F4">
        <v>15</v>
      </c>
      <c r="G4">
        <v>208</v>
      </c>
      <c r="H4">
        <v>0.06</v>
      </c>
      <c r="I4" s="1">
        <f>PMT(H4/12,F4*12,D4,0,0)*12</f>
        <v>-5358.8284008388846</v>
      </c>
      <c r="J4" s="1">
        <f t="shared" si="0"/>
        <v>-1435.4004645104155</v>
      </c>
      <c r="K4" s="2">
        <v>1</v>
      </c>
      <c r="L4" s="1">
        <f t="shared" si="1"/>
        <v>-6794.2288653492997</v>
      </c>
      <c r="M4" s="2">
        <f t="shared" si="2"/>
        <v>4.5620452373189034E-14</v>
      </c>
      <c r="N4" s="1"/>
      <c r="O4">
        <v>5358.8284008389501</v>
      </c>
      <c r="P4" s="3">
        <v>6794.228865</v>
      </c>
      <c r="Q4" s="4">
        <f t="shared" si="3"/>
        <v>-3.4929962566820905E-7</v>
      </c>
      <c r="R4" s="2">
        <f t="shared" si="4"/>
        <v>0.99999999975665321</v>
      </c>
    </row>
    <row r="5" spans="1:18" x14ac:dyDescent="0.25">
      <c r="A5" t="s">
        <v>7</v>
      </c>
      <c r="B5">
        <v>47.25</v>
      </c>
      <c r="C5">
        <v>1.1200000000000001</v>
      </c>
      <c r="D5">
        <v>52920</v>
      </c>
      <c r="E5">
        <v>14175</v>
      </c>
      <c r="F5">
        <v>20</v>
      </c>
      <c r="G5">
        <v>208</v>
      </c>
      <c r="H5">
        <v>0.06</v>
      </c>
      <c r="I5" s="1">
        <f>PMT(H5/12,F5*12,D5,0,0)*12</f>
        <v>-4549.623793759738</v>
      </c>
      <c r="J5" s="1">
        <f t="shared" si="0"/>
        <v>-1218.6492304713584</v>
      </c>
      <c r="K5" s="2">
        <v>1</v>
      </c>
      <c r="L5" s="1">
        <f t="shared" si="1"/>
        <v>-5768.2730242310963</v>
      </c>
      <c r="M5" s="2">
        <f t="shared" si="2"/>
        <v>3.433043343027654E-14</v>
      </c>
      <c r="N5" s="1"/>
      <c r="O5">
        <v>4549.6237937597798</v>
      </c>
      <c r="P5" s="3">
        <v>5768.2730240000001</v>
      </c>
      <c r="Q5" s="4">
        <f t="shared" si="3"/>
        <v>-2.3109623725758865E-7</v>
      </c>
      <c r="R5" s="2">
        <f t="shared" si="4"/>
        <v>0.99999999981036691</v>
      </c>
    </row>
    <row r="6" spans="1:18" x14ac:dyDescent="0.25">
      <c r="A6" t="s">
        <v>7</v>
      </c>
      <c r="B6">
        <v>47.25</v>
      </c>
      <c r="C6">
        <v>1.1200000000000001</v>
      </c>
      <c r="D6">
        <v>52920</v>
      </c>
      <c r="E6">
        <v>14175</v>
      </c>
      <c r="F6">
        <v>25</v>
      </c>
      <c r="G6">
        <v>208</v>
      </c>
      <c r="H6">
        <v>0.06</v>
      </c>
      <c r="I6" s="1">
        <f>PMT(H6/12,F6*12,D6,0,0)*12</f>
        <v>-4091.5716199935732</v>
      </c>
      <c r="J6" s="1">
        <f t="shared" si="0"/>
        <v>-1095.95668392685</v>
      </c>
      <c r="K6" s="2">
        <v>2</v>
      </c>
      <c r="L6" s="1">
        <f t="shared" si="1"/>
        <v>-6283.4849878472733</v>
      </c>
      <c r="M6" s="2">
        <f t="shared" si="2"/>
        <v>3.3609481069839554E-14</v>
      </c>
      <c r="N6" s="1"/>
      <c r="O6">
        <v>4091.5716199936101</v>
      </c>
      <c r="P6" s="3">
        <v>6283.4849880000002</v>
      </c>
      <c r="Q6" s="4">
        <f t="shared" si="3"/>
        <v>1.5272689779521897E-7</v>
      </c>
      <c r="R6" s="2">
        <f t="shared" si="4"/>
        <v>2.0000000001393547</v>
      </c>
    </row>
    <row r="7" spans="1:18" x14ac:dyDescent="0.25">
      <c r="A7" t="s">
        <v>8</v>
      </c>
      <c r="B7">
        <v>18.75</v>
      </c>
      <c r="C7">
        <v>1.1200000000000001</v>
      </c>
      <c r="D7">
        <v>21000</v>
      </c>
      <c r="E7">
        <v>5625</v>
      </c>
      <c r="F7">
        <v>10</v>
      </c>
      <c r="G7">
        <v>104</v>
      </c>
      <c r="H7">
        <v>0.06</v>
      </c>
    </row>
    <row r="8" spans="1:18" x14ac:dyDescent="0.25">
      <c r="A8" t="s">
        <v>9</v>
      </c>
      <c r="B8">
        <v>9.5</v>
      </c>
      <c r="C8">
        <v>1.18</v>
      </c>
      <c r="D8">
        <v>11210</v>
      </c>
      <c r="E8">
        <v>2850</v>
      </c>
      <c r="F8">
        <v>10</v>
      </c>
      <c r="G8">
        <v>34</v>
      </c>
      <c r="H8">
        <v>0.06</v>
      </c>
    </row>
    <row r="9" spans="1:18" x14ac:dyDescent="0.25">
      <c r="A9" t="s">
        <v>10</v>
      </c>
      <c r="B9">
        <v>42.25</v>
      </c>
      <c r="C9">
        <v>1.1200000000000001</v>
      </c>
      <c r="D9">
        <v>47320</v>
      </c>
      <c r="E9">
        <v>12675</v>
      </c>
      <c r="F9">
        <v>10</v>
      </c>
      <c r="G9">
        <v>138</v>
      </c>
      <c r="H9">
        <v>0.06</v>
      </c>
    </row>
    <row r="10" spans="1:18" x14ac:dyDescent="0.25">
      <c r="A10" t="s">
        <v>11</v>
      </c>
      <c r="B10">
        <v>90.25</v>
      </c>
      <c r="C10">
        <v>1.0900000000000001</v>
      </c>
      <c r="D10">
        <v>98372.5</v>
      </c>
      <c r="E10">
        <v>27075</v>
      </c>
      <c r="F10">
        <v>10</v>
      </c>
      <c r="G10">
        <v>161</v>
      </c>
      <c r="H10">
        <v>0.06</v>
      </c>
    </row>
    <row r="11" spans="1:18" x14ac:dyDescent="0.25">
      <c r="A11" t="s">
        <v>12</v>
      </c>
      <c r="B11">
        <v>10</v>
      </c>
      <c r="C11">
        <v>1.18</v>
      </c>
      <c r="D11">
        <v>11800</v>
      </c>
      <c r="E11">
        <v>3000</v>
      </c>
      <c r="F11">
        <v>10</v>
      </c>
      <c r="G11">
        <v>20</v>
      </c>
      <c r="H11">
        <v>0.06</v>
      </c>
    </row>
    <row r="12" spans="1:18" x14ac:dyDescent="0.25">
      <c r="A12" t="s">
        <v>13</v>
      </c>
      <c r="B12">
        <v>20</v>
      </c>
      <c r="C12">
        <v>1.1200000000000001</v>
      </c>
      <c r="D12">
        <v>22400</v>
      </c>
      <c r="E12">
        <v>6000</v>
      </c>
      <c r="F12">
        <v>10</v>
      </c>
      <c r="G12">
        <v>20</v>
      </c>
      <c r="H12">
        <v>0.06</v>
      </c>
    </row>
    <row r="13" spans="1:18" x14ac:dyDescent="0.25">
      <c r="A13" t="s">
        <v>14</v>
      </c>
      <c r="B13">
        <v>30</v>
      </c>
      <c r="C13">
        <v>1.1200000000000001</v>
      </c>
      <c r="D13">
        <v>33600</v>
      </c>
      <c r="E13">
        <v>9000</v>
      </c>
      <c r="F13">
        <v>10</v>
      </c>
      <c r="G13">
        <v>20</v>
      </c>
      <c r="H13">
        <v>0.06</v>
      </c>
    </row>
    <row r="14" spans="1:18" x14ac:dyDescent="0.25">
      <c r="A14" t="s">
        <v>15</v>
      </c>
      <c r="B14">
        <v>31.5</v>
      </c>
      <c r="C14">
        <v>1.1200000000000001</v>
      </c>
      <c r="D14">
        <v>35280</v>
      </c>
      <c r="E14">
        <v>9450</v>
      </c>
      <c r="F14">
        <v>10</v>
      </c>
      <c r="G14">
        <v>20</v>
      </c>
      <c r="H14">
        <v>0.06</v>
      </c>
    </row>
    <row r="15" spans="1:18" x14ac:dyDescent="0.25">
      <c r="A15" t="s">
        <v>16</v>
      </c>
      <c r="B15">
        <v>22</v>
      </c>
      <c r="C15">
        <v>1.1200000000000001</v>
      </c>
      <c r="D15">
        <v>24640</v>
      </c>
      <c r="E15">
        <v>6600</v>
      </c>
      <c r="F15">
        <v>10</v>
      </c>
      <c r="G15">
        <v>44</v>
      </c>
      <c r="H15">
        <v>0.06</v>
      </c>
    </row>
    <row r="16" spans="1:18" x14ac:dyDescent="0.25">
      <c r="A16" t="s">
        <v>17</v>
      </c>
      <c r="B16">
        <v>44</v>
      </c>
      <c r="C16">
        <v>1.1200000000000001</v>
      </c>
      <c r="D16">
        <v>49280</v>
      </c>
      <c r="E16">
        <v>13200</v>
      </c>
      <c r="F16">
        <v>10</v>
      </c>
      <c r="G16">
        <v>44</v>
      </c>
      <c r="H16">
        <v>0.06</v>
      </c>
    </row>
    <row r="17" spans="1:8" x14ac:dyDescent="0.25">
      <c r="A17" t="s">
        <v>18</v>
      </c>
      <c r="B17">
        <v>66</v>
      </c>
      <c r="C17">
        <v>1.1000000000000001</v>
      </c>
      <c r="D17">
        <v>72600</v>
      </c>
      <c r="E17">
        <v>19800</v>
      </c>
      <c r="F17">
        <v>10</v>
      </c>
      <c r="G17">
        <v>44</v>
      </c>
      <c r="H17">
        <v>0.06</v>
      </c>
    </row>
    <row r="18" spans="1:8" x14ac:dyDescent="0.25">
      <c r="A18" t="s">
        <v>19</v>
      </c>
      <c r="B18">
        <v>76.75</v>
      </c>
      <c r="C18">
        <v>1.0900000000000001</v>
      </c>
      <c r="D18">
        <v>83657.5</v>
      </c>
      <c r="E18">
        <v>23025</v>
      </c>
      <c r="F18">
        <v>10</v>
      </c>
      <c r="G18">
        <v>44</v>
      </c>
      <c r="H18">
        <v>0.06</v>
      </c>
    </row>
    <row r="19" spans="1:8" x14ac:dyDescent="0.25">
      <c r="A19" t="s">
        <v>20</v>
      </c>
      <c r="B19">
        <v>26</v>
      </c>
      <c r="C19">
        <v>1.1200000000000001</v>
      </c>
      <c r="D19">
        <v>29120</v>
      </c>
      <c r="E19">
        <v>7800</v>
      </c>
      <c r="F19">
        <v>10</v>
      </c>
      <c r="G19">
        <v>52</v>
      </c>
      <c r="H19">
        <v>0.06</v>
      </c>
    </row>
    <row r="20" spans="1:8" x14ac:dyDescent="0.25">
      <c r="A20" t="s">
        <v>21</v>
      </c>
      <c r="B20">
        <v>52</v>
      </c>
      <c r="C20">
        <v>1.1200000000000001</v>
      </c>
      <c r="D20">
        <v>58240</v>
      </c>
      <c r="E20">
        <v>15600</v>
      </c>
      <c r="F20">
        <v>10</v>
      </c>
      <c r="G20">
        <v>52</v>
      </c>
      <c r="H20">
        <v>0.06</v>
      </c>
    </row>
    <row r="21" spans="1:8" x14ac:dyDescent="0.25">
      <c r="A21" t="s">
        <v>22</v>
      </c>
      <c r="B21">
        <v>78</v>
      </c>
      <c r="C21">
        <v>1.0900000000000001</v>
      </c>
      <c r="D21">
        <v>85020</v>
      </c>
      <c r="E21">
        <v>23400</v>
      </c>
      <c r="F21">
        <v>10</v>
      </c>
      <c r="G21">
        <v>52</v>
      </c>
      <c r="H21">
        <v>0.06</v>
      </c>
    </row>
    <row r="22" spans="1:8" x14ac:dyDescent="0.25">
      <c r="A22" t="s">
        <v>23</v>
      </c>
      <c r="B22">
        <v>104</v>
      </c>
      <c r="C22">
        <v>1.0900000000000001</v>
      </c>
      <c r="D22">
        <v>113360</v>
      </c>
      <c r="E22">
        <v>31200</v>
      </c>
      <c r="F22">
        <v>10</v>
      </c>
      <c r="G22">
        <v>52</v>
      </c>
    </row>
    <row r="23" spans="1:8" x14ac:dyDescent="0.25">
      <c r="A23" t="s">
        <v>24</v>
      </c>
      <c r="B23">
        <v>130</v>
      </c>
      <c r="C23">
        <v>1.0900000000000001</v>
      </c>
      <c r="D23">
        <v>141700</v>
      </c>
      <c r="E23">
        <v>39000</v>
      </c>
      <c r="F23">
        <v>10</v>
      </c>
      <c r="G23">
        <v>52</v>
      </c>
    </row>
    <row r="24" spans="1:8" x14ac:dyDescent="0.25">
      <c r="A24" t="s">
        <v>25</v>
      </c>
      <c r="B24">
        <v>141.5</v>
      </c>
      <c r="C24">
        <v>1.0900000000000001</v>
      </c>
      <c r="D24">
        <v>154235</v>
      </c>
      <c r="E24">
        <v>42450</v>
      </c>
      <c r="F24">
        <v>10</v>
      </c>
      <c r="G24">
        <v>52</v>
      </c>
    </row>
    <row r="25" spans="1:8" x14ac:dyDescent="0.25">
      <c r="A25" t="s">
        <v>26</v>
      </c>
      <c r="B25">
        <v>24</v>
      </c>
      <c r="C25">
        <v>1.1200000000000001</v>
      </c>
      <c r="D25">
        <v>26880</v>
      </c>
      <c r="E25">
        <v>7200</v>
      </c>
      <c r="F25">
        <v>10</v>
      </c>
      <c r="G25">
        <v>48</v>
      </c>
    </row>
    <row r="26" spans="1:8" x14ac:dyDescent="0.25">
      <c r="A26" t="s">
        <v>27</v>
      </c>
      <c r="B26">
        <v>48</v>
      </c>
      <c r="C26">
        <v>1.1200000000000001</v>
      </c>
      <c r="D26">
        <v>53760</v>
      </c>
      <c r="E26">
        <v>14400</v>
      </c>
      <c r="F26">
        <v>10</v>
      </c>
      <c r="G26">
        <v>48</v>
      </c>
    </row>
    <row r="27" spans="1:8" x14ac:dyDescent="0.25">
      <c r="A27" t="s">
        <v>28</v>
      </c>
      <c r="B27">
        <v>52.5</v>
      </c>
      <c r="C27">
        <v>1.1000000000000001</v>
      </c>
      <c r="D27">
        <v>57750</v>
      </c>
      <c r="E27">
        <v>15750</v>
      </c>
      <c r="F27">
        <v>10</v>
      </c>
      <c r="G27">
        <v>48</v>
      </c>
    </row>
    <row r="28" spans="1:8" x14ac:dyDescent="0.25">
      <c r="A28" t="s">
        <v>29</v>
      </c>
      <c r="B28">
        <v>13</v>
      </c>
      <c r="C28">
        <v>1.1200000000000001</v>
      </c>
      <c r="D28">
        <v>14560</v>
      </c>
      <c r="E28">
        <v>3900</v>
      </c>
      <c r="F28">
        <v>10</v>
      </c>
      <c r="G28">
        <v>26</v>
      </c>
    </row>
    <row r="29" spans="1:8" x14ac:dyDescent="0.25">
      <c r="A29" t="s">
        <v>30</v>
      </c>
      <c r="B29">
        <v>26</v>
      </c>
      <c r="C29">
        <v>1.1200000000000001</v>
      </c>
      <c r="D29">
        <v>29120</v>
      </c>
      <c r="E29">
        <v>7800</v>
      </c>
      <c r="F29">
        <v>10</v>
      </c>
      <c r="G29">
        <v>26</v>
      </c>
    </row>
    <row r="30" spans="1:8" x14ac:dyDescent="0.25">
      <c r="A30" t="s">
        <v>31</v>
      </c>
      <c r="B30">
        <v>39</v>
      </c>
      <c r="C30">
        <v>1.1200000000000001</v>
      </c>
      <c r="D30">
        <v>43680</v>
      </c>
      <c r="E30">
        <v>11700</v>
      </c>
      <c r="F30">
        <v>10</v>
      </c>
      <c r="G30">
        <v>26</v>
      </c>
    </row>
    <row r="31" spans="1:8" x14ac:dyDescent="0.25">
      <c r="A31" t="s">
        <v>32</v>
      </c>
      <c r="B31">
        <v>52</v>
      </c>
      <c r="C31">
        <v>1.1000000000000001</v>
      </c>
      <c r="D31">
        <v>57200</v>
      </c>
      <c r="E31">
        <v>15600</v>
      </c>
      <c r="F31">
        <v>10</v>
      </c>
      <c r="G31">
        <v>26</v>
      </c>
    </row>
    <row r="32" spans="1:8" x14ac:dyDescent="0.25">
      <c r="A32" t="s">
        <v>33</v>
      </c>
      <c r="B32">
        <v>65</v>
      </c>
      <c r="C32">
        <v>1.1000000000000001</v>
      </c>
      <c r="D32">
        <v>71500</v>
      </c>
      <c r="E32">
        <v>19500</v>
      </c>
      <c r="F32">
        <v>10</v>
      </c>
      <c r="G32">
        <v>26</v>
      </c>
    </row>
    <row r="33" spans="1:7" x14ac:dyDescent="0.25">
      <c r="A33" t="s">
        <v>34</v>
      </c>
      <c r="B33">
        <v>78.5</v>
      </c>
      <c r="C33">
        <v>1.0900000000000001</v>
      </c>
      <c r="D33">
        <v>85565</v>
      </c>
      <c r="E33">
        <v>23550</v>
      </c>
      <c r="F33">
        <v>10</v>
      </c>
      <c r="G33">
        <v>26</v>
      </c>
    </row>
    <row r="34" spans="1:7" x14ac:dyDescent="0.25">
      <c r="A34" t="s">
        <v>35</v>
      </c>
      <c r="B34">
        <v>0</v>
      </c>
      <c r="C34">
        <v>0</v>
      </c>
      <c r="D34">
        <v>0</v>
      </c>
      <c r="E34">
        <v>0</v>
      </c>
      <c r="F34">
        <v>10</v>
      </c>
    </row>
    <row r="35" spans="1:7" x14ac:dyDescent="0.25">
      <c r="A35" t="s">
        <v>36</v>
      </c>
      <c r="B35">
        <v>47.25</v>
      </c>
      <c r="C35">
        <v>1.1200000000000001</v>
      </c>
      <c r="D35">
        <v>52920</v>
      </c>
      <c r="E35">
        <v>14175</v>
      </c>
      <c r="F35">
        <v>10</v>
      </c>
    </row>
    <row r="36" spans="1:7" x14ac:dyDescent="0.25">
      <c r="A36" t="s">
        <v>37</v>
      </c>
      <c r="B36">
        <v>18.75</v>
      </c>
      <c r="C36">
        <v>1.2</v>
      </c>
      <c r="D36">
        <v>22500</v>
      </c>
      <c r="E36">
        <v>5625</v>
      </c>
      <c r="F36">
        <v>10</v>
      </c>
    </row>
    <row r="37" spans="1:7" x14ac:dyDescent="0.25">
      <c r="A37" t="s">
        <v>38</v>
      </c>
      <c r="B37">
        <v>9.5</v>
      </c>
      <c r="C37">
        <v>1.2</v>
      </c>
      <c r="D37">
        <v>11400</v>
      </c>
      <c r="E37">
        <v>2850</v>
      </c>
      <c r="F37">
        <v>10</v>
      </c>
    </row>
    <row r="38" spans="1:7" x14ac:dyDescent="0.25">
      <c r="A38" t="s">
        <v>39</v>
      </c>
      <c r="B38">
        <v>42.25</v>
      </c>
      <c r="C38">
        <v>1.1299999999999999</v>
      </c>
      <c r="D38">
        <v>47742.5</v>
      </c>
      <c r="E38">
        <v>12675</v>
      </c>
      <c r="F38">
        <v>10</v>
      </c>
    </row>
    <row r="39" spans="1:7" x14ac:dyDescent="0.25">
      <c r="A39" t="s">
        <v>40</v>
      </c>
      <c r="B39">
        <v>90.25</v>
      </c>
      <c r="C39">
        <v>1.0900000000000001</v>
      </c>
      <c r="D39">
        <v>98372.5</v>
      </c>
      <c r="E39">
        <v>27075</v>
      </c>
      <c r="F39">
        <v>10</v>
      </c>
    </row>
    <row r="40" spans="1:7" x14ac:dyDescent="0.25">
      <c r="A40" t="s">
        <v>41</v>
      </c>
      <c r="B40">
        <v>31.5</v>
      </c>
      <c r="C40">
        <v>1.22</v>
      </c>
      <c r="D40">
        <v>38430</v>
      </c>
      <c r="E40">
        <v>9450</v>
      </c>
      <c r="F40">
        <v>10</v>
      </c>
    </row>
    <row r="41" spans="1:7" x14ac:dyDescent="0.25">
      <c r="A41" t="s">
        <v>42</v>
      </c>
      <c r="B41">
        <v>76.75</v>
      </c>
      <c r="C41">
        <v>1.0900000000000001</v>
      </c>
      <c r="D41">
        <v>83657.5</v>
      </c>
      <c r="E41">
        <v>23025</v>
      </c>
      <c r="F41">
        <v>10</v>
      </c>
    </row>
    <row r="42" spans="1:7" x14ac:dyDescent="0.25">
      <c r="A42" t="s">
        <v>43</v>
      </c>
      <c r="B42">
        <v>141.5</v>
      </c>
      <c r="C42">
        <v>1.08</v>
      </c>
      <c r="D42">
        <v>152820</v>
      </c>
      <c r="E42">
        <v>42450</v>
      </c>
      <c r="F42">
        <v>10</v>
      </c>
    </row>
    <row r="43" spans="1:7" x14ac:dyDescent="0.25">
      <c r="A43" t="s">
        <v>44</v>
      </c>
      <c r="B43">
        <v>52.5</v>
      </c>
      <c r="C43">
        <v>1.1100000000000001</v>
      </c>
      <c r="D43">
        <v>58275</v>
      </c>
      <c r="E43">
        <v>15750</v>
      </c>
      <c r="F43">
        <v>10</v>
      </c>
    </row>
    <row r="44" spans="1:7" x14ac:dyDescent="0.25">
      <c r="A44" t="s">
        <v>45</v>
      </c>
      <c r="B44">
        <v>78.5</v>
      </c>
      <c r="C44">
        <v>1.0900000000000001</v>
      </c>
      <c r="D44">
        <v>85565</v>
      </c>
      <c r="E44">
        <v>23550</v>
      </c>
      <c r="F44">
        <v>10</v>
      </c>
    </row>
    <row r="45" spans="1:7" x14ac:dyDescent="0.25">
      <c r="A45" t="s">
        <v>46</v>
      </c>
      <c r="B45">
        <v>0</v>
      </c>
      <c r="C45">
        <v>1.25</v>
      </c>
      <c r="D45">
        <v>0</v>
      </c>
      <c r="E45">
        <v>0</v>
      </c>
      <c r="F45">
        <v>10</v>
      </c>
    </row>
    <row r="46" spans="1:7" x14ac:dyDescent="0.25">
      <c r="A46" t="s">
        <v>47</v>
      </c>
      <c r="B46">
        <v>10</v>
      </c>
      <c r="C46">
        <v>1.22</v>
      </c>
      <c r="D46">
        <v>12200</v>
      </c>
      <c r="E46">
        <v>3000</v>
      </c>
      <c r="F46">
        <v>10</v>
      </c>
    </row>
    <row r="47" spans="1:7" x14ac:dyDescent="0.25">
      <c r="A47" t="s">
        <v>48</v>
      </c>
      <c r="B47">
        <v>10</v>
      </c>
      <c r="C47">
        <v>0</v>
      </c>
      <c r="D47">
        <v>0</v>
      </c>
      <c r="E47">
        <v>3000</v>
      </c>
      <c r="F47">
        <v>10</v>
      </c>
    </row>
    <row r="48" spans="1:7" x14ac:dyDescent="0.25">
      <c r="A48" t="s">
        <v>49</v>
      </c>
      <c r="B48">
        <v>76.75</v>
      </c>
      <c r="C48">
        <v>1.0900000000000001</v>
      </c>
      <c r="D48">
        <v>83657.5</v>
      </c>
      <c r="E48">
        <v>23025</v>
      </c>
      <c r="F48">
        <v>10</v>
      </c>
    </row>
    <row r="49" spans="1:6" x14ac:dyDescent="0.25">
      <c r="A49" t="s">
        <v>50</v>
      </c>
      <c r="B49">
        <v>46.5</v>
      </c>
      <c r="C49">
        <v>1.1100000000000001</v>
      </c>
      <c r="D49">
        <v>51615</v>
      </c>
      <c r="E49">
        <v>13950</v>
      </c>
      <c r="F49">
        <v>10</v>
      </c>
    </row>
    <row r="50" spans="1:6" x14ac:dyDescent="0.25">
      <c r="A50" t="s">
        <v>51</v>
      </c>
      <c r="B50">
        <v>46.5</v>
      </c>
      <c r="C50">
        <v>1.1100000000000001</v>
      </c>
      <c r="D50">
        <v>51615</v>
      </c>
      <c r="E50">
        <v>13950</v>
      </c>
      <c r="F50">
        <v>10</v>
      </c>
    </row>
    <row r="51" spans="1:6" x14ac:dyDescent="0.25">
      <c r="A51" t="s">
        <v>52</v>
      </c>
      <c r="B51">
        <v>1</v>
      </c>
      <c r="C51">
        <v>1.2</v>
      </c>
      <c r="D51">
        <v>1200</v>
      </c>
      <c r="E51">
        <v>300</v>
      </c>
      <c r="F5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pv_capex_testing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Roberts</dc:creator>
  <cp:lastModifiedBy>Mike Roberts</cp:lastModifiedBy>
  <dcterms:created xsi:type="dcterms:W3CDTF">2018-04-26T08:57:21Z</dcterms:created>
  <dcterms:modified xsi:type="dcterms:W3CDTF">2018-04-26T10:30:56Z</dcterms:modified>
</cp:coreProperties>
</file>