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375" yWindow="960" windowWidth="13845" windowHeight="7020"/>
  </bookViews>
  <sheets>
    <sheet name="capex_pv_calc" sheetId="1" r:id="rId1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Q7" i="1"/>
  <c r="Q8" i="1"/>
  <c r="Q9" i="1"/>
  <c r="Q10" i="1"/>
  <c r="Q11" i="1"/>
  <c r="Q12" i="1"/>
  <c r="Q13" i="1"/>
  <c r="Q14" i="1"/>
  <c r="Q15" i="1"/>
  <c r="Q16" i="1"/>
  <c r="Q17" i="1"/>
  <c r="Q18" i="1"/>
  <c r="Q6" i="1"/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30" i="1"/>
  <c r="I9" i="1"/>
  <c r="L9" i="1" s="1"/>
  <c r="M9" i="1" s="1"/>
  <c r="I10" i="1"/>
  <c r="L10" i="1" s="1"/>
  <c r="M10" i="1" s="1"/>
  <c r="I11" i="1"/>
  <c r="L11" i="1" s="1"/>
  <c r="M11" i="1" s="1"/>
  <c r="I12" i="1"/>
  <c r="K12" i="1" s="1"/>
  <c r="I13" i="1"/>
  <c r="K13" i="1" s="1"/>
  <c r="I14" i="1"/>
  <c r="K14" i="1" s="1"/>
  <c r="I15" i="1"/>
  <c r="L15" i="1" s="1"/>
  <c r="M15" i="1" s="1"/>
  <c r="I16" i="1"/>
  <c r="K16" i="1" s="1"/>
  <c r="I17" i="1"/>
  <c r="K17" i="1" s="1"/>
  <c r="I18" i="1"/>
  <c r="K18" i="1" s="1"/>
  <c r="I19" i="1"/>
  <c r="L19" i="1" s="1"/>
  <c r="M19" i="1" s="1"/>
  <c r="I20" i="1"/>
  <c r="K20" i="1" s="1"/>
  <c r="I21" i="1"/>
  <c r="L21" i="1" s="1"/>
  <c r="M21" i="1" s="1"/>
  <c r="I22" i="1"/>
  <c r="L22" i="1" s="1"/>
  <c r="M22" i="1" s="1"/>
  <c r="I23" i="1"/>
  <c r="K23" i="1" s="1"/>
  <c r="I24" i="1"/>
  <c r="L24" i="1" s="1"/>
  <c r="M24" i="1" s="1"/>
  <c r="I25" i="1"/>
  <c r="L25" i="1" s="1"/>
  <c r="M25" i="1" s="1"/>
  <c r="I26" i="1"/>
  <c r="L26" i="1" s="1"/>
  <c r="M26" i="1" s="1"/>
  <c r="I27" i="1"/>
  <c r="L27" i="1" s="1"/>
  <c r="M27" i="1" s="1"/>
  <c r="I28" i="1"/>
  <c r="K28" i="1" s="1"/>
  <c r="L29" i="1"/>
  <c r="M29" i="1" s="1"/>
  <c r="I8" i="1"/>
  <c r="K8" i="1" s="1"/>
  <c r="I7" i="1"/>
  <c r="K7" i="1" s="1"/>
  <c r="I3" i="1"/>
  <c r="L3" i="1" s="1"/>
  <c r="M3" i="1" s="1"/>
  <c r="I4" i="1"/>
  <c r="K4" i="1" s="1"/>
  <c r="I5" i="1"/>
  <c r="L5" i="1" s="1"/>
  <c r="M5" i="1" s="1"/>
  <c r="I6" i="1"/>
  <c r="L6" i="1" s="1"/>
  <c r="M6" i="1" s="1"/>
  <c r="I2" i="1"/>
  <c r="K2" i="1" s="1"/>
  <c r="K25" i="1" l="1"/>
  <c r="L17" i="1"/>
  <c r="M17" i="1" s="1"/>
  <c r="K11" i="1"/>
  <c r="K9" i="1"/>
  <c r="K26" i="1"/>
  <c r="L12" i="1"/>
  <c r="M12" i="1" s="1"/>
  <c r="K24" i="1"/>
  <c r="K22" i="1"/>
  <c r="L18" i="1"/>
  <c r="M18" i="1" s="1"/>
  <c r="K10" i="1"/>
  <c r="L14" i="1"/>
  <c r="M14" i="1" s="1"/>
  <c r="K3" i="1"/>
  <c r="L8" i="1"/>
  <c r="M8" i="1" s="1"/>
  <c r="L28" i="1"/>
  <c r="M28" i="1" s="1"/>
  <c r="L7" i="1"/>
  <c r="M7" i="1" s="1"/>
  <c r="L23" i="1"/>
  <c r="M23" i="1" s="1"/>
  <c r="L4" i="1"/>
  <c r="M4" i="1" s="1"/>
  <c r="K27" i="1"/>
  <c r="K6" i="1"/>
  <c r="L13" i="1"/>
  <c r="M13" i="1" s="1"/>
  <c r="K21" i="1"/>
  <c r="K5" i="1"/>
  <c r="K19" i="1"/>
  <c r="L2" i="1"/>
  <c r="M2" i="1" s="1"/>
  <c r="L16" i="1"/>
  <c r="M16" i="1" s="1"/>
  <c r="L20" i="1"/>
  <c r="M20" i="1" s="1"/>
  <c r="K15" i="1"/>
  <c r="K29" i="1"/>
  <c r="D3" i="1"/>
  <c r="E3" i="1" s="1"/>
  <c r="H3" i="1"/>
  <c r="F3" i="1" s="1"/>
  <c r="D4" i="1"/>
  <c r="E4" i="1" s="1"/>
  <c r="H4" i="1"/>
  <c r="F4" i="1" s="1"/>
  <c r="D5" i="1"/>
  <c r="E5" i="1" s="1"/>
  <c r="H5" i="1"/>
  <c r="F5" i="1" s="1"/>
  <c r="D6" i="1"/>
  <c r="E6" i="1" s="1"/>
  <c r="H6" i="1"/>
  <c r="D7" i="1"/>
  <c r="E7" i="1" s="1"/>
  <c r="H7" i="1"/>
  <c r="D8" i="1"/>
  <c r="E8" i="1" s="1"/>
  <c r="H8" i="1"/>
  <c r="D9" i="1"/>
  <c r="E9" i="1" s="1"/>
  <c r="H9" i="1"/>
  <c r="D10" i="1"/>
  <c r="E10" i="1" s="1"/>
  <c r="H10" i="1"/>
  <c r="D11" i="1"/>
  <c r="E11" i="1" s="1"/>
  <c r="H11" i="1"/>
  <c r="D12" i="1"/>
  <c r="E12" i="1" s="1"/>
  <c r="H12" i="1"/>
  <c r="D13" i="1"/>
  <c r="E13" i="1" s="1"/>
  <c r="H13" i="1"/>
  <c r="D14" i="1"/>
  <c r="E14" i="1" s="1"/>
  <c r="H14" i="1"/>
  <c r="D15" i="1"/>
  <c r="E15" i="1" s="1"/>
  <c r="H15" i="1"/>
  <c r="D16" i="1"/>
  <c r="E16" i="1" s="1"/>
  <c r="H16" i="1"/>
  <c r="D17" i="1"/>
  <c r="E17" i="1" s="1"/>
  <c r="H17" i="1"/>
  <c r="D18" i="1"/>
  <c r="E18" i="1" s="1"/>
  <c r="H18" i="1"/>
  <c r="D19" i="1"/>
  <c r="E19" i="1" s="1"/>
  <c r="H19" i="1"/>
  <c r="D20" i="1"/>
  <c r="E20" i="1" s="1"/>
  <c r="H20" i="1"/>
  <c r="F20" i="1" s="1"/>
  <c r="D21" i="1"/>
  <c r="E21" i="1" s="1"/>
  <c r="H21" i="1"/>
  <c r="F21" i="1" s="1"/>
  <c r="D22" i="1"/>
  <c r="E22" i="1" s="1"/>
  <c r="H22" i="1"/>
  <c r="F22" i="1" s="1"/>
  <c r="D23" i="1"/>
  <c r="E23" i="1" s="1"/>
  <c r="H23" i="1"/>
  <c r="F23" i="1" s="1"/>
  <c r="D24" i="1"/>
  <c r="E24" i="1" s="1"/>
  <c r="H24" i="1"/>
  <c r="F24" i="1" s="1"/>
  <c r="D25" i="1"/>
  <c r="E25" i="1" s="1"/>
  <c r="H25" i="1"/>
  <c r="F25" i="1" s="1"/>
  <c r="D26" i="1"/>
  <c r="E26" i="1" s="1"/>
  <c r="H26" i="1"/>
  <c r="F26" i="1" s="1"/>
  <c r="D27" i="1"/>
  <c r="E27" i="1" s="1"/>
  <c r="H27" i="1"/>
  <c r="F27" i="1" s="1"/>
  <c r="D28" i="1"/>
  <c r="E28" i="1" s="1"/>
  <c r="H28" i="1"/>
  <c r="F28" i="1" s="1"/>
  <c r="D29" i="1"/>
  <c r="E29" i="1" s="1"/>
  <c r="H29" i="1"/>
  <c r="F29" i="1" s="1"/>
  <c r="D58" i="1"/>
  <c r="E58" i="1" s="1"/>
  <c r="H58" i="1"/>
  <c r="F58" i="1" s="1"/>
  <c r="D59" i="1"/>
  <c r="E59" i="1" s="1"/>
  <c r="H59" i="1"/>
  <c r="F59" i="1" s="1"/>
  <c r="D60" i="1"/>
  <c r="E60" i="1" s="1"/>
  <c r="H60" i="1"/>
  <c r="F60" i="1" s="1"/>
  <c r="D61" i="1"/>
  <c r="E61" i="1" s="1"/>
  <c r="H61" i="1"/>
  <c r="F61" i="1" s="1"/>
  <c r="D62" i="1"/>
  <c r="E62" i="1" s="1"/>
  <c r="H62" i="1"/>
  <c r="F62" i="1" s="1"/>
  <c r="D63" i="1"/>
  <c r="E63" i="1" s="1"/>
  <c r="H63" i="1"/>
  <c r="F63" i="1" s="1"/>
  <c r="D64" i="1"/>
  <c r="E64" i="1" s="1"/>
  <c r="H64" i="1"/>
  <c r="F64" i="1" s="1"/>
  <c r="D65" i="1"/>
  <c r="E65" i="1" s="1"/>
  <c r="H65" i="1"/>
  <c r="F65" i="1" s="1"/>
  <c r="D66" i="1"/>
  <c r="E66" i="1" s="1"/>
  <c r="H66" i="1"/>
  <c r="F66" i="1" s="1"/>
  <c r="D67" i="1"/>
  <c r="E67" i="1" s="1"/>
  <c r="H67" i="1"/>
  <c r="F67" i="1" s="1"/>
  <c r="D68" i="1"/>
  <c r="E68" i="1" s="1"/>
  <c r="H68" i="1"/>
  <c r="F68" i="1" s="1"/>
  <c r="D69" i="1"/>
  <c r="E69" i="1" s="1"/>
  <c r="H69" i="1"/>
  <c r="F69" i="1" s="1"/>
  <c r="D70" i="1"/>
  <c r="E70" i="1" s="1"/>
  <c r="H70" i="1"/>
  <c r="F70" i="1" s="1"/>
  <c r="D71" i="1"/>
  <c r="E71" i="1" s="1"/>
  <c r="H71" i="1"/>
  <c r="F71" i="1" s="1"/>
  <c r="D72" i="1"/>
  <c r="E72" i="1" s="1"/>
  <c r="H72" i="1"/>
  <c r="F72" i="1" s="1"/>
  <c r="D73" i="1"/>
  <c r="E73" i="1" s="1"/>
  <c r="H73" i="1"/>
  <c r="F73" i="1" s="1"/>
  <c r="D74" i="1"/>
  <c r="E74" i="1" s="1"/>
  <c r="H74" i="1"/>
  <c r="F74" i="1" s="1"/>
  <c r="D75" i="1"/>
  <c r="E75" i="1" s="1"/>
  <c r="H75" i="1"/>
  <c r="F75" i="1" s="1"/>
  <c r="H2" i="1"/>
  <c r="F2" i="1" s="1"/>
  <c r="D2" i="1"/>
  <c r="E2" i="1" s="1"/>
  <c r="F19" i="1" l="1"/>
  <c r="F12" i="1"/>
  <c r="F11" i="1"/>
  <c r="F18" i="1"/>
  <c r="F10" i="1"/>
  <c r="F17" i="1"/>
  <c r="F9" i="1"/>
  <c r="F16" i="1"/>
  <c r="F8" i="1"/>
  <c r="F15" i="1"/>
  <c r="F7" i="1"/>
  <c r="F14" i="1"/>
  <c r="F6" i="1"/>
  <c r="F13" i="1"/>
</calcChain>
</file>

<file path=xl/sharedStrings.xml><?xml version="1.0" encoding="utf-8"?>
<sst xmlns="http://schemas.openxmlformats.org/spreadsheetml/2006/main" count="64" uniqueCount="63">
  <si>
    <t>pv_cap_id</t>
  </si>
  <si>
    <t>kW</t>
  </si>
  <si>
    <t>$/W</t>
  </si>
  <si>
    <t>pv_capex</t>
  </si>
  <si>
    <t>inverter_cost</t>
  </si>
  <si>
    <t>inverter_life</t>
  </si>
  <si>
    <t>site_A_max</t>
  </si>
  <si>
    <t>site_B_max</t>
  </si>
  <si>
    <t>site_C_max</t>
  </si>
  <si>
    <t>site_D_max</t>
  </si>
  <si>
    <t>site_E_max</t>
  </si>
  <si>
    <t>site_F_0_5kw</t>
  </si>
  <si>
    <t>site_F_1_0kw</t>
  </si>
  <si>
    <t>site_F_1_5kw</t>
  </si>
  <si>
    <t>site_F_max</t>
  </si>
  <si>
    <t>site_G_0_5kw</t>
  </si>
  <si>
    <t>site_G_1_0kw</t>
  </si>
  <si>
    <t>site_G_1_5kw</t>
  </si>
  <si>
    <t>site_G_max</t>
  </si>
  <si>
    <t>site_H_0_5kw</t>
  </si>
  <si>
    <t>site_H_1_0kw</t>
  </si>
  <si>
    <t>site_H_1_5kw</t>
  </si>
  <si>
    <t>site_H_2_0kw</t>
  </si>
  <si>
    <t>site_H_2_5kw</t>
  </si>
  <si>
    <t>site_H_max</t>
  </si>
  <si>
    <t>site_I_0_5kw</t>
  </si>
  <si>
    <t>site_I_1_0kw</t>
  </si>
  <si>
    <t>site_I_max</t>
  </si>
  <si>
    <t>site_J_0_5kw</t>
  </si>
  <si>
    <t>site_J_1_0kw</t>
  </si>
  <si>
    <t>site_J_1_5kw</t>
  </si>
  <si>
    <t>site_J_2_0kw</t>
  </si>
  <si>
    <t>site_J_2_5kw</t>
  </si>
  <si>
    <t>site_J_max</t>
  </si>
  <si>
    <t>pv_cap_null</t>
  </si>
  <si>
    <t>A_maxflush</t>
  </si>
  <si>
    <t>B_maxflush</t>
  </si>
  <si>
    <t>C_maxflush</t>
  </si>
  <si>
    <t>D_maxflush</t>
  </si>
  <si>
    <t>E_maxflush</t>
  </si>
  <si>
    <t>F_maxflush</t>
  </si>
  <si>
    <t>G_maxflush</t>
  </si>
  <si>
    <t>H_maxflush</t>
  </si>
  <si>
    <t>I_maxflush</t>
  </si>
  <si>
    <t>J_maxflush</t>
  </si>
  <si>
    <t>K_maxflush</t>
  </si>
  <si>
    <t>L_maxflush</t>
  </si>
  <si>
    <t>L_actual</t>
  </si>
  <si>
    <t>G_maxflush_3</t>
  </si>
  <si>
    <t>G_reduced</t>
  </si>
  <si>
    <t>G_reduced_2</t>
  </si>
  <si>
    <t>pvcap_syd_scale</t>
  </si>
  <si>
    <t>System $/W</t>
  </si>
  <si>
    <t>Inverter $/W</t>
  </si>
  <si>
    <t>From</t>
  </si>
  <si>
    <t>To</t>
  </si>
  <si>
    <t>Before subsidy</t>
  </si>
  <si>
    <t>number_units</t>
  </si>
  <si>
    <t>kW/unit</t>
  </si>
  <si>
    <t>pv_capex_indi</t>
  </si>
  <si>
    <t>inverter_cost_indi</t>
  </si>
  <si>
    <t>$/W_indi</t>
  </si>
  <si>
    <t>inverter $/W indi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</si>
</sst>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/>
    <xf numFmtId="0" fontId="0" fillId="0" borderId="0" xfId="0" applyBorder="1"/>
    <xf numFmtId="0" fontId="0" fillId="33" borderId="0" xfId="0" applyFill="1"/>
    <xf numFmtId="0" fontId="0" fillId="0" borderId="0" xfId="0" applyFill="1" applyBorder="1"/>
    <xf numFmtId="2" fontId="0" fillId="33" borderId="0" xfId="0" applyNumberFormat="1" applyFill="1"/>
    <xf numFmtId="164" fontId="0" fillId="33" borderId="0" xfId="0" applyNumberForma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4" borderId="0" xfId="0" applyFill="1"/>
    <xf numFmtId="2" fontId="0" fillId="0" borderId="0" xfId="0" applyNumberFormat="1"/>
    <xf numFmtId="164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capex_pv_calc!$C$2:$C$29</c:f>
              <c:numCache>
                <c:formatCode>General</c:formatCode>
                <c:ptCount val="28"/>
                <c:pt idx="0">
                  <c:v>47.25</c:v>
                </c:pt>
                <c:pt idx="1">
                  <c:v>18.75</c:v>
                </c:pt>
                <c:pt idx="2">
                  <c:v>9.5</c:v>
                </c:pt>
                <c:pt idx="3">
                  <c:v>42.25</c:v>
                </c:pt>
                <c:pt idx="4">
                  <c:v>90.25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31.5</c:v>
                </c:pt>
                <c:pt idx="9">
                  <c:v>22</c:v>
                </c:pt>
                <c:pt idx="10">
                  <c:v>44</c:v>
                </c:pt>
                <c:pt idx="11">
                  <c:v>66</c:v>
                </c:pt>
                <c:pt idx="12">
                  <c:v>76.75</c:v>
                </c:pt>
                <c:pt idx="13">
                  <c:v>26</c:v>
                </c:pt>
                <c:pt idx="14">
                  <c:v>52</c:v>
                </c:pt>
                <c:pt idx="15">
                  <c:v>78</c:v>
                </c:pt>
                <c:pt idx="16">
                  <c:v>104</c:v>
                </c:pt>
                <c:pt idx="17">
                  <c:v>130</c:v>
                </c:pt>
                <c:pt idx="18">
                  <c:v>141.5</c:v>
                </c:pt>
                <c:pt idx="19">
                  <c:v>24</c:v>
                </c:pt>
                <c:pt idx="20">
                  <c:v>48</c:v>
                </c:pt>
                <c:pt idx="21">
                  <c:v>52.5</c:v>
                </c:pt>
                <c:pt idx="22">
                  <c:v>13</c:v>
                </c:pt>
                <c:pt idx="23">
                  <c:v>26</c:v>
                </c:pt>
                <c:pt idx="24">
                  <c:v>39</c:v>
                </c:pt>
                <c:pt idx="25">
                  <c:v>52</c:v>
                </c:pt>
                <c:pt idx="26">
                  <c:v>65</c:v>
                </c:pt>
                <c:pt idx="27">
                  <c:v>78.5</c:v>
                </c:pt>
              </c:numCache>
            </c:numRef>
          </c:xVal>
          <c:yVal>
            <c:numRef>
              <c:f>capex_pv_calc!$K$2:$K$29</c:f>
              <c:numCache>
                <c:formatCode>0.0</c:formatCode>
                <c:ptCount val="28"/>
                <c:pt idx="0">
                  <c:v>86940</c:v>
                </c:pt>
                <c:pt idx="1">
                  <c:v>34500</c:v>
                </c:pt>
                <c:pt idx="2">
                  <c:v>17480</c:v>
                </c:pt>
                <c:pt idx="3">
                  <c:v>77740.000000000015</c:v>
                </c:pt>
                <c:pt idx="4">
                  <c:v>166060</c:v>
                </c:pt>
                <c:pt idx="5">
                  <c:v>18400.000000000004</c:v>
                </c:pt>
                <c:pt idx="6">
                  <c:v>36800.000000000007</c:v>
                </c:pt>
                <c:pt idx="7">
                  <c:v>51000</c:v>
                </c:pt>
                <c:pt idx="8">
                  <c:v>53550</c:v>
                </c:pt>
                <c:pt idx="9">
                  <c:v>40480.000000000007</c:v>
                </c:pt>
                <c:pt idx="10">
                  <c:v>80960.000000000015</c:v>
                </c:pt>
                <c:pt idx="11">
                  <c:v>112200</c:v>
                </c:pt>
                <c:pt idx="12">
                  <c:v>130475</c:v>
                </c:pt>
                <c:pt idx="13">
                  <c:v>47840</c:v>
                </c:pt>
                <c:pt idx="14">
                  <c:v>95680</c:v>
                </c:pt>
                <c:pt idx="15">
                  <c:v>132600</c:v>
                </c:pt>
                <c:pt idx="16">
                  <c:v>162240</c:v>
                </c:pt>
                <c:pt idx="17">
                  <c:v>202800</c:v>
                </c:pt>
                <c:pt idx="18">
                  <c:v>220740</c:v>
                </c:pt>
                <c:pt idx="19">
                  <c:v>44160.000000000007</c:v>
                </c:pt>
                <c:pt idx="20">
                  <c:v>88320.000000000015</c:v>
                </c:pt>
                <c:pt idx="21">
                  <c:v>96600.000000000015</c:v>
                </c:pt>
                <c:pt idx="22">
                  <c:v>23920</c:v>
                </c:pt>
                <c:pt idx="23">
                  <c:v>47840</c:v>
                </c:pt>
                <c:pt idx="24">
                  <c:v>66300</c:v>
                </c:pt>
                <c:pt idx="25">
                  <c:v>81120</c:v>
                </c:pt>
                <c:pt idx="26">
                  <c:v>101400</c:v>
                </c:pt>
                <c:pt idx="27">
                  <c:v>122460.00000000001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27264"/>
        <c:axId val="96226688"/>
      </c:scatterChart>
      <c:valAx>
        <c:axId val="9622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226688"/>
        <c:crosses val="autoZero"/>
        <c:crossBetween val="midCat"/>
      </c:valAx>
      <c:valAx>
        <c:axId val="962266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6227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20</xdr:row>
      <xdr:rowOff>52387</xdr:rowOff>
    </xdr:from>
    <xdr:to>
      <xdr:col>21</xdr:col>
      <xdr:colOff>123825</xdr:colOff>
      <xdr:row>34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abSelected="1" workbookViewId="0">
      <selection activeCell="I34" sqref="I34"/>
    </sheetView>
  </sheetViews>
  <sheetFormatPr defaultRowHeight="15" x14ac:dyDescent="0.25"/>
  <cols>
    <col min="1" max="1" width="15.7109375" bestFit="1" customWidth="1"/>
    <col min="2" max="2" width="15.7109375" style="1" customWidth="1"/>
    <col min="3" max="3" width="6" bestFit="1" customWidth="1"/>
    <col min="5" max="5" width="9.28515625" bestFit="1" customWidth="1"/>
    <col min="6" max="6" width="12.7109375" bestFit="1" customWidth="1"/>
    <col min="7" max="7" width="12.140625" bestFit="1" customWidth="1"/>
    <col min="8" max="8" width="12.28515625" bestFit="1" customWidth="1"/>
    <col min="9" max="9" width="15.7109375" style="1" customWidth="1"/>
    <col min="10" max="10" width="8.140625" bestFit="1" customWidth="1"/>
    <col min="11" max="11" width="13.85546875" bestFit="1" customWidth="1"/>
    <col min="12" max="12" width="13.85546875" style="1" customWidth="1"/>
    <col min="13" max="13" width="14.28515625" bestFit="1" customWidth="1"/>
    <col min="17" max="17" width="14.28515625" bestFit="1" customWidth="1"/>
    <col min="19" max="19" width="12.28515625" bestFit="1" customWidth="1"/>
  </cols>
  <sheetData>
    <row r="1" spans="1:22" x14ac:dyDescent="0.25">
      <c r="A1" t="s">
        <v>0</v>
      </c>
      <c r="B1" s="1" t="s">
        <v>57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53</v>
      </c>
      <c r="I1" s="1" t="s">
        <v>58</v>
      </c>
      <c r="J1" s="1" t="s">
        <v>61</v>
      </c>
      <c r="K1" s="1" t="s">
        <v>59</v>
      </c>
      <c r="L1" s="1" t="s">
        <v>62</v>
      </c>
      <c r="M1" s="1" t="s">
        <v>60</v>
      </c>
    </row>
    <row r="2" spans="1:22" x14ac:dyDescent="0.25">
      <c r="A2" s="16" t="s">
        <v>6</v>
      </c>
      <c r="B2" s="16">
        <v>208</v>
      </c>
      <c r="C2" s="16">
        <v>47.25</v>
      </c>
      <c r="D2" s="16">
        <f t="shared" ref="D2:D29" si="0">VLOOKUP(C2,$O$6:$S$17,4,TRUE)</f>
        <v>1.1599999999999999</v>
      </c>
      <c r="E2" s="16">
        <f t="shared" ref="E2:E29" si="1">C2*D2*1000</f>
        <v>54809.999999999993</v>
      </c>
      <c r="F2" s="16">
        <f t="shared" ref="F2:F29" si="2">C2*H2*1000</f>
        <v>19845</v>
      </c>
      <c r="G2" s="16">
        <v>10</v>
      </c>
      <c r="H2" s="16">
        <f t="shared" ref="H2:H29" si="3">VLOOKUP(C2,$O$6:$S$17,5,TRUE)</f>
        <v>0.42</v>
      </c>
      <c r="I2" s="5">
        <f t="shared" ref="I2:I29" si="4">C2/B2</f>
        <v>0.22716346153846154</v>
      </c>
      <c r="J2" s="3">
        <f>VLOOKUP(I2,$O$6:$S$18,4,TRUE)</f>
        <v>1.84</v>
      </c>
      <c r="K2" s="6">
        <f>C2*J2*1000</f>
        <v>86940</v>
      </c>
      <c r="L2" s="5">
        <f t="shared" ref="L2:L29" si="5">VLOOKUP(I2,$O$6:$S$17,5,TRUE)</f>
        <v>1.1000000000000001</v>
      </c>
      <c r="M2" s="3">
        <f>L2*C2*1000</f>
        <v>51975</v>
      </c>
    </row>
    <row r="3" spans="1:22" x14ac:dyDescent="0.25">
      <c r="A3" s="16" t="s">
        <v>7</v>
      </c>
      <c r="B3" s="16">
        <v>104</v>
      </c>
      <c r="C3" s="16">
        <v>18.75</v>
      </c>
      <c r="D3" s="16">
        <f t="shared" si="0"/>
        <v>1.2</v>
      </c>
      <c r="E3" s="16">
        <f t="shared" si="1"/>
        <v>22500</v>
      </c>
      <c r="F3" s="16">
        <f t="shared" si="2"/>
        <v>12187.5</v>
      </c>
      <c r="G3" s="16">
        <v>10</v>
      </c>
      <c r="H3" s="16">
        <f t="shared" si="3"/>
        <v>0.65</v>
      </c>
      <c r="I3" s="5">
        <f t="shared" si="4"/>
        <v>0.18028846153846154</v>
      </c>
      <c r="J3" s="3">
        <f t="shared" ref="J3:J29" si="6">VLOOKUP(I3,$O$6:$S$18,4,TRUE)</f>
        <v>1.84</v>
      </c>
      <c r="K3" s="6">
        <f t="shared" ref="K3:K29" si="7">C3*J3*1000</f>
        <v>34500</v>
      </c>
      <c r="L3" s="5">
        <f t="shared" si="5"/>
        <v>1.1000000000000001</v>
      </c>
      <c r="M3" s="3">
        <f t="shared" ref="M3:M29" si="8">L3*C3*1000</f>
        <v>20625</v>
      </c>
    </row>
    <row r="4" spans="1:22" ht="15.75" thickBot="1" x14ac:dyDescent="0.3">
      <c r="A4" s="16" t="s">
        <v>8</v>
      </c>
      <c r="B4" s="16">
        <v>34</v>
      </c>
      <c r="C4" s="16">
        <v>9.5</v>
      </c>
      <c r="D4" s="16">
        <f t="shared" si="0"/>
        <v>1.08</v>
      </c>
      <c r="E4" s="16">
        <f t="shared" si="1"/>
        <v>10260.000000000002</v>
      </c>
      <c r="F4" s="16">
        <f t="shared" si="2"/>
        <v>6175</v>
      </c>
      <c r="G4" s="16">
        <v>10</v>
      </c>
      <c r="H4" s="16">
        <f t="shared" si="3"/>
        <v>0.65</v>
      </c>
      <c r="I4" s="5">
        <f t="shared" si="4"/>
        <v>0.27941176470588236</v>
      </c>
      <c r="J4" s="3">
        <f t="shared" si="6"/>
        <v>1.84</v>
      </c>
      <c r="K4" s="6">
        <f t="shared" si="7"/>
        <v>17480</v>
      </c>
      <c r="L4" s="5">
        <f t="shared" si="5"/>
        <v>1.1000000000000001</v>
      </c>
      <c r="M4" s="3">
        <f t="shared" si="8"/>
        <v>10450.000000000002</v>
      </c>
    </row>
    <row r="5" spans="1:22" x14ac:dyDescent="0.25">
      <c r="A5" s="16" t="s">
        <v>9</v>
      </c>
      <c r="B5" s="16">
        <v>138</v>
      </c>
      <c r="C5" s="16">
        <v>42.25</v>
      </c>
      <c r="D5" s="16">
        <f t="shared" si="0"/>
        <v>1.1599999999999999</v>
      </c>
      <c r="E5" s="16">
        <f t="shared" si="1"/>
        <v>49010</v>
      </c>
      <c r="F5" s="16">
        <f t="shared" si="2"/>
        <v>17745</v>
      </c>
      <c r="G5" s="16">
        <v>10</v>
      </c>
      <c r="H5" s="16">
        <f t="shared" si="3"/>
        <v>0.42</v>
      </c>
      <c r="I5" s="5">
        <f t="shared" si="4"/>
        <v>0.3061594202898551</v>
      </c>
      <c r="J5" s="3">
        <f t="shared" si="6"/>
        <v>1.84</v>
      </c>
      <c r="K5" s="6">
        <f t="shared" si="7"/>
        <v>77740.000000000015</v>
      </c>
      <c r="L5" s="5">
        <f t="shared" si="5"/>
        <v>1.1000000000000001</v>
      </c>
      <c r="M5" s="3">
        <f t="shared" si="8"/>
        <v>46475</v>
      </c>
      <c r="O5" s="7" t="s">
        <v>54</v>
      </c>
      <c r="P5" s="8" t="s">
        <v>55</v>
      </c>
      <c r="Q5" s="8" t="s">
        <v>56</v>
      </c>
      <c r="R5" s="8" t="s">
        <v>52</v>
      </c>
      <c r="S5" s="9" t="s">
        <v>53</v>
      </c>
      <c r="U5" s="19"/>
      <c r="V5" s="19"/>
    </row>
    <row r="6" spans="1:22" x14ac:dyDescent="0.25">
      <c r="A6" s="16" t="s">
        <v>10</v>
      </c>
      <c r="B6" s="16">
        <v>161</v>
      </c>
      <c r="C6" s="16">
        <v>90.25</v>
      </c>
      <c r="D6" s="16">
        <f t="shared" si="0"/>
        <v>1.1000000000000001</v>
      </c>
      <c r="E6" s="16">
        <f t="shared" si="1"/>
        <v>99275</v>
      </c>
      <c r="F6" s="16">
        <f t="shared" si="2"/>
        <v>27977.5</v>
      </c>
      <c r="G6" s="16">
        <v>10</v>
      </c>
      <c r="H6" s="16">
        <f t="shared" si="3"/>
        <v>0.31</v>
      </c>
      <c r="I6" s="5">
        <f t="shared" si="4"/>
        <v>0.56055900621118016</v>
      </c>
      <c r="J6" s="3">
        <f t="shared" si="6"/>
        <v>1.84</v>
      </c>
      <c r="K6" s="6">
        <f t="shared" si="7"/>
        <v>166060</v>
      </c>
      <c r="L6" s="5">
        <f t="shared" si="5"/>
        <v>1.1000000000000001</v>
      </c>
      <c r="M6" s="3">
        <f t="shared" si="8"/>
        <v>99275</v>
      </c>
      <c r="O6" s="10">
        <v>0</v>
      </c>
      <c r="P6" s="2">
        <v>1.5</v>
      </c>
      <c r="Q6" s="1">
        <f>R6+0.65</f>
        <v>2.4900000000000002</v>
      </c>
      <c r="R6">
        <v>1.84</v>
      </c>
      <c r="S6" s="11">
        <v>1.1000000000000001</v>
      </c>
      <c r="T6" s="17"/>
      <c r="U6" s="19"/>
      <c r="V6" s="19"/>
    </row>
    <row r="7" spans="1:22" x14ac:dyDescent="0.25">
      <c r="A7" s="16" t="s">
        <v>11</v>
      </c>
      <c r="B7" s="16">
        <v>20</v>
      </c>
      <c r="C7" s="16">
        <v>10</v>
      </c>
      <c r="D7" s="16">
        <f t="shared" si="0"/>
        <v>1.2</v>
      </c>
      <c r="E7" s="16">
        <f t="shared" si="1"/>
        <v>12000</v>
      </c>
      <c r="F7" s="16">
        <f t="shared" si="2"/>
        <v>6500</v>
      </c>
      <c r="G7" s="16">
        <v>10</v>
      </c>
      <c r="H7" s="16">
        <f t="shared" si="3"/>
        <v>0.65</v>
      </c>
      <c r="I7" s="5">
        <f t="shared" si="4"/>
        <v>0.5</v>
      </c>
      <c r="J7" s="3">
        <f t="shared" si="6"/>
        <v>1.84</v>
      </c>
      <c r="K7" s="6">
        <f t="shared" si="7"/>
        <v>18400.000000000004</v>
      </c>
      <c r="L7" s="5">
        <f t="shared" si="5"/>
        <v>1.1000000000000001</v>
      </c>
      <c r="M7" s="3">
        <f t="shared" si="8"/>
        <v>11000</v>
      </c>
      <c r="O7" s="10">
        <v>1.5</v>
      </c>
      <c r="P7" s="2">
        <v>2</v>
      </c>
      <c r="Q7" s="1">
        <f t="shared" ref="Q7:Q18" si="9">R7+0.65</f>
        <v>2.35</v>
      </c>
      <c r="R7" s="1">
        <v>1.7</v>
      </c>
      <c r="S7" s="11">
        <v>1.1000000000000001</v>
      </c>
      <c r="T7" s="17"/>
      <c r="U7" s="19"/>
      <c r="V7" s="19"/>
    </row>
    <row r="8" spans="1:22" x14ac:dyDescent="0.25">
      <c r="A8" s="16" t="s">
        <v>12</v>
      </c>
      <c r="B8" s="16">
        <v>20</v>
      </c>
      <c r="C8" s="16">
        <v>20</v>
      </c>
      <c r="D8" s="16">
        <f t="shared" si="0"/>
        <v>1.18</v>
      </c>
      <c r="E8" s="16">
        <f t="shared" si="1"/>
        <v>23599.999999999996</v>
      </c>
      <c r="F8" s="16">
        <f t="shared" si="2"/>
        <v>8400</v>
      </c>
      <c r="G8" s="16">
        <v>10</v>
      </c>
      <c r="H8" s="16">
        <f t="shared" si="3"/>
        <v>0.42</v>
      </c>
      <c r="I8" s="5">
        <f t="shared" si="4"/>
        <v>1</v>
      </c>
      <c r="J8" s="3">
        <f t="shared" si="6"/>
        <v>1.84</v>
      </c>
      <c r="K8" s="6">
        <f t="shared" si="7"/>
        <v>36800.000000000007</v>
      </c>
      <c r="L8" s="5">
        <f t="shared" si="5"/>
        <v>1.1000000000000001</v>
      </c>
      <c r="M8" s="3">
        <f t="shared" si="8"/>
        <v>22000</v>
      </c>
      <c r="O8" s="10">
        <v>2</v>
      </c>
      <c r="P8" s="2">
        <v>3</v>
      </c>
      <c r="Q8" s="1">
        <f t="shared" si="9"/>
        <v>2.21</v>
      </c>
      <c r="R8" s="1">
        <v>1.56</v>
      </c>
      <c r="S8" s="11">
        <v>0.95</v>
      </c>
      <c r="T8" s="17"/>
      <c r="U8" s="19"/>
      <c r="V8" s="19"/>
    </row>
    <row r="9" spans="1:22" x14ac:dyDescent="0.25">
      <c r="A9" s="16" t="s">
        <v>13</v>
      </c>
      <c r="B9" s="16">
        <v>20</v>
      </c>
      <c r="C9" s="16">
        <v>30</v>
      </c>
      <c r="D9" s="16">
        <f t="shared" si="0"/>
        <v>1.1599999999999999</v>
      </c>
      <c r="E9" s="16">
        <f t="shared" si="1"/>
        <v>34800</v>
      </c>
      <c r="F9" s="16">
        <f t="shared" si="2"/>
        <v>12600</v>
      </c>
      <c r="G9" s="16">
        <v>10</v>
      </c>
      <c r="H9" s="16">
        <f t="shared" si="3"/>
        <v>0.42</v>
      </c>
      <c r="I9" s="5">
        <f t="shared" si="4"/>
        <v>1.5</v>
      </c>
      <c r="J9" s="3">
        <f t="shared" si="6"/>
        <v>1.7</v>
      </c>
      <c r="K9" s="6">
        <f t="shared" si="7"/>
        <v>51000</v>
      </c>
      <c r="L9" s="5">
        <f t="shared" si="5"/>
        <v>1.1000000000000001</v>
      </c>
      <c r="M9" s="3">
        <f t="shared" si="8"/>
        <v>33000</v>
      </c>
      <c r="O9" s="10">
        <v>3.01</v>
      </c>
      <c r="P9" s="2">
        <v>4</v>
      </c>
      <c r="Q9" s="1">
        <f t="shared" si="9"/>
        <v>1.9</v>
      </c>
      <c r="R9" s="1">
        <v>1.25</v>
      </c>
      <c r="S9" s="11">
        <v>0.8</v>
      </c>
      <c r="T9" s="17"/>
      <c r="U9" s="19"/>
      <c r="V9" s="19"/>
    </row>
    <row r="10" spans="1:22" x14ac:dyDescent="0.25">
      <c r="A10" s="16" t="s">
        <v>14</v>
      </c>
      <c r="B10" s="16">
        <v>20</v>
      </c>
      <c r="C10" s="16">
        <v>31.5</v>
      </c>
      <c r="D10" s="16">
        <f t="shared" si="0"/>
        <v>1.1599999999999999</v>
      </c>
      <c r="E10" s="16">
        <f t="shared" si="1"/>
        <v>36540</v>
      </c>
      <c r="F10" s="16">
        <f t="shared" si="2"/>
        <v>13229.999999999998</v>
      </c>
      <c r="G10" s="16">
        <v>10</v>
      </c>
      <c r="H10" s="16">
        <f t="shared" si="3"/>
        <v>0.42</v>
      </c>
      <c r="I10" s="5">
        <f t="shared" si="4"/>
        <v>1.575</v>
      </c>
      <c r="J10" s="3">
        <f t="shared" si="6"/>
        <v>1.7</v>
      </c>
      <c r="K10" s="6">
        <f t="shared" si="7"/>
        <v>53550</v>
      </c>
      <c r="L10" s="5">
        <f t="shared" si="5"/>
        <v>1.1000000000000001</v>
      </c>
      <c r="M10" s="3">
        <f t="shared" si="8"/>
        <v>34650.000000000007</v>
      </c>
      <c r="O10" s="10">
        <v>4</v>
      </c>
      <c r="P10" s="2">
        <v>5</v>
      </c>
      <c r="Q10" s="1">
        <f t="shared" si="9"/>
        <v>1.75</v>
      </c>
      <c r="R10" s="1">
        <v>1.1000000000000001</v>
      </c>
      <c r="S10" s="11">
        <v>0.83</v>
      </c>
      <c r="T10" s="17"/>
      <c r="U10" s="19"/>
      <c r="V10" s="19"/>
    </row>
    <row r="11" spans="1:22" x14ac:dyDescent="0.25">
      <c r="A11" s="16" t="s">
        <v>15</v>
      </c>
      <c r="B11" s="16">
        <v>44</v>
      </c>
      <c r="C11" s="16">
        <v>22</v>
      </c>
      <c r="D11" s="16">
        <f t="shared" si="0"/>
        <v>1.18</v>
      </c>
      <c r="E11" s="16">
        <f t="shared" si="1"/>
        <v>25959.999999999996</v>
      </c>
      <c r="F11" s="16">
        <f t="shared" si="2"/>
        <v>9240</v>
      </c>
      <c r="G11" s="16">
        <v>10</v>
      </c>
      <c r="H11" s="16">
        <f t="shared" si="3"/>
        <v>0.42</v>
      </c>
      <c r="I11" s="5">
        <f t="shared" si="4"/>
        <v>0.5</v>
      </c>
      <c r="J11" s="3">
        <f t="shared" si="6"/>
        <v>1.84</v>
      </c>
      <c r="K11" s="6">
        <f t="shared" si="7"/>
        <v>40480.000000000007</v>
      </c>
      <c r="L11" s="5">
        <f t="shared" si="5"/>
        <v>1.1000000000000001</v>
      </c>
      <c r="M11" s="3">
        <f t="shared" si="8"/>
        <v>24200.000000000004</v>
      </c>
      <c r="O11" s="12">
        <v>5</v>
      </c>
      <c r="P11" s="4">
        <v>7</v>
      </c>
      <c r="Q11" s="1">
        <f t="shared" si="9"/>
        <v>1.6600000000000001</v>
      </c>
      <c r="R11" s="1">
        <v>1.01</v>
      </c>
      <c r="S11" s="11">
        <v>0.65</v>
      </c>
      <c r="T11" s="17"/>
      <c r="U11" s="19"/>
      <c r="V11" s="19"/>
    </row>
    <row r="12" spans="1:22" x14ac:dyDescent="0.25">
      <c r="A12" s="16" t="s">
        <v>16</v>
      </c>
      <c r="B12" s="16">
        <v>44</v>
      </c>
      <c r="C12" s="16">
        <v>44</v>
      </c>
      <c r="D12" s="16">
        <f t="shared" si="0"/>
        <v>1.1599999999999999</v>
      </c>
      <c r="E12" s="16">
        <f t="shared" si="1"/>
        <v>51040</v>
      </c>
      <c r="F12" s="16">
        <f t="shared" si="2"/>
        <v>18480</v>
      </c>
      <c r="G12" s="16">
        <v>10</v>
      </c>
      <c r="H12" s="16">
        <f t="shared" si="3"/>
        <v>0.42</v>
      </c>
      <c r="I12" s="5">
        <f t="shared" si="4"/>
        <v>1</v>
      </c>
      <c r="J12" s="3">
        <f t="shared" si="6"/>
        <v>1.84</v>
      </c>
      <c r="K12" s="6">
        <f t="shared" si="7"/>
        <v>80960.000000000015</v>
      </c>
      <c r="L12" s="5">
        <f t="shared" si="5"/>
        <v>1.1000000000000001</v>
      </c>
      <c r="M12" s="3">
        <f t="shared" si="8"/>
        <v>48400.000000000007</v>
      </c>
      <c r="O12" s="12">
        <v>7</v>
      </c>
      <c r="P12" s="4">
        <v>10</v>
      </c>
      <c r="Q12" s="1">
        <f t="shared" si="9"/>
        <v>1.73</v>
      </c>
      <c r="R12" s="1">
        <v>1.08</v>
      </c>
      <c r="S12" s="11">
        <v>0.65</v>
      </c>
      <c r="T12" s="17"/>
      <c r="U12" s="19"/>
      <c r="V12" s="19"/>
    </row>
    <row r="13" spans="1:22" x14ac:dyDescent="0.25">
      <c r="A13" s="16" t="s">
        <v>17</v>
      </c>
      <c r="B13" s="16">
        <v>44</v>
      </c>
      <c r="C13" s="16">
        <v>66</v>
      </c>
      <c r="D13" s="16">
        <f t="shared" si="0"/>
        <v>1.1200000000000001</v>
      </c>
      <c r="E13" s="16">
        <f t="shared" si="1"/>
        <v>73920</v>
      </c>
      <c r="F13" s="16">
        <f t="shared" si="2"/>
        <v>20460</v>
      </c>
      <c r="G13" s="16">
        <v>10</v>
      </c>
      <c r="H13" s="16">
        <f t="shared" si="3"/>
        <v>0.31</v>
      </c>
      <c r="I13" s="5">
        <f t="shared" si="4"/>
        <v>1.5</v>
      </c>
      <c r="J13" s="3">
        <f t="shared" si="6"/>
        <v>1.7</v>
      </c>
      <c r="K13" s="6">
        <f t="shared" si="7"/>
        <v>112200</v>
      </c>
      <c r="L13" s="5">
        <f t="shared" si="5"/>
        <v>1.1000000000000001</v>
      </c>
      <c r="M13" s="3">
        <f t="shared" si="8"/>
        <v>72600.000000000015</v>
      </c>
      <c r="O13" s="10">
        <v>10</v>
      </c>
      <c r="P13" s="2">
        <v>20</v>
      </c>
      <c r="Q13" s="1">
        <f t="shared" si="9"/>
        <v>1.85</v>
      </c>
      <c r="R13" s="1">
        <v>1.2</v>
      </c>
      <c r="S13" s="11">
        <v>0.65</v>
      </c>
      <c r="T13" s="17"/>
      <c r="U13" s="19"/>
      <c r="V13" s="19"/>
    </row>
    <row r="14" spans="1:22" x14ac:dyDescent="0.25">
      <c r="A14" s="16" t="s">
        <v>18</v>
      </c>
      <c r="B14" s="16">
        <v>44</v>
      </c>
      <c r="C14" s="16">
        <v>76.75</v>
      </c>
      <c r="D14" s="16">
        <f t="shared" si="0"/>
        <v>1.1000000000000001</v>
      </c>
      <c r="E14" s="16">
        <f t="shared" si="1"/>
        <v>84425.000000000015</v>
      </c>
      <c r="F14" s="16">
        <f t="shared" si="2"/>
        <v>23792.5</v>
      </c>
      <c r="G14" s="16">
        <v>10</v>
      </c>
      <c r="H14" s="16">
        <f t="shared" si="3"/>
        <v>0.31</v>
      </c>
      <c r="I14" s="5">
        <f t="shared" si="4"/>
        <v>1.7443181818181819</v>
      </c>
      <c r="J14" s="3">
        <f t="shared" si="6"/>
        <v>1.7</v>
      </c>
      <c r="K14" s="6">
        <f t="shared" si="7"/>
        <v>130475</v>
      </c>
      <c r="L14" s="5">
        <f t="shared" si="5"/>
        <v>1.1000000000000001</v>
      </c>
      <c r="M14" s="3">
        <f t="shared" si="8"/>
        <v>84425.000000000015</v>
      </c>
      <c r="O14" s="10">
        <v>20</v>
      </c>
      <c r="P14" s="2">
        <v>30</v>
      </c>
      <c r="Q14" s="1">
        <f t="shared" si="9"/>
        <v>1.83</v>
      </c>
      <c r="R14" s="1">
        <v>1.18</v>
      </c>
      <c r="S14" s="11">
        <v>0.42</v>
      </c>
      <c r="T14" s="17"/>
      <c r="U14" s="19"/>
      <c r="V14" s="19"/>
    </row>
    <row r="15" spans="1:22" x14ac:dyDescent="0.25">
      <c r="A15" s="16" t="s">
        <v>19</v>
      </c>
      <c r="B15" s="16">
        <v>52</v>
      </c>
      <c r="C15" s="16">
        <v>26</v>
      </c>
      <c r="D15" s="16">
        <f t="shared" si="0"/>
        <v>1.18</v>
      </c>
      <c r="E15" s="16">
        <f t="shared" si="1"/>
        <v>30680</v>
      </c>
      <c r="F15" s="16">
        <f t="shared" si="2"/>
        <v>10920</v>
      </c>
      <c r="G15" s="16">
        <v>10</v>
      </c>
      <c r="H15" s="16">
        <f t="shared" si="3"/>
        <v>0.42</v>
      </c>
      <c r="I15" s="5">
        <f t="shared" si="4"/>
        <v>0.5</v>
      </c>
      <c r="J15" s="3">
        <f t="shared" si="6"/>
        <v>1.84</v>
      </c>
      <c r="K15" s="6">
        <f t="shared" si="7"/>
        <v>47840</v>
      </c>
      <c r="L15" s="5">
        <f t="shared" si="5"/>
        <v>1.1000000000000001</v>
      </c>
      <c r="M15" s="3">
        <f t="shared" si="8"/>
        <v>28600</v>
      </c>
      <c r="O15" s="10">
        <v>30</v>
      </c>
      <c r="P15" s="2">
        <v>50</v>
      </c>
      <c r="Q15" s="1">
        <f t="shared" si="9"/>
        <v>1.81</v>
      </c>
      <c r="R15" s="1">
        <v>1.1599999999999999</v>
      </c>
      <c r="S15" s="11">
        <v>0.42</v>
      </c>
      <c r="T15" s="17"/>
      <c r="U15" s="19"/>
      <c r="V15" s="19"/>
    </row>
    <row r="16" spans="1:22" x14ac:dyDescent="0.25">
      <c r="A16" s="16" t="s">
        <v>20</v>
      </c>
      <c r="B16" s="16">
        <v>52</v>
      </c>
      <c r="C16" s="16">
        <v>52</v>
      </c>
      <c r="D16" s="16">
        <f t="shared" si="0"/>
        <v>1.1200000000000001</v>
      </c>
      <c r="E16" s="16">
        <f t="shared" si="1"/>
        <v>58240.000000000007</v>
      </c>
      <c r="F16" s="16">
        <f t="shared" si="2"/>
        <v>16120.000000000002</v>
      </c>
      <c r="G16" s="16">
        <v>10</v>
      </c>
      <c r="H16" s="16">
        <f t="shared" si="3"/>
        <v>0.31</v>
      </c>
      <c r="I16" s="5">
        <f t="shared" si="4"/>
        <v>1</v>
      </c>
      <c r="J16" s="3">
        <f t="shared" si="6"/>
        <v>1.84</v>
      </c>
      <c r="K16" s="6">
        <f t="shared" si="7"/>
        <v>95680</v>
      </c>
      <c r="L16" s="5">
        <f t="shared" si="5"/>
        <v>1.1000000000000001</v>
      </c>
      <c r="M16" s="3">
        <f t="shared" si="8"/>
        <v>57200</v>
      </c>
      <c r="O16" s="10">
        <v>50</v>
      </c>
      <c r="P16" s="2">
        <v>70</v>
      </c>
      <c r="Q16" s="1">
        <f t="shared" si="9"/>
        <v>1.77</v>
      </c>
      <c r="R16" s="1">
        <v>1.1200000000000001</v>
      </c>
      <c r="S16" s="11">
        <v>0.31</v>
      </c>
      <c r="T16" s="17"/>
      <c r="U16" s="19"/>
      <c r="V16" s="19"/>
    </row>
    <row r="17" spans="1:22" x14ac:dyDescent="0.25">
      <c r="A17" s="16" t="s">
        <v>21</v>
      </c>
      <c r="B17" s="16">
        <v>52</v>
      </c>
      <c r="C17" s="16">
        <v>78</v>
      </c>
      <c r="D17" s="16">
        <f t="shared" si="0"/>
        <v>1.1000000000000001</v>
      </c>
      <c r="E17" s="16">
        <f t="shared" si="1"/>
        <v>85800.000000000015</v>
      </c>
      <c r="F17" s="16">
        <f t="shared" si="2"/>
        <v>24180</v>
      </c>
      <c r="G17" s="16">
        <v>10</v>
      </c>
      <c r="H17" s="16">
        <f t="shared" si="3"/>
        <v>0.31</v>
      </c>
      <c r="I17" s="5">
        <f t="shared" si="4"/>
        <v>1.5</v>
      </c>
      <c r="J17" s="3">
        <f t="shared" si="6"/>
        <v>1.7</v>
      </c>
      <c r="K17" s="6">
        <f t="shared" si="7"/>
        <v>132600</v>
      </c>
      <c r="L17" s="5">
        <f t="shared" si="5"/>
        <v>1.1000000000000001</v>
      </c>
      <c r="M17" s="3">
        <f t="shared" si="8"/>
        <v>85800.000000000015</v>
      </c>
      <c r="O17" s="10">
        <v>70</v>
      </c>
      <c r="P17" s="2">
        <v>100</v>
      </c>
      <c r="Q17" s="2">
        <f t="shared" si="9"/>
        <v>1.75</v>
      </c>
      <c r="R17" s="2">
        <v>1.1000000000000001</v>
      </c>
      <c r="S17" s="11">
        <v>0.31</v>
      </c>
      <c r="T17" s="17"/>
      <c r="U17" s="19"/>
      <c r="V17" s="19"/>
    </row>
    <row r="18" spans="1:22" ht="15.75" thickBot="1" x14ac:dyDescent="0.3">
      <c r="A18" s="16" t="s">
        <v>22</v>
      </c>
      <c r="B18" s="16">
        <v>52</v>
      </c>
      <c r="C18" s="16">
        <v>104</v>
      </c>
      <c r="D18" s="16">
        <f t="shared" si="0"/>
        <v>1.1000000000000001</v>
      </c>
      <c r="E18" s="16">
        <f t="shared" si="1"/>
        <v>114400</v>
      </c>
      <c r="F18" s="16">
        <f t="shared" si="2"/>
        <v>32240.000000000004</v>
      </c>
      <c r="G18" s="16">
        <v>10</v>
      </c>
      <c r="H18" s="16">
        <f t="shared" si="3"/>
        <v>0.31</v>
      </c>
      <c r="I18" s="5">
        <f t="shared" si="4"/>
        <v>2</v>
      </c>
      <c r="J18" s="3">
        <f t="shared" si="6"/>
        <v>1.56</v>
      </c>
      <c r="K18" s="6">
        <f t="shared" si="7"/>
        <v>162240</v>
      </c>
      <c r="L18" s="5">
        <f t="shared" si="5"/>
        <v>0.95</v>
      </c>
      <c r="M18" s="3">
        <f t="shared" si="8"/>
        <v>98800</v>
      </c>
      <c r="O18" s="13">
        <v>100</v>
      </c>
      <c r="P18" s="14"/>
      <c r="Q18" s="14">
        <f t="shared" si="9"/>
        <v>1.73</v>
      </c>
      <c r="R18" s="14">
        <v>1.08</v>
      </c>
      <c r="S18" s="15">
        <v>0.31</v>
      </c>
      <c r="T18" s="17"/>
      <c r="U18" s="19"/>
      <c r="V18" s="19"/>
    </row>
    <row r="19" spans="1:22" x14ac:dyDescent="0.25">
      <c r="A19" s="16" t="s">
        <v>23</v>
      </c>
      <c r="B19" s="16">
        <v>52</v>
      </c>
      <c r="C19" s="16">
        <v>130</v>
      </c>
      <c r="D19" s="16">
        <f t="shared" si="0"/>
        <v>1.1000000000000001</v>
      </c>
      <c r="E19" s="16">
        <f t="shared" si="1"/>
        <v>143000</v>
      </c>
      <c r="F19" s="16">
        <f t="shared" si="2"/>
        <v>40300</v>
      </c>
      <c r="G19" s="16">
        <v>10</v>
      </c>
      <c r="H19" s="16">
        <f t="shared" si="3"/>
        <v>0.31</v>
      </c>
      <c r="I19" s="5">
        <f t="shared" si="4"/>
        <v>2.5</v>
      </c>
      <c r="J19" s="3">
        <f t="shared" si="6"/>
        <v>1.56</v>
      </c>
      <c r="K19" s="6">
        <f t="shared" si="7"/>
        <v>202800</v>
      </c>
      <c r="L19" s="5">
        <f t="shared" si="5"/>
        <v>0.95</v>
      </c>
      <c r="M19" s="3">
        <f t="shared" si="8"/>
        <v>123500</v>
      </c>
      <c r="U19" s="19"/>
      <c r="V19" s="19"/>
    </row>
    <row r="20" spans="1:22" x14ac:dyDescent="0.25">
      <c r="A20" s="16" t="s">
        <v>24</v>
      </c>
      <c r="B20" s="16">
        <v>52</v>
      </c>
      <c r="C20" s="16">
        <v>141.5</v>
      </c>
      <c r="D20" s="16">
        <f t="shared" si="0"/>
        <v>1.1000000000000001</v>
      </c>
      <c r="E20" s="16">
        <f t="shared" si="1"/>
        <v>155650</v>
      </c>
      <c r="F20" s="16">
        <f t="shared" si="2"/>
        <v>43865</v>
      </c>
      <c r="G20" s="16">
        <v>10</v>
      </c>
      <c r="H20" s="16">
        <f t="shared" si="3"/>
        <v>0.31</v>
      </c>
      <c r="I20" s="5">
        <f t="shared" si="4"/>
        <v>2.7211538461538463</v>
      </c>
      <c r="J20" s="3">
        <f t="shared" si="6"/>
        <v>1.56</v>
      </c>
      <c r="K20" s="6">
        <f t="shared" si="7"/>
        <v>220740</v>
      </c>
      <c r="L20" s="5">
        <f t="shared" si="5"/>
        <v>0.95</v>
      </c>
      <c r="M20" s="3">
        <f t="shared" si="8"/>
        <v>134424.99999999997</v>
      </c>
    </row>
    <row r="21" spans="1:22" x14ac:dyDescent="0.25">
      <c r="A21" s="16" t="s">
        <v>25</v>
      </c>
      <c r="B21" s="16">
        <v>48</v>
      </c>
      <c r="C21" s="16">
        <v>24</v>
      </c>
      <c r="D21" s="16">
        <f t="shared" si="0"/>
        <v>1.18</v>
      </c>
      <c r="E21" s="16">
        <f t="shared" si="1"/>
        <v>28320</v>
      </c>
      <c r="F21" s="16">
        <f t="shared" si="2"/>
        <v>10080</v>
      </c>
      <c r="G21" s="16">
        <v>10</v>
      </c>
      <c r="H21" s="16">
        <f t="shared" si="3"/>
        <v>0.42</v>
      </c>
      <c r="I21" s="5">
        <f t="shared" si="4"/>
        <v>0.5</v>
      </c>
      <c r="J21" s="3">
        <f t="shared" si="6"/>
        <v>1.84</v>
      </c>
      <c r="K21" s="6">
        <f t="shared" si="7"/>
        <v>44160.000000000007</v>
      </c>
      <c r="L21" s="5">
        <f t="shared" si="5"/>
        <v>1.1000000000000001</v>
      </c>
      <c r="M21" s="3">
        <f t="shared" si="8"/>
        <v>26400.000000000004</v>
      </c>
    </row>
    <row r="22" spans="1:22" x14ac:dyDescent="0.25">
      <c r="A22" s="16" t="s">
        <v>26</v>
      </c>
      <c r="B22" s="16">
        <v>48</v>
      </c>
      <c r="C22" s="16">
        <v>48</v>
      </c>
      <c r="D22" s="16">
        <f t="shared" si="0"/>
        <v>1.1599999999999999</v>
      </c>
      <c r="E22" s="16">
        <f t="shared" si="1"/>
        <v>55679.999999999993</v>
      </c>
      <c r="F22" s="16">
        <f t="shared" si="2"/>
        <v>20160</v>
      </c>
      <c r="G22" s="16">
        <v>10</v>
      </c>
      <c r="H22" s="16">
        <f t="shared" si="3"/>
        <v>0.42</v>
      </c>
      <c r="I22" s="5">
        <f t="shared" si="4"/>
        <v>1</v>
      </c>
      <c r="J22" s="3">
        <f t="shared" si="6"/>
        <v>1.84</v>
      </c>
      <c r="K22" s="6">
        <f t="shared" si="7"/>
        <v>88320.000000000015</v>
      </c>
      <c r="L22" s="5">
        <f t="shared" si="5"/>
        <v>1.1000000000000001</v>
      </c>
      <c r="M22" s="3">
        <f t="shared" si="8"/>
        <v>52800.000000000007</v>
      </c>
    </row>
    <row r="23" spans="1:22" x14ac:dyDescent="0.25">
      <c r="A23" s="16" t="s">
        <v>27</v>
      </c>
      <c r="B23" s="16">
        <v>48</v>
      </c>
      <c r="C23" s="16">
        <v>52.5</v>
      </c>
      <c r="D23" s="16">
        <f t="shared" si="0"/>
        <v>1.1200000000000001</v>
      </c>
      <c r="E23" s="16">
        <f t="shared" si="1"/>
        <v>58800.000000000007</v>
      </c>
      <c r="F23" s="16">
        <f t="shared" si="2"/>
        <v>16274.999999999998</v>
      </c>
      <c r="G23" s="16">
        <v>10</v>
      </c>
      <c r="H23" s="16">
        <f t="shared" si="3"/>
        <v>0.31</v>
      </c>
      <c r="I23" s="5">
        <f t="shared" si="4"/>
        <v>1.09375</v>
      </c>
      <c r="J23" s="3">
        <f t="shared" si="6"/>
        <v>1.84</v>
      </c>
      <c r="K23" s="6">
        <f t="shared" si="7"/>
        <v>96600.000000000015</v>
      </c>
      <c r="L23" s="5">
        <f t="shared" si="5"/>
        <v>1.1000000000000001</v>
      </c>
      <c r="M23" s="3">
        <f t="shared" si="8"/>
        <v>57750.000000000007</v>
      </c>
    </row>
    <row r="24" spans="1:22" x14ac:dyDescent="0.25">
      <c r="A24" s="16" t="s">
        <v>28</v>
      </c>
      <c r="B24" s="16">
        <v>26</v>
      </c>
      <c r="C24" s="16">
        <v>13</v>
      </c>
      <c r="D24" s="16">
        <f t="shared" si="0"/>
        <v>1.2</v>
      </c>
      <c r="E24" s="16">
        <f t="shared" si="1"/>
        <v>15600</v>
      </c>
      <c r="F24" s="16">
        <f t="shared" si="2"/>
        <v>8450.0000000000018</v>
      </c>
      <c r="G24" s="16">
        <v>10</v>
      </c>
      <c r="H24" s="16">
        <f t="shared" si="3"/>
        <v>0.65</v>
      </c>
      <c r="I24" s="5">
        <f t="shared" si="4"/>
        <v>0.5</v>
      </c>
      <c r="J24" s="3">
        <f t="shared" si="6"/>
        <v>1.84</v>
      </c>
      <c r="K24" s="6">
        <f t="shared" si="7"/>
        <v>23920</v>
      </c>
      <c r="L24" s="5">
        <f t="shared" si="5"/>
        <v>1.1000000000000001</v>
      </c>
      <c r="M24" s="3">
        <f t="shared" si="8"/>
        <v>14300</v>
      </c>
    </row>
    <row r="25" spans="1:22" x14ac:dyDescent="0.25">
      <c r="A25" s="16" t="s">
        <v>29</v>
      </c>
      <c r="B25" s="16">
        <v>26</v>
      </c>
      <c r="C25" s="16">
        <v>26</v>
      </c>
      <c r="D25" s="16">
        <f t="shared" si="0"/>
        <v>1.18</v>
      </c>
      <c r="E25" s="16">
        <f t="shared" si="1"/>
        <v>30680</v>
      </c>
      <c r="F25" s="16">
        <f t="shared" si="2"/>
        <v>10920</v>
      </c>
      <c r="G25" s="16">
        <v>10</v>
      </c>
      <c r="H25" s="16">
        <f t="shared" si="3"/>
        <v>0.42</v>
      </c>
      <c r="I25" s="5">
        <f t="shared" si="4"/>
        <v>1</v>
      </c>
      <c r="J25" s="3">
        <f t="shared" si="6"/>
        <v>1.84</v>
      </c>
      <c r="K25" s="6">
        <f t="shared" si="7"/>
        <v>47840</v>
      </c>
      <c r="L25" s="5">
        <f t="shared" si="5"/>
        <v>1.1000000000000001</v>
      </c>
      <c r="M25" s="3">
        <f t="shared" si="8"/>
        <v>28600</v>
      </c>
    </row>
    <row r="26" spans="1:22" x14ac:dyDescent="0.25">
      <c r="A26" s="16" t="s">
        <v>30</v>
      </c>
      <c r="B26" s="16">
        <v>26</v>
      </c>
      <c r="C26" s="16">
        <v>39</v>
      </c>
      <c r="D26" s="16">
        <f t="shared" si="0"/>
        <v>1.1599999999999999</v>
      </c>
      <c r="E26" s="16">
        <f t="shared" si="1"/>
        <v>45239.999999999993</v>
      </c>
      <c r="F26" s="16">
        <f t="shared" si="2"/>
        <v>16379.999999999998</v>
      </c>
      <c r="G26" s="16">
        <v>10</v>
      </c>
      <c r="H26" s="16">
        <f t="shared" si="3"/>
        <v>0.42</v>
      </c>
      <c r="I26" s="5">
        <f t="shared" si="4"/>
        <v>1.5</v>
      </c>
      <c r="J26" s="3">
        <f t="shared" si="6"/>
        <v>1.7</v>
      </c>
      <c r="K26" s="6">
        <f t="shared" si="7"/>
        <v>66300</v>
      </c>
      <c r="L26" s="5">
        <f t="shared" si="5"/>
        <v>1.1000000000000001</v>
      </c>
      <c r="M26" s="3">
        <f t="shared" si="8"/>
        <v>42900.000000000007</v>
      </c>
    </row>
    <row r="27" spans="1:22" x14ac:dyDescent="0.25">
      <c r="A27" s="16" t="s">
        <v>31</v>
      </c>
      <c r="B27" s="16">
        <v>26</v>
      </c>
      <c r="C27" s="16">
        <v>52</v>
      </c>
      <c r="D27" s="16">
        <f t="shared" si="0"/>
        <v>1.1200000000000001</v>
      </c>
      <c r="E27" s="16">
        <f t="shared" si="1"/>
        <v>58240.000000000007</v>
      </c>
      <c r="F27" s="16">
        <f t="shared" si="2"/>
        <v>16120.000000000002</v>
      </c>
      <c r="G27" s="16">
        <v>10</v>
      </c>
      <c r="H27" s="16">
        <f t="shared" si="3"/>
        <v>0.31</v>
      </c>
      <c r="I27" s="5">
        <f t="shared" si="4"/>
        <v>2</v>
      </c>
      <c r="J27" s="3">
        <f t="shared" si="6"/>
        <v>1.56</v>
      </c>
      <c r="K27" s="6">
        <f t="shared" si="7"/>
        <v>81120</v>
      </c>
      <c r="L27" s="5">
        <f t="shared" si="5"/>
        <v>0.95</v>
      </c>
      <c r="M27" s="3">
        <f t="shared" si="8"/>
        <v>49400</v>
      </c>
    </row>
    <row r="28" spans="1:22" x14ac:dyDescent="0.25">
      <c r="A28" s="16" t="s">
        <v>32</v>
      </c>
      <c r="B28" s="16">
        <v>26</v>
      </c>
      <c r="C28" s="16">
        <v>65</v>
      </c>
      <c r="D28" s="16">
        <f t="shared" si="0"/>
        <v>1.1200000000000001</v>
      </c>
      <c r="E28" s="16">
        <f t="shared" si="1"/>
        <v>72800.000000000015</v>
      </c>
      <c r="F28" s="16">
        <f t="shared" si="2"/>
        <v>20150</v>
      </c>
      <c r="G28" s="16">
        <v>10</v>
      </c>
      <c r="H28" s="16">
        <f t="shared" si="3"/>
        <v>0.31</v>
      </c>
      <c r="I28" s="5">
        <f t="shared" si="4"/>
        <v>2.5</v>
      </c>
      <c r="J28" s="3">
        <f t="shared" si="6"/>
        <v>1.56</v>
      </c>
      <c r="K28" s="6">
        <f t="shared" si="7"/>
        <v>101400</v>
      </c>
      <c r="L28" s="5">
        <f t="shared" si="5"/>
        <v>0.95</v>
      </c>
      <c r="M28" s="3">
        <f t="shared" si="8"/>
        <v>61750</v>
      </c>
    </row>
    <row r="29" spans="1:22" x14ac:dyDescent="0.25">
      <c r="A29" s="16" t="s">
        <v>33</v>
      </c>
      <c r="B29" s="16">
        <v>26</v>
      </c>
      <c r="C29" s="16">
        <v>78.5</v>
      </c>
      <c r="D29" s="16">
        <f t="shared" si="0"/>
        <v>1.1000000000000001</v>
      </c>
      <c r="E29" s="16">
        <f t="shared" si="1"/>
        <v>86350.000000000015</v>
      </c>
      <c r="F29" s="16">
        <f t="shared" si="2"/>
        <v>24335</v>
      </c>
      <c r="G29" s="16">
        <v>10</v>
      </c>
      <c r="H29" s="16">
        <f t="shared" si="3"/>
        <v>0.31</v>
      </c>
      <c r="I29" s="5">
        <v>3</v>
      </c>
      <c r="J29" s="3">
        <f t="shared" si="6"/>
        <v>1.56</v>
      </c>
      <c r="K29" s="6">
        <f t="shared" si="7"/>
        <v>122460.00000000001</v>
      </c>
      <c r="L29" s="5">
        <f t="shared" si="5"/>
        <v>0.95</v>
      </c>
      <c r="M29" s="3">
        <f t="shared" si="8"/>
        <v>74575</v>
      </c>
    </row>
    <row r="30" spans="1:22" x14ac:dyDescent="0.25">
      <c r="A30" s="3" t="str">
        <f>CONCATENATE(A2,"_i")</f>
        <v>site_A_max_i</v>
      </c>
      <c r="B30" s="3">
        <v>208</v>
      </c>
      <c r="C30" s="3">
        <v>47.25</v>
      </c>
      <c r="D30" s="3"/>
      <c r="E30" s="3">
        <v>86940</v>
      </c>
      <c r="F30" s="3">
        <v>51975</v>
      </c>
      <c r="G30" s="3">
        <v>10</v>
      </c>
      <c r="H30" s="3"/>
      <c r="J30" s="3"/>
      <c r="K30" s="18"/>
      <c r="L30" s="18"/>
      <c r="M30" s="18"/>
    </row>
    <row r="31" spans="1:22" x14ac:dyDescent="0.25">
      <c r="A31" s="3" t="str">
        <f t="shared" ref="A31:A57" si="10">CONCATENATE(A3,"_i")</f>
        <v>site_B_max_i</v>
      </c>
      <c r="B31" s="3">
        <v>104</v>
      </c>
      <c r="C31" s="3">
        <v>18.75</v>
      </c>
      <c r="D31" s="3"/>
      <c r="E31" s="3">
        <v>34500</v>
      </c>
      <c r="F31" s="3">
        <v>20625</v>
      </c>
      <c r="G31" s="3">
        <v>10</v>
      </c>
      <c r="H31" s="3"/>
      <c r="J31" s="3"/>
      <c r="K31" s="18"/>
      <c r="L31" s="18"/>
      <c r="M31" s="18"/>
    </row>
    <row r="32" spans="1:22" x14ac:dyDescent="0.25">
      <c r="A32" s="3" t="str">
        <f t="shared" si="10"/>
        <v>site_C_max_i</v>
      </c>
      <c r="B32" s="3">
        <v>34</v>
      </c>
      <c r="C32" s="3">
        <v>9.5</v>
      </c>
      <c r="D32" s="3"/>
      <c r="E32" s="3">
        <v>17480</v>
      </c>
      <c r="F32" s="3">
        <v>10450.000000000002</v>
      </c>
      <c r="G32" s="3">
        <v>10</v>
      </c>
      <c r="H32" s="3"/>
      <c r="J32" s="3"/>
      <c r="K32" s="18"/>
      <c r="L32" s="18"/>
      <c r="M32" s="18"/>
    </row>
    <row r="33" spans="1:13" x14ac:dyDescent="0.25">
      <c r="A33" s="3" t="str">
        <f t="shared" si="10"/>
        <v>site_D_max_i</v>
      </c>
      <c r="B33" s="3">
        <v>138</v>
      </c>
      <c r="C33" s="3">
        <v>42.25</v>
      </c>
      <c r="D33" s="3"/>
      <c r="E33" s="3">
        <v>77740.000000000015</v>
      </c>
      <c r="F33" s="3">
        <v>46475</v>
      </c>
      <c r="G33" s="3">
        <v>10</v>
      </c>
      <c r="H33" s="3"/>
      <c r="J33" s="3"/>
      <c r="K33" s="18"/>
      <c r="L33" s="18"/>
      <c r="M33" s="18"/>
    </row>
    <row r="34" spans="1:13" x14ac:dyDescent="0.25">
      <c r="A34" s="3" t="str">
        <f t="shared" si="10"/>
        <v>site_E_max_i</v>
      </c>
      <c r="B34" s="3">
        <v>161</v>
      </c>
      <c r="C34" s="3">
        <v>90.25</v>
      </c>
      <c r="D34" s="3"/>
      <c r="E34" s="3">
        <v>166060</v>
      </c>
      <c r="F34" s="3">
        <v>99275</v>
      </c>
      <c r="G34" s="3">
        <v>10</v>
      </c>
      <c r="H34" s="3"/>
      <c r="J34" s="3"/>
      <c r="K34" s="18"/>
      <c r="L34" s="18"/>
      <c r="M34" s="18"/>
    </row>
    <row r="35" spans="1:13" x14ac:dyDescent="0.25">
      <c r="A35" s="3" t="str">
        <f t="shared" si="10"/>
        <v>site_F_0_5kw_i</v>
      </c>
      <c r="B35" s="3">
        <v>20</v>
      </c>
      <c r="C35" s="3">
        <v>10</v>
      </c>
      <c r="D35" s="3"/>
      <c r="E35" s="3">
        <v>18400.000000000004</v>
      </c>
      <c r="F35" s="3">
        <v>11000</v>
      </c>
      <c r="G35" s="3">
        <v>10</v>
      </c>
      <c r="H35" s="3"/>
      <c r="J35" s="3"/>
      <c r="K35" s="18"/>
      <c r="L35" s="18"/>
      <c r="M35" s="18"/>
    </row>
    <row r="36" spans="1:13" x14ac:dyDescent="0.25">
      <c r="A36" s="3" t="str">
        <f t="shared" si="10"/>
        <v>site_F_1_0kw_i</v>
      </c>
      <c r="B36" s="3">
        <v>20</v>
      </c>
      <c r="C36" s="3">
        <v>20</v>
      </c>
      <c r="D36" s="3"/>
      <c r="E36" s="3">
        <v>36800.000000000007</v>
      </c>
      <c r="F36" s="3">
        <v>22000</v>
      </c>
      <c r="G36" s="3">
        <v>10</v>
      </c>
      <c r="H36" s="3"/>
      <c r="J36" s="3"/>
      <c r="K36" s="18"/>
      <c r="L36" s="18"/>
      <c r="M36" s="18"/>
    </row>
    <row r="37" spans="1:13" x14ac:dyDescent="0.25">
      <c r="A37" s="3" t="str">
        <f t="shared" si="10"/>
        <v>site_F_1_5kw_i</v>
      </c>
      <c r="B37" s="3">
        <v>20</v>
      </c>
      <c r="C37" s="3">
        <v>30</v>
      </c>
      <c r="D37" s="3"/>
      <c r="E37" s="3">
        <v>51000</v>
      </c>
      <c r="F37" s="3">
        <v>33000</v>
      </c>
      <c r="G37" s="3">
        <v>10</v>
      </c>
      <c r="H37" s="3"/>
      <c r="J37" s="3"/>
      <c r="K37" s="18"/>
      <c r="L37" s="18"/>
      <c r="M37" s="18"/>
    </row>
    <row r="38" spans="1:13" x14ac:dyDescent="0.25">
      <c r="A38" s="3" t="str">
        <f t="shared" si="10"/>
        <v>site_F_max_i</v>
      </c>
      <c r="B38" s="3">
        <v>20</v>
      </c>
      <c r="C38" s="3">
        <v>31.5</v>
      </c>
      <c r="D38" s="3"/>
      <c r="E38" s="3">
        <v>53550</v>
      </c>
      <c r="F38" s="3">
        <v>34650.000000000007</v>
      </c>
      <c r="G38" s="3">
        <v>10</v>
      </c>
      <c r="H38" s="3"/>
      <c r="J38" s="3"/>
      <c r="K38" s="18"/>
      <c r="L38" s="18"/>
      <c r="M38" s="18"/>
    </row>
    <row r="39" spans="1:13" x14ac:dyDescent="0.25">
      <c r="A39" s="3" t="str">
        <f t="shared" si="10"/>
        <v>site_G_0_5kw_i</v>
      </c>
      <c r="B39" s="3">
        <v>44</v>
      </c>
      <c r="C39" s="3">
        <v>22</v>
      </c>
      <c r="D39" s="3"/>
      <c r="E39" s="3">
        <v>40480.000000000007</v>
      </c>
      <c r="F39" s="3">
        <v>24200.000000000004</v>
      </c>
      <c r="G39" s="3">
        <v>10</v>
      </c>
      <c r="H39" s="3"/>
      <c r="J39" s="3"/>
      <c r="K39" s="18"/>
      <c r="L39" s="18"/>
      <c r="M39" s="18"/>
    </row>
    <row r="40" spans="1:13" x14ac:dyDescent="0.25">
      <c r="A40" s="3" t="str">
        <f t="shared" si="10"/>
        <v>site_G_1_0kw_i</v>
      </c>
      <c r="B40" s="3">
        <v>44</v>
      </c>
      <c r="C40" s="3">
        <v>44</v>
      </c>
      <c r="D40" s="3"/>
      <c r="E40" s="3">
        <v>80960.000000000015</v>
      </c>
      <c r="F40" s="3">
        <v>48400.000000000007</v>
      </c>
      <c r="G40" s="3">
        <v>10</v>
      </c>
      <c r="H40" s="3"/>
      <c r="J40" s="3"/>
      <c r="K40" s="18"/>
      <c r="L40" s="18"/>
      <c r="M40" s="18"/>
    </row>
    <row r="41" spans="1:13" x14ac:dyDescent="0.25">
      <c r="A41" s="3" t="str">
        <f t="shared" si="10"/>
        <v>site_G_1_5kw_i</v>
      </c>
      <c r="B41" s="3">
        <v>44</v>
      </c>
      <c r="C41" s="3">
        <v>66</v>
      </c>
      <c r="D41" s="3"/>
      <c r="E41" s="3">
        <v>112200</v>
      </c>
      <c r="F41" s="3">
        <v>72600.000000000015</v>
      </c>
      <c r="G41" s="3">
        <v>10</v>
      </c>
      <c r="H41" s="3"/>
      <c r="J41" s="3"/>
      <c r="K41" s="18"/>
      <c r="L41" s="18"/>
      <c r="M41" s="18"/>
    </row>
    <row r="42" spans="1:13" x14ac:dyDescent="0.25">
      <c r="A42" s="3" t="str">
        <f t="shared" si="10"/>
        <v>site_G_max_i</v>
      </c>
      <c r="B42" s="3">
        <v>44</v>
      </c>
      <c r="C42" s="3">
        <v>76.75</v>
      </c>
      <c r="D42" s="3"/>
      <c r="E42" s="3">
        <v>130475</v>
      </c>
      <c r="F42" s="3">
        <v>84425.000000000015</v>
      </c>
      <c r="G42" s="3">
        <v>10</v>
      </c>
      <c r="H42" s="3"/>
      <c r="J42" s="3"/>
      <c r="K42" s="18"/>
      <c r="L42" s="18"/>
      <c r="M42" s="18"/>
    </row>
    <row r="43" spans="1:13" x14ac:dyDescent="0.25">
      <c r="A43" s="3" t="str">
        <f t="shared" si="10"/>
        <v>site_H_0_5kw_i</v>
      </c>
      <c r="B43" s="3">
        <v>52</v>
      </c>
      <c r="C43" s="3">
        <v>26</v>
      </c>
      <c r="D43" s="3"/>
      <c r="E43" s="3">
        <v>47840</v>
      </c>
      <c r="F43" s="3">
        <v>28600</v>
      </c>
      <c r="G43" s="3">
        <v>10</v>
      </c>
      <c r="H43" s="3"/>
      <c r="J43" s="3"/>
      <c r="K43" s="18"/>
      <c r="L43" s="18"/>
      <c r="M43" s="18"/>
    </row>
    <row r="44" spans="1:13" x14ac:dyDescent="0.25">
      <c r="A44" s="3" t="str">
        <f t="shared" si="10"/>
        <v>site_H_1_0kw_i</v>
      </c>
      <c r="B44" s="3">
        <v>52</v>
      </c>
      <c r="C44" s="3">
        <v>52</v>
      </c>
      <c r="D44" s="3"/>
      <c r="E44" s="3">
        <v>95680</v>
      </c>
      <c r="F44" s="3">
        <v>57200</v>
      </c>
      <c r="G44" s="3">
        <v>10</v>
      </c>
      <c r="H44" s="3"/>
      <c r="J44" s="3"/>
      <c r="K44" s="18"/>
      <c r="L44" s="18"/>
      <c r="M44" s="18"/>
    </row>
    <row r="45" spans="1:13" x14ac:dyDescent="0.25">
      <c r="A45" s="3" t="str">
        <f t="shared" si="10"/>
        <v>site_H_1_5kw_i</v>
      </c>
      <c r="B45" s="3">
        <v>52</v>
      </c>
      <c r="C45" s="3">
        <v>78</v>
      </c>
      <c r="D45" s="3"/>
      <c r="E45" s="3">
        <v>132600</v>
      </c>
      <c r="F45" s="3">
        <v>85800.000000000015</v>
      </c>
      <c r="G45" s="3">
        <v>10</v>
      </c>
      <c r="H45" s="3"/>
      <c r="J45" s="3"/>
      <c r="K45" s="18"/>
      <c r="L45" s="18"/>
      <c r="M45" s="18"/>
    </row>
    <row r="46" spans="1:13" x14ac:dyDescent="0.25">
      <c r="A46" s="3" t="str">
        <f t="shared" si="10"/>
        <v>site_H_2_0kw_i</v>
      </c>
      <c r="B46" s="3">
        <v>52</v>
      </c>
      <c r="C46" s="3">
        <v>104</v>
      </c>
      <c r="D46" s="3"/>
      <c r="E46" s="3">
        <v>162240</v>
      </c>
      <c r="F46" s="3">
        <v>98800</v>
      </c>
      <c r="G46" s="3">
        <v>10</v>
      </c>
      <c r="H46" s="3"/>
      <c r="J46" s="3"/>
      <c r="K46" s="18"/>
      <c r="L46" s="18"/>
      <c r="M46" s="18"/>
    </row>
    <row r="47" spans="1:13" x14ac:dyDescent="0.25">
      <c r="A47" s="3" t="str">
        <f t="shared" si="10"/>
        <v>site_H_2_5kw_i</v>
      </c>
      <c r="B47" s="3">
        <v>52</v>
      </c>
      <c r="C47" s="3">
        <v>130</v>
      </c>
      <c r="D47" s="3"/>
      <c r="E47" s="3">
        <v>202800</v>
      </c>
      <c r="F47" s="3">
        <v>123500</v>
      </c>
      <c r="G47" s="3">
        <v>10</v>
      </c>
      <c r="H47" s="3"/>
      <c r="J47" s="3"/>
      <c r="K47" s="18"/>
      <c r="L47" s="18"/>
      <c r="M47" s="18"/>
    </row>
    <row r="48" spans="1:13" x14ac:dyDescent="0.25">
      <c r="A48" s="3" t="str">
        <f t="shared" si="10"/>
        <v>site_H_max_i</v>
      </c>
      <c r="B48" s="3">
        <v>52</v>
      </c>
      <c r="C48" s="3">
        <v>141.5</v>
      </c>
      <c r="D48" s="3"/>
      <c r="E48" s="3">
        <v>220740</v>
      </c>
      <c r="F48" s="3">
        <v>134424.99999999997</v>
      </c>
      <c r="G48" s="3">
        <v>10</v>
      </c>
      <c r="H48" s="3"/>
      <c r="J48" s="3"/>
      <c r="K48" s="18"/>
      <c r="L48" s="18"/>
      <c r="M48" s="18"/>
    </row>
    <row r="49" spans="1:13" x14ac:dyDescent="0.25">
      <c r="A49" s="3" t="str">
        <f t="shared" si="10"/>
        <v>site_I_0_5kw_i</v>
      </c>
      <c r="B49" s="3">
        <v>48</v>
      </c>
      <c r="C49" s="3">
        <v>24</v>
      </c>
      <c r="D49" s="3"/>
      <c r="E49" s="3">
        <v>44160.000000000007</v>
      </c>
      <c r="F49" s="3">
        <v>26400.000000000004</v>
      </c>
      <c r="G49" s="3">
        <v>10</v>
      </c>
      <c r="H49" s="3"/>
      <c r="J49" s="3"/>
      <c r="K49" s="18"/>
      <c r="L49" s="18"/>
      <c r="M49" s="18"/>
    </row>
    <row r="50" spans="1:13" x14ac:dyDescent="0.25">
      <c r="A50" s="3" t="str">
        <f t="shared" si="10"/>
        <v>site_I_1_0kw_i</v>
      </c>
      <c r="B50" s="3">
        <v>48</v>
      </c>
      <c r="C50" s="3">
        <v>48</v>
      </c>
      <c r="D50" s="3"/>
      <c r="E50" s="3">
        <v>88320.000000000015</v>
      </c>
      <c r="F50" s="3">
        <v>52800.000000000007</v>
      </c>
      <c r="G50" s="3">
        <v>10</v>
      </c>
      <c r="H50" s="3"/>
      <c r="J50" s="3"/>
      <c r="K50" s="18"/>
      <c r="L50" s="18"/>
      <c r="M50" s="18"/>
    </row>
    <row r="51" spans="1:13" x14ac:dyDescent="0.25">
      <c r="A51" s="3" t="str">
        <f t="shared" si="10"/>
        <v>site_I_max_i</v>
      </c>
      <c r="B51" s="3">
        <v>48</v>
      </c>
      <c r="C51" s="3">
        <v>52.5</v>
      </c>
      <c r="D51" s="3"/>
      <c r="E51" s="3">
        <v>96600.000000000015</v>
      </c>
      <c r="F51" s="3">
        <v>57750.000000000007</v>
      </c>
      <c r="G51" s="3">
        <v>10</v>
      </c>
      <c r="H51" s="3"/>
      <c r="J51" s="3"/>
      <c r="K51" s="18"/>
      <c r="L51" s="18"/>
      <c r="M51" s="18"/>
    </row>
    <row r="52" spans="1:13" x14ac:dyDescent="0.25">
      <c r="A52" s="3" t="str">
        <f t="shared" si="10"/>
        <v>site_J_0_5kw_i</v>
      </c>
      <c r="B52" s="3">
        <v>26</v>
      </c>
      <c r="C52" s="3">
        <v>13</v>
      </c>
      <c r="D52" s="3"/>
      <c r="E52" s="3">
        <v>23920</v>
      </c>
      <c r="F52" s="3">
        <v>14300</v>
      </c>
      <c r="G52" s="3">
        <v>10</v>
      </c>
      <c r="H52" s="3"/>
      <c r="J52" s="3"/>
      <c r="K52" s="18"/>
      <c r="L52" s="18"/>
      <c r="M52" s="18"/>
    </row>
    <row r="53" spans="1:13" x14ac:dyDescent="0.25">
      <c r="A53" s="3" t="str">
        <f t="shared" si="10"/>
        <v>site_J_1_0kw_i</v>
      </c>
      <c r="B53" s="3">
        <v>26</v>
      </c>
      <c r="C53" s="3">
        <v>26</v>
      </c>
      <c r="D53" s="3"/>
      <c r="E53" s="3">
        <v>47840</v>
      </c>
      <c r="F53" s="3">
        <v>28600</v>
      </c>
      <c r="G53" s="3">
        <v>10</v>
      </c>
      <c r="H53" s="3"/>
      <c r="J53" s="3"/>
      <c r="K53" s="18"/>
      <c r="L53" s="18"/>
      <c r="M53" s="18"/>
    </row>
    <row r="54" spans="1:13" x14ac:dyDescent="0.25">
      <c r="A54" s="3" t="str">
        <f t="shared" si="10"/>
        <v>site_J_1_5kw_i</v>
      </c>
      <c r="B54" s="3">
        <v>26</v>
      </c>
      <c r="C54" s="3">
        <v>39</v>
      </c>
      <c r="D54" s="3"/>
      <c r="E54" s="3">
        <v>66300</v>
      </c>
      <c r="F54" s="3">
        <v>42900.000000000007</v>
      </c>
      <c r="G54" s="3">
        <v>10</v>
      </c>
      <c r="H54" s="3"/>
      <c r="J54" s="3"/>
      <c r="K54" s="18"/>
      <c r="L54" s="18"/>
      <c r="M54" s="18"/>
    </row>
    <row r="55" spans="1:13" x14ac:dyDescent="0.25">
      <c r="A55" s="3" t="str">
        <f t="shared" si="10"/>
        <v>site_J_2_0kw_i</v>
      </c>
      <c r="B55" s="3">
        <v>26</v>
      </c>
      <c r="C55" s="3">
        <v>52</v>
      </c>
      <c r="D55" s="3"/>
      <c r="E55" s="3">
        <v>81120</v>
      </c>
      <c r="F55" s="3">
        <v>49400</v>
      </c>
      <c r="G55" s="3">
        <v>10</v>
      </c>
      <c r="H55" s="3"/>
      <c r="J55" s="3"/>
      <c r="K55" s="18"/>
      <c r="L55" s="18"/>
      <c r="M55" s="18"/>
    </row>
    <row r="56" spans="1:13" x14ac:dyDescent="0.25">
      <c r="A56" s="3" t="str">
        <f t="shared" si="10"/>
        <v>site_J_2_5kw_i</v>
      </c>
      <c r="B56" s="3">
        <v>26</v>
      </c>
      <c r="C56" s="3">
        <v>65</v>
      </c>
      <c r="D56" s="3"/>
      <c r="E56" s="3">
        <v>101400</v>
      </c>
      <c r="F56" s="3">
        <v>61750</v>
      </c>
      <c r="G56" s="3">
        <v>10</v>
      </c>
      <c r="H56" s="3"/>
      <c r="J56" s="3"/>
      <c r="K56" s="18"/>
      <c r="L56" s="18"/>
      <c r="M56" s="18"/>
    </row>
    <row r="57" spans="1:13" x14ac:dyDescent="0.25">
      <c r="A57" s="3" t="str">
        <f t="shared" si="10"/>
        <v>site_J_max_i</v>
      </c>
      <c r="B57" s="3">
        <v>26</v>
      </c>
      <c r="C57" s="3">
        <v>78.5</v>
      </c>
      <c r="D57" s="3"/>
      <c r="E57" s="3">
        <v>122460.00000000001</v>
      </c>
      <c r="F57" s="3">
        <v>74575</v>
      </c>
      <c r="G57" s="3">
        <v>10</v>
      </c>
      <c r="H57" s="3"/>
      <c r="J57" s="3"/>
      <c r="K57" s="18"/>
      <c r="L57" s="18"/>
      <c r="M57" s="18"/>
    </row>
    <row r="58" spans="1:13" x14ac:dyDescent="0.25">
      <c r="A58" t="s">
        <v>34</v>
      </c>
      <c r="C58">
        <v>0</v>
      </c>
      <c r="D58" s="1">
        <f t="shared" ref="D58:D75" si="11">VLOOKUP(C58,$O$6:$S$17,4,TRUE)</f>
        <v>1.84</v>
      </c>
      <c r="E58" s="1">
        <f t="shared" ref="E58:E75" si="12">C58*D58*1000</f>
        <v>0</v>
      </c>
      <c r="F58" s="1">
        <f t="shared" ref="F58:F75" si="13">C58*H58*1000</f>
        <v>0</v>
      </c>
      <c r="G58">
        <v>10</v>
      </c>
      <c r="H58" s="1">
        <f t="shared" ref="H58:H75" si="14">VLOOKUP(C58,$O$6:$S$17,5,TRUE)</f>
        <v>1.1000000000000001</v>
      </c>
    </row>
    <row r="59" spans="1:13" x14ac:dyDescent="0.25">
      <c r="A59" t="s">
        <v>35</v>
      </c>
      <c r="C59">
        <v>47.25</v>
      </c>
      <c r="D59" s="1">
        <f t="shared" si="11"/>
        <v>1.1599999999999999</v>
      </c>
      <c r="E59" s="1">
        <f t="shared" si="12"/>
        <v>54809.999999999993</v>
      </c>
      <c r="F59" s="1">
        <f t="shared" si="13"/>
        <v>19845</v>
      </c>
      <c r="G59">
        <v>10</v>
      </c>
      <c r="H59" s="1">
        <f t="shared" si="14"/>
        <v>0.42</v>
      </c>
    </row>
    <row r="60" spans="1:13" x14ac:dyDescent="0.25">
      <c r="A60" t="s">
        <v>36</v>
      </c>
      <c r="C60">
        <v>18.75</v>
      </c>
      <c r="D60" s="1">
        <f t="shared" si="11"/>
        <v>1.2</v>
      </c>
      <c r="E60" s="1">
        <f t="shared" si="12"/>
        <v>22500</v>
      </c>
      <c r="F60" s="1">
        <f t="shared" si="13"/>
        <v>12187.5</v>
      </c>
      <c r="G60">
        <v>10</v>
      </c>
      <c r="H60" s="1">
        <f t="shared" si="14"/>
        <v>0.65</v>
      </c>
    </row>
    <row r="61" spans="1:13" x14ac:dyDescent="0.25">
      <c r="A61" t="s">
        <v>37</v>
      </c>
      <c r="C61">
        <v>9.5</v>
      </c>
      <c r="D61" s="1">
        <f t="shared" si="11"/>
        <v>1.08</v>
      </c>
      <c r="E61" s="1">
        <f t="shared" si="12"/>
        <v>10260.000000000002</v>
      </c>
      <c r="F61" s="1">
        <f t="shared" si="13"/>
        <v>6175</v>
      </c>
      <c r="G61">
        <v>10</v>
      </c>
      <c r="H61" s="1">
        <f t="shared" si="14"/>
        <v>0.65</v>
      </c>
    </row>
    <row r="62" spans="1:13" x14ac:dyDescent="0.25">
      <c r="A62" t="s">
        <v>38</v>
      </c>
      <c r="C62">
        <v>42.25</v>
      </c>
      <c r="D62" s="1">
        <f t="shared" si="11"/>
        <v>1.1599999999999999</v>
      </c>
      <c r="E62" s="1">
        <f t="shared" si="12"/>
        <v>49010</v>
      </c>
      <c r="F62" s="1">
        <f t="shared" si="13"/>
        <v>17745</v>
      </c>
      <c r="G62">
        <v>10</v>
      </c>
      <c r="H62" s="1">
        <f t="shared" si="14"/>
        <v>0.42</v>
      </c>
    </row>
    <row r="63" spans="1:13" x14ac:dyDescent="0.25">
      <c r="A63" t="s">
        <v>39</v>
      </c>
      <c r="C63">
        <v>90.25</v>
      </c>
      <c r="D63" s="1">
        <f t="shared" si="11"/>
        <v>1.1000000000000001</v>
      </c>
      <c r="E63" s="1">
        <f t="shared" si="12"/>
        <v>99275</v>
      </c>
      <c r="F63" s="1">
        <f t="shared" si="13"/>
        <v>27977.5</v>
      </c>
      <c r="G63">
        <v>10</v>
      </c>
      <c r="H63" s="1">
        <f t="shared" si="14"/>
        <v>0.31</v>
      </c>
    </row>
    <row r="64" spans="1:13" x14ac:dyDescent="0.25">
      <c r="A64" t="s">
        <v>40</v>
      </c>
      <c r="C64">
        <v>31.5</v>
      </c>
      <c r="D64" s="1">
        <f t="shared" si="11"/>
        <v>1.1599999999999999</v>
      </c>
      <c r="E64" s="1">
        <f t="shared" si="12"/>
        <v>36540</v>
      </c>
      <c r="F64" s="1">
        <f t="shared" si="13"/>
        <v>13229.999999999998</v>
      </c>
      <c r="G64">
        <v>10</v>
      </c>
      <c r="H64" s="1">
        <f t="shared" si="14"/>
        <v>0.42</v>
      </c>
    </row>
    <row r="65" spans="1:8" x14ac:dyDescent="0.25">
      <c r="A65" t="s">
        <v>41</v>
      </c>
      <c r="C65">
        <v>76.75</v>
      </c>
      <c r="D65" s="1">
        <f t="shared" si="11"/>
        <v>1.1000000000000001</v>
      </c>
      <c r="E65" s="1">
        <f t="shared" si="12"/>
        <v>84425.000000000015</v>
      </c>
      <c r="F65" s="1">
        <f t="shared" si="13"/>
        <v>23792.5</v>
      </c>
      <c r="G65">
        <v>10</v>
      </c>
      <c r="H65" s="1">
        <f t="shared" si="14"/>
        <v>0.31</v>
      </c>
    </row>
    <row r="66" spans="1:8" x14ac:dyDescent="0.25">
      <c r="A66" t="s">
        <v>42</v>
      </c>
      <c r="C66">
        <v>141.5</v>
      </c>
      <c r="D66" s="1">
        <f t="shared" si="11"/>
        <v>1.1000000000000001</v>
      </c>
      <c r="E66" s="1">
        <f t="shared" si="12"/>
        <v>155650</v>
      </c>
      <c r="F66" s="1">
        <f t="shared" si="13"/>
        <v>43865</v>
      </c>
      <c r="G66">
        <v>10</v>
      </c>
      <c r="H66" s="1">
        <f t="shared" si="14"/>
        <v>0.31</v>
      </c>
    </row>
    <row r="67" spans="1:8" x14ac:dyDescent="0.25">
      <c r="A67" t="s">
        <v>43</v>
      </c>
      <c r="C67">
        <v>52.5</v>
      </c>
      <c r="D67" s="1">
        <f t="shared" si="11"/>
        <v>1.1200000000000001</v>
      </c>
      <c r="E67" s="1">
        <f t="shared" si="12"/>
        <v>58800.000000000007</v>
      </c>
      <c r="F67" s="1">
        <f t="shared" si="13"/>
        <v>16274.999999999998</v>
      </c>
      <c r="G67">
        <v>10</v>
      </c>
      <c r="H67" s="1">
        <f t="shared" si="14"/>
        <v>0.31</v>
      </c>
    </row>
    <row r="68" spans="1:8" x14ac:dyDescent="0.25">
      <c r="A68" t="s">
        <v>44</v>
      </c>
      <c r="C68">
        <v>78.5</v>
      </c>
      <c r="D68" s="1">
        <f t="shared" si="11"/>
        <v>1.1000000000000001</v>
      </c>
      <c r="E68" s="1">
        <f t="shared" si="12"/>
        <v>86350.000000000015</v>
      </c>
      <c r="F68" s="1">
        <f t="shared" si="13"/>
        <v>24335</v>
      </c>
      <c r="G68">
        <v>10</v>
      </c>
      <c r="H68" s="1">
        <f t="shared" si="14"/>
        <v>0.31</v>
      </c>
    </row>
    <row r="69" spans="1:8" x14ac:dyDescent="0.25">
      <c r="A69" t="s">
        <v>45</v>
      </c>
      <c r="C69">
        <v>0</v>
      </c>
      <c r="D69" s="1">
        <f t="shared" si="11"/>
        <v>1.84</v>
      </c>
      <c r="E69" s="1">
        <f t="shared" si="12"/>
        <v>0</v>
      </c>
      <c r="F69" s="1">
        <f t="shared" si="13"/>
        <v>0</v>
      </c>
      <c r="G69">
        <v>10</v>
      </c>
      <c r="H69" s="1">
        <f t="shared" si="14"/>
        <v>1.1000000000000001</v>
      </c>
    </row>
    <row r="70" spans="1:8" x14ac:dyDescent="0.25">
      <c r="A70" t="s">
        <v>46</v>
      </c>
      <c r="C70">
        <v>10</v>
      </c>
      <c r="D70" s="1">
        <f t="shared" si="11"/>
        <v>1.2</v>
      </c>
      <c r="E70" s="1">
        <f t="shared" si="12"/>
        <v>12000</v>
      </c>
      <c r="F70" s="1">
        <f t="shared" si="13"/>
        <v>6500</v>
      </c>
      <c r="G70">
        <v>10</v>
      </c>
      <c r="H70" s="1">
        <f t="shared" si="14"/>
        <v>0.65</v>
      </c>
    </row>
    <row r="71" spans="1:8" x14ac:dyDescent="0.25">
      <c r="A71" t="s">
        <v>47</v>
      </c>
      <c r="C71">
        <v>10</v>
      </c>
      <c r="D71" s="1">
        <f t="shared" si="11"/>
        <v>1.2</v>
      </c>
      <c r="E71" s="1">
        <f t="shared" si="12"/>
        <v>12000</v>
      </c>
      <c r="F71" s="1">
        <f t="shared" si="13"/>
        <v>6500</v>
      </c>
      <c r="G71">
        <v>10</v>
      </c>
      <c r="H71" s="1">
        <f t="shared" si="14"/>
        <v>0.65</v>
      </c>
    </row>
    <row r="72" spans="1:8" x14ac:dyDescent="0.25">
      <c r="A72" t="s">
        <v>48</v>
      </c>
      <c r="C72">
        <v>76.75</v>
      </c>
      <c r="D72" s="1">
        <f t="shared" si="11"/>
        <v>1.1000000000000001</v>
      </c>
      <c r="E72" s="1">
        <f t="shared" si="12"/>
        <v>84425.000000000015</v>
      </c>
      <c r="F72" s="1">
        <f t="shared" si="13"/>
        <v>23792.5</v>
      </c>
      <c r="G72">
        <v>10</v>
      </c>
      <c r="H72" s="1">
        <f t="shared" si="14"/>
        <v>0.31</v>
      </c>
    </row>
    <row r="73" spans="1:8" x14ac:dyDescent="0.25">
      <c r="A73" t="s">
        <v>49</v>
      </c>
      <c r="C73">
        <v>46.5</v>
      </c>
      <c r="D73" s="1">
        <f t="shared" si="11"/>
        <v>1.1599999999999999</v>
      </c>
      <c r="E73" s="1">
        <f t="shared" si="12"/>
        <v>53940</v>
      </c>
      <c r="F73" s="1">
        <f t="shared" si="13"/>
        <v>19529.999999999996</v>
      </c>
      <c r="G73">
        <v>10</v>
      </c>
      <c r="H73" s="1">
        <f t="shared" si="14"/>
        <v>0.42</v>
      </c>
    </row>
    <row r="74" spans="1:8" x14ac:dyDescent="0.25">
      <c r="A74" t="s">
        <v>50</v>
      </c>
      <c r="C74">
        <v>46.5</v>
      </c>
      <c r="D74" s="1">
        <f t="shared" si="11"/>
        <v>1.1599999999999999</v>
      </c>
      <c r="E74" s="1">
        <f t="shared" si="12"/>
        <v>53940</v>
      </c>
      <c r="F74" s="1">
        <f t="shared" si="13"/>
        <v>19529.999999999996</v>
      </c>
      <c r="G74">
        <v>10</v>
      </c>
      <c r="H74" s="1">
        <f t="shared" si="14"/>
        <v>0.42</v>
      </c>
    </row>
    <row r="75" spans="1:8" x14ac:dyDescent="0.25">
      <c r="A75" t="s">
        <v>51</v>
      </c>
      <c r="C75">
        <v>1</v>
      </c>
      <c r="D75" s="1">
        <f t="shared" si="11"/>
        <v>1.84</v>
      </c>
      <c r="E75" s="1">
        <f t="shared" si="12"/>
        <v>1840</v>
      </c>
      <c r="F75" s="1">
        <f t="shared" si="13"/>
        <v>1100</v>
      </c>
      <c r="G75">
        <v>10</v>
      </c>
      <c r="H75" s="1">
        <f t="shared" si="14"/>
        <v>1.1000000000000001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capex_pv_calc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Roberts</dc:creator>
  <cp:lastModifiedBy>Mike Roberts</cp:lastModifiedBy>
  <dcterms:created xsi:type="dcterms:W3CDTF">2018-05-02T01:30:23Z</dcterms:created>
  <dcterms:modified xsi:type="dcterms:W3CDTF">2018-05-15T07:26:40Z</dcterms:modified>
</cp:coreProperties>
</file>