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110" yWindow="30" windowWidth="15165" windowHeight="13350"/>
  </bookViews>
  <sheets>
    <sheet name="btm_p_test_results" sheetId="1" r:id="rId1"/>
  </sheets>
  <calcPr calcId="0"/>
</workbook>
</file>

<file path=xl/calcChain.xml><?xml version="1.0" encoding="utf-8"?>
<calcChain xmlns="http://schemas.openxmlformats.org/spreadsheetml/2006/main">
  <c r="AB28" i="1" l="1"/>
  <c r="AA28" i="1"/>
  <c r="AB27" i="1"/>
  <c r="AA27" i="1"/>
  <c r="V20" i="1"/>
  <c r="Z27" i="1"/>
  <c r="Y27" i="1"/>
  <c r="X27" i="1"/>
  <c r="W25" i="1"/>
  <c r="V27" i="1"/>
</calcChain>
</file>

<file path=xl/sharedStrings.xml><?xml version="1.0" encoding="utf-8"?>
<sst xmlns="http://schemas.openxmlformats.org/spreadsheetml/2006/main" count="83" uniqueCount="59">
  <si>
    <t>scenario</t>
  </si>
  <si>
    <t>scenario_label</t>
  </si>
  <si>
    <t>arrangement</t>
  </si>
  <si>
    <t>number_of_households</t>
  </si>
  <si>
    <t>load_folder</t>
  </si>
  <si>
    <t>central_battery_kWh</t>
  </si>
  <si>
    <t>en_opex</t>
  </si>
  <si>
    <t>en_capex_repayment</t>
  </si>
  <si>
    <t>pv_capex_repayment</t>
  </si>
  <si>
    <t>average_hh_bill$</t>
  </si>
  <si>
    <t>average_hh_total$</t>
  </si>
  <si>
    <t>cp_ratio_mean</t>
  </si>
  <si>
    <t>cust_bill_cp_mean</t>
  </si>
  <si>
    <t>cust_total$_cp_mean</t>
  </si>
  <si>
    <t>eno$_bat_capex_repay_mean</t>
  </si>
  <si>
    <t>eno$_energy_bill_mean</t>
  </si>
  <si>
    <t>eno$_receipts_from_residents_mean</t>
  </si>
  <si>
    <t>eno$_total_payment_mean</t>
  </si>
  <si>
    <t>eno_net$_mean</t>
  </si>
  <si>
    <t>export_kWh_mean</t>
  </si>
  <si>
    <t>import_kWh_mean</t>
  </si>
  <si>
    <t>pv_ratio_mean</t>
  </si>
  <si>
    <t>retailer_bill$_mean</t>
  </si>
  <si>
    <t>retailer_receipt$_mean</t>
  </si>
  <si>
    <t>self-consumption_mean</t>
  </si>
  <si>
    <t>solar_retailer_profit_mean</t>
  </si>
  <si>
    <t>total$_building_costs_mean</t>
  </si>
  <si>
    <t>total_building_load_mean</t>
  </si>
  <si>
    <t>btm_p_test_003</t>
  </si>
  <si>
    <t>btm_p_u</t>
  </si>
  <si>
    <t>h_few_site_A</t>
  </si>
  <si>
    <t>btm_p_test_000</t>
  </si>
  <si>
    <t>bau</t>
  </si>
  <si>
    <t>btm_p_test_001</t>
  </si>
  <si>
    <t>btm_s_c</t>
  </si>
  <si>
    <t>btm_p_test_002</t>
  </si>
  <si>
    <t>btm_s_u</t>
  </si>
  <si>
    <t>btm_p_test_004</t>
  </si>
  <si>
    <t>btm_p_test_005</t>
  </si>
  <si>
    <t>btm_p_test_006</t>
  </si>
  <si>
    <t>btm_p_test_007</t>
  </si>
  <si>
    <t>btm_p_test_008</t>
  </si>
  <si>
    <t>btm_p_test_009</t>
  </si>
  <si>
    <t>btm_p_c</t>
  </si>
  <si>
    <t>btm_p_test_010</t>
  </si>
  <si>
    <t>btm_p_test_011</t>
  </si>
  <si>
    <t>btm_p_test_012</t>
  </si>
  <si>
    <t>btm_p_test_013</t>
  </si>
  <si>
    <t>btm_p_test_014</t>
  </si>
  <si>
    <t>Export</t>
  </si>
  <si>
    <t>fits</t>
  </si>
  <si>
    <t>generation</t>
  </si>
  <si>
    <t>load</t>
  </si>
  <si>
    <t>sc</t>
  </si>
  <si>
    <t>sc$</t>
  </si>
  <si>
    <t>SR income</t>
  </si>
  <si>
    <t>ppa1_FIT12</t>
  </si>
  <si>
    <t>capopex</t>
  </si>
  <si>
    <t>outgoings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</si>
</sst>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topLeftCell="L1" workbookViewId="0">
      <selection activeCell="X9" sqref="X9"/>
    </sheetView>
  </sheetViews>
  <sheetFormatPr defaultRowHeight="15" x14ac:dyDescent="0.25"/>
  <cols>
    <col min="9" max="9" width="20.28515625" bestFit="1" customWidth="1"/>
    <col min="10" max="10" width="16.28515625" bestFit="1" customWidth="1"/>
    <col min="11" max="11" width="17.7109375" bestFit="1" customWidth="1"/>
    <col min="12" max="12" width="14.28515625" bestFit="1" customWidth="1"/>
    <col min="13" max="13" width="17.7109375" bestFit="1" customWidth="1"/>
    <col min="14" max="14" width="20" bestFit="1" customWidth="1"/>
    <col min="21" max="21" width="18.28515625" bestFit="1" customWidth="1"/>
    <col min="23" max="23" width="18.7109375" bestFit="1" customWidth="1"/>
    <col min="24" max="24" width="22.28515625" bestFit="1" customWidth="1"/>
    <col min="26" max="26" width="25.28515625" style="1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</row>
    <row r="2" spans="1:28" x14ac:dyDescent="0.25">
      <c r="A2">
        <v>3</v>
      </c>
      <c r="B2" t="s">
        <v>28</v>
      </c>
      <c r="C2" t="s">
        <v>29</v>
      </c>
      <c r="D2">
        <v>4</v>
      </c>
      <c r="E2" t="s">
        <v>30</v>
      </c>
      <c r="F2">
        <v>0</v>
      </c>
      <c r="G2">
        <v>0</v>
      </c>
      <c r="H2">
        <v>0</v>
      </c>
      <c r="I2">
        <v>12277.102283248099</v>
      </c>
      <c r="J2">
        <v>-467.77892024616898</v>
      </c>
      <c r="K2">
        <v>-467.77892024616898</v>
      </c>
      <c r="L2">
        <v>97.018921841963007</v>
      </c>
      <c r="M2">
        <v>92216.310468700001</v>
      </c>
      <c r="N2">
        <v>92216.310468700001</v>
      </c>
      <c r="O2">
        <v>0</v>
      </c>
      <c r="P2">
        <v>0</v>
      </c>
      <c r="Q2">
        <v>0</v>
      </c>
      <c r="R2">
        <v>0</v>
      </c>
      <c r="S2">
        <v>0</v>
      </c>
      <c r="T2">
        <v>58422.3063860931</v>
      </c>
      <c r="U2">
        <v>383016.07819543098</v>
      </c>
      <c r="V2">
        <v>16.4691717161733</v>
      </c>
      <c r="W2">
        <v>19419.263837092902</v>
      </c>
      <c r="X2">
        <v>90345.1947877153</v>
      </c>
      <c r="Y2">
        <v>8.7088299792626795</v>
      </c>
      <c r="Z2" s="1">
        <v>-6499.8111925560097</v>
      </c>
      <c r="AA2">
        <v>90345.1947877153</v>
      </c>
      <c r="AB2">
        <v>388589.34375</v>
      </c>
    </row>
    <row r="3" spans="1:28" x14ac:dyDescent="0.25">
      <c r="A3">
        <v>0</v>
      </c>
      <c r="B3" t="s">
        <v>31</v>
      </c>
      <c r="C3" t="s">
        <v>32</v>
      </c>
      <c r="D3">
        <v>4</v>
      </c>
      <c r="E3" t="s">
        <v>30</v>
      </c>
      <c r="F3">
        <v>0</v>
      </c>
      <c r="G3">
        <v>0</v>
      </c>
      <c r="H3">
        <v>0</v>
      </c>
      <c r="I3">
        <v>0</v>
      </c>
      <c r="J3">
        <v>1095.6041915747501</v>
      </c>
      <c r="K3">
        <v>1095.6041915747501</v>
      </c>
      <c r="L3">
        <v>97.018921841963007</v>
      </c>
      <c r="M3">
        <v>92216.310468700001</v>
      </c>
      <c r="N3">
        <v>92216.310468700001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388589.34375</v>
      </c>
      <c r="V3">
        <v>0</v>
      </c>
      <c r="W3">
        <v>20977.707428673599</v>
      </c>
      <c r="X3">
        <v>96598.727234998994</v>
      </c>
      <c r="Y3">
        <v>100</v>
      </c>
      <c r="Z3" s="1">
        <v>0</v>
      </c>
      <c r="AA3">
        <v>96598.727234998994</v>
      </c>
      <c r="AB3">
        <v>388589.34375</v>
      </c>
    </row>
    <row r="4" spans="1:28" x14ac:dyDescent="0.25">
      <c r="A4">
        <v>1</v>
      </c>
      <c r="B4" t="s">
        <v>33</v>
      </c>
      <c r="C4" t="s">
        <v>34</v>
      </c>
      <c r="D4">
        <v>4</v>
      </c>
      <c r="E4" t="s">
        <v>30</v>
      </c>
      <c r="F4">
        <v>0</v>
      </c>
      <c r="G4">
        <v>299.39999999999998</v>
      </c>
      <c r="H4">
        <v>1716.7527758132301</v>
      </c>
      <c r="I4">
        <v>12277.102283248099</v>
      </c>
      <c r="J4">
        <v>965.78507794125301</v>
      </c>
      <c r="K4">
        <v>3824.4360897535198</v>
      </c>
      <c r="L4">
        <v>97.018921841963007</v>
      </c>
      <c r="M4">
        <v>75437.027795348797</v>
      </c>
      <c r="N4">
        <v>78295.678807161094</v>
      </c>
      <c r="O4">
        <v>0</v>
      </c>
      <c r="P4">
        <v>0</v>
      </c>
      <c r="Q4">
        <v>0</v>
      </c>
      <c r="R4">
        <v>0</v>
      </c>
      <c r="S4">
        <v>0</v>
      </c>
      <c r="T4">
        <v>0.73668847656249803</v>
      </c>
      <c r="U4">
        <v>324594.50849781401</v>
      </c>
      <c r="V4">
        <v>16.4691717161733</v>
      </c>
      <c r="W4">
        <v>19419.263837092902</v>
      </c>
      <c r="X4">
        <v>79300.168107113801</v>
      </c>
      <c r="Y4">
        <v>99.998848844608702</v>
      </c>
      <c r="Z4" s="1">
        <v>0</v>
      </c>
      <c r="AA4">
        <v>93593.423166175198</v>
      </c>
      <c r="AB4">
        <v>388589.34375</v>
      </c>
    </row>
    <row r="5" spans="1:28" x14ac:dyDescent="0.25">
      <c r="A5">
        <v>2</v>
      </c>
      <c r="B5" t="s">
        <v>35</v>
      </c>
      <c r="C5" t="s">
        <v>36</v>
      </c>
      <c r="D5">
        <v>4</v>
      </c>
      <c r="E5" t="s">
        <v>30</v>
      </c>
      <c r="F5">
        <v>0</v>
      </c>
      <c r="G5">
        <v>239.52</v>
      </c>
      <c r="H5">
        <v>1603.0759028201901</v>
      </c>
      <c r="I5">
        <v>12277.102283248099</v>
      </c>
      <c r="J5">
        <v>-467.77892024616898</v>
      </c>
      <c r="K5">
        <v>5730.6522213778899</v>
      </c>
      <c r="L5">
        <v>97.018921841963007</v>
      </c>
      <c r="M5">
        <v>92216.310468700001</v>
      </c>
      <c r="N5">
        <v>92216.310468700001</v>
      </c>
      <c r="O5">
        <v>0</v>
      </c>
      <c r="P5">
        <v>0</v>
      </c>
      <c r="Q5">
        <v>0</v>
      </c>
      <c r="R5">
        <v>0</v>
      </c>
      <c r="S5">
        <v>0</v>
      </c>
      <c r="T5">
        <v>58422.3063860931</v>
      </c>
      <c r="U5">
        <v>383016.07819543098</v>
      </c>
      <c r="V5">
        <v>16.4691717161733</v>
      </c>
      <c r="W5">
        <v>19419.263837092902</v>
      </c>
      <c r="X5">
        <v>90345.1947877153</v>
      </c>
      <c r="Y5">
        <v>8.7088299792626795</v>
      </c>
      <c r="Z5" s="1">
        <v>0</v>
      </c>
      <c r="AA5">
        <v>115138.919354211</v>
      </c>
      <c r="AB5">
        <v>388589.34375</v>
      </c>
    </row>
    <row r="6" spans="1:28" x14ac:dyDescent="0.25">
      <c r="A6">
        <v>4</v>
      </c>
      <c r="B6" t="s">
        <v>37</v>
      </c>
      <c r="C6" t="s">
        <v>29</v>
      </c>
      <c r="D6">
        <v>4</v>
      </c>
      <c r="E6" t="s">
        <v>30</v>
      </c>
      <c r="F6">
        <v>0</v>
      </c>
      <c r="G6">
        <v>0</v>
      </c>
      <c r="H6">
        <v>0</v>
      </c>
      <c r="I6">
        <v>12277.102283248099</v>
      </c>
      <c r="J6">
        <v>-467.77892024616898</v>
      </c>
      <c r="K6">
        <v>-467.77892024616898</v>
      </c>
      <c r="L6">
        <v>97.018921841963007</v>
      </c>
      <c r="M6">
        <v>92216.310468700001</v>
      </c>
      <c r="N6">
        <v>92216.310468700001</v>
      </c>
      <c r="O6">
        <v>0</v>
      </c>
      <c r="P6">
        <v>0</v>
      </c>
      <c r="Q6">
        <v>0</v>
      </c>
      <c r="R6">
        <v>0</v>
      </c>
      <c r="S6">
        <v>0</v>
      </c>
      <c r="T6">
        <v>58422.3063860931</v>
      </c>
      <c r="U6">
        <v>383016.07819543098</v>
      </c>
      <c r="V6">
        <v>16.4691717161733</v>
      </c>
      <c r="W6">
        <v>19419.263837092902</v>
      </c>
      <c r="X6">
        <v>90345.1947877153</v>
      </c>
      <c r="Y6">
        <v>8.7088299792626795</v>
      </c>
      <c r="Z6" s="1">
        <v>-6377.1993503554904</v>
      </c>
      <c r="AA6">
        <v>90345.1947877153</v>
      </c>
      <c r="AB6">
        <v>388589.34375</v>
      </c>
    </row>
    <row r="7" spans="1:28" s="1" customFormat="1" x14ac:dyDescent="0.25">
      <c r="A7" s="1">
        <v>5</v>
      </c>
      <c r="B7" s="1" t="s">
        <v>38</v>
      </c>
      <c r="C7" s="1" t="s">
        <v>29</v>
      </c>
      <c r="D7" s="1">
        <v>4</v>
      </c>
      <c r="E7" s="1" t="s">
        <v>30</v>
      </c>
      <c r="F7" s="1">
        <v>0</v>
      </c>
      <c r="G7" s="1">
        <v>0</v>
      </c>
      <c r="H7" s="1">
        <v>0</v>
      </c>
      <c r="I7" s="1">
        <v>12277.102283248099</v>
      </c>
      <c r="J7" s="1">
        <v>-1052.0019841071</v>
      </c>
      <c r="K7" s="1">
        <v>-1052.0019841071</v>
      </c>
      <c r="L7" s="1">
        <v>97.018921841963007</v>
      </c>
      <c r="M7" s="1">
        <v>92216.310468700001</v>
      </c>
      <c r="N7" s="1">
        <v>92216.310468700001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58422.3063860931</v>
      </c>
      <c r="U7" s="1">
        <v>383016.07819543098</v>
      </c>
      <c r="V7" s="1">
        <v>16.4691717161733</v>
      </c>
      <c r="W7" s="1">
        <v>19419.263837092902</v>
      </c>
      <c r="X7" s="1">
        <v>88008.302532271598</v>
      </c>
      <c r="Y7" s="1">
        <v>8.7088299792626795</v>
      </c>
      <c r="Z7" s="1">
        <v>-4162.9189371122802</v>
      </c>
      <c r="AA7" s="1">
        <v>88008.302532271598</v>
      </c>
      <c r="AB7" s="1">
        <v>388589.34375</v>
      </c>
    </row>
    <row r="8" spans="1:28" x14ac:dyDescent="0.25">
      <c r="A8">
        <v>6</v>
      </c>
      <c r="B8" t="s">
        <v>39</v>
      </c>
      <c r="C8" t="s">
        <v>29</v>
      </c>
      <c r="D8">
        <v>4</v>
      </c>
      <c r="E8" t="s">
        <v>30</v>
      </c>
      <c r="F8">
        <v>0</v>
      </c>
      <c r="G8">
        <v>0</v>
      </c>
      <c r="H8">
        <v>0</v>
      </c>
      <c r="I8">
        <v>12277.102283248099</v>
      </c>
      <c r="J8">
        <v>-1052.0019841071</v>
      </c>
      <c r="K8">
        <v>-1052.0019841071</v>
      </c>
      <c r="L8">
        <v>97.018921841963007</v>
      </c>
      <c r="M8">
        <v>92216.310468700001</v>
      </c>
      <c r="N8">
        <v>92216.310468700001</v>
      </c>
      <c r="O8">
        <v>0</v>
      </c>
      <c r="P8">
        <v>0</v>
      </c>
      <c r="Q8">
        <v>0</v>
      </c>
      <c r="R8">
        <v>0</v>
      </c>
      <c r="S8">
        <v>0</v>
      </c>
      <c r="T8">
        <v>58422.3063860931</v>
      </c>
      <c r="U8">
        <v>383016.07819543098</v>
      </c>
      <c r="V8">
        <v>16.4691717161733</v>
      </c>
      <c r="W8">
        <v>19419.263837092902</v>
      </c>
      <c r="X8">
        <v>88008.302532271598</v>
      </c>
      <c r="Y8">
        <v>8.7088299792626795</v>
      </c>
      <c r="Z8" s="1">
        <v>-4040.30709491177</v>
      </c>
      <c r="AA8">
        <v>88008.302532271598</v>
      </c>
      <c r="AB8">
        <v>388589.34375</v>
      </c>
    </row>
    <row r="9" spans="1:28" x14ac:dyDescent="0.25">
      <c r="A9">
        <v>7</v>
      </c>
      <c r="B9" t="s">
        <v>40</v>
      </c>
      <c r="C9" t="s">
        <v>29</v>
      </c>
      <c r="D9">
        <v>4</v>
      </c>
      <c r="E9" t="s">
        <v>30</v>
      </c>
      <c r="F9">
        <v>0</v>
      </c>
      <c r="G9">
        <v>0</v>
      </c>
      <c r="H9">
        <v>0</v>
      </c>
      <c r="I9">
        <v>12277.102283248099</v>
      </c>
      <c r="J9">
        <v>700.66720747569298</v>
      </c>
      <c r="K9">
        <v>700.66720747569298</v>
      </c>
      <c r="L9">
        <v>97.018921841963007</v>
      </c>
      <c r="M9">
        <v>92216.310468700001</v>
      </c>
      <c r="N9">
        <v>92216.310468700001</v>
      </c>
      <c r="O9">
        <v>0</v>
      </c>
      <c r="P9">
        <v>0</v>
      </c>
      <c r="Q9">
        <v>0</v>
      </c>
      <c r="R9">
        <v>0</v>
      </c>
      <c r="S9">
        <v>0</v>
      </c>
      <c r="T9">
        <v>58422.3063860931</v>
      </c>
      <c r="U9">
        <v>383016.07819543098</v>
      </c>
      <c r="V9">
        <v>16.4691717161733</v>
      </c>
      <c r="W9">
        <v>19419.263837092902</v>
      </c>
      <c r="X9">
        <v>95018.979298602702</v>
      </c>
      <c r="Y9">
        <v>8.7088299792626795</v>
      </c>
      <c r="Z9" s="1">
        <v>-11173.5957034434</v>
      </c>
      <c r="AA9">
        <v>95018.979298602702</v>
      </c>
      <c r="AB9">
        <v>388589.34375</v>
      </c>
    </row>
    <row r="10" spans="1:28" x14ac:dyDescent="0.25">
      <c r="A10">
        <v>8</v>
      </c>
      <c r="B10" t="s">
        <v>41</v>
      </c>
      <c r="C10" t="s">
        <v>29</v>
      </c>
      <c r="D10">
        <v>4</v>
      </c>
      <c r="E10" t="s">
        <v>30</v>
      </c>
      <c r="F10">
        <v>0</v>
      </c>
      <c r="G10">
        <v>0</v>
      </c>
      <c r="H10">
        <v>0</v>
      </c>
      <c r="I10">
        <v>12277.102283248099</v>
      </c>
      <c r="J10">
        <v>700.66720747569298</v>
      </c>
      <c r="K10">
        <v>700.66720747569298</v>
      </c>
      <c r="L10">
        <v>97.018921841963007</v>
      </c>
      <c r="M10">
        <v>92216.310468700001</v>
      </c>
      <c r="N10">
        <v>92216.310468700001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58422.3063860931</v>
      </c>
      <c r="U10">
        <v>383016.07819543098</v>
      </c>
      <c r="V10">
        <v>16.4691717161733</v>
      </c>
      <c r="W10">
        <v>19419.263837092902</v>
      </c>
      <c r="X10">
        <v>95018.979298602702</v>
      </c>
      <c r="Y10">
        <v>8.7088299792626795</v>
      </c>
      <c r="Z10" s="1">
        <v>-11050.983861242899</v>
      </c>
      <c r="AA10">
        <v>95018.979298602702</v>
      </c>
      <c r="AB10">
        <v>388589.34375</v>
      </c>
    </row>
    <row r="11" spans="1:28" x14ac:dyDescent="0.25">
      <c r="A11">
        <v>9</v>
      </c>
      <c r="B11" t="s">
        <v>42</v>
      </c>
      <c r="C11" t="s">
        <v>43</v>
      </c>
      <c r="D11">
        <v>4</v>
      </c>
      <c r="E11" t="s">
        <v>30</v>
      </c>
      <c r="F11">
        <v>0</v>
      </c>
      <c r="G11">
        <v>0</v>
      </c>
      <c r="H11">
        <v>0</v>
      </c>
      <c r="I11">
        <v>12277.102283248099</v>
      </c>
      <c r="J11">
        <v>965.78507794125301</v>
      </c>
      <c r="K11">
        <v>965.78507794125301</v>
      </c>
      <c r="L11">
        <v>97.018921841963007</v>
      </c>
      <c r="M11">
        <v>75437.027795348797</v>
      </c>
      <c r="N11">
        <v>75437.027795348797</v>
      </c>
      <c r="O11">
        <v>0</v>
      </c>
      <c r="P11">
        <v>0</v>
      </c>
      <c r="Q11">
        <v>0</v>
      </c>
      <c r="R11">
        <v>0</v>
      </c>
      <c r="S11">
        <v>0</v>
      </c>
      <c r="T11">
        <v>0.73668847656249803</v>
      </c>
      <c r="U11">
        <v>324594.50849781401</v>
      </c>
      <c r="V11">
        <v>16.4691717161733</v>
      </c>
      <c r="W11">
        <v>19419.263837092902</v>
      </c>
      <c r="X11">
        <v>79300.168107113801</v>
      </c>
      <c r="Y11">
        <v>99.998848844608702</v>
      </c>
      <c r="Z11" s="1">
        <v>393.93403176274199</v>
      </c>
      <c r="AA11">
        <v>79300.168107113801</v>
      </c>
      <c r="AB11">
        <v>388589.34375</v>
      </c>
    </row>
    <row r="12" spans="1:28" x14ac:dyDescent="0.25">
      <c r="A12">
        <v>10</v>
      </c>
      <c r="B12" t="s">
        <v>44</v>
      </c>
      <c r="C12" t="s">
        <v>43</v>
      </c>
      <c r="D12">
        <v>4</v>
      </c>
      <c r="E12" t="s">
        <v>30</v>
      </c>
      <c r="F12">
        <v>0</v>
      </c>
      <c r="G12">
        <v>0</v>
      </c>
      <c r="H12">
        <v>0</v>
      </c>
      <c r="I12">
        <v>12277.102283248099</v>
      </c>
      <c r="J12">
        <v>965.78507794125301</v>
      </c>
      <c r="K12">
        <v>965.78507794125301</v>
      </c>
      <c r="L12">
        <v>97.018921841963007</v>
      </c>
      <c r="M12">
        <v>75437.027795348797</v>
      </c>
      <c r="N12">
        <v>75437.027795348797</v>
      </c>
      <c r="O12">
        <v>0</v>
      </c>
      <c r="P12">
        <v>0</v>
      </c>
      <c r="Q12">
        <v>0</v>
      </c>
      <c r="R12">
        <v>0</v>
      </c>
      <c r="S12">
        <v>0</v>
      </c>
      <c r="T12">
        <v>0.73668847656249803</v>
      </c>
      <c r="U12">
        <v>324594.50849781401</v>
      </c>
      <c r="V12">
        <v>16.4691717161733</v>
      </c>
      <c r="W12">
        <v>19419.263837092902</v>
      </c>
      <c r="X12">
        <v>79300.168107113801</v>
      </c>
      <c r="Y12">
        <v>99.998848844608702</v>
      </c>
      <c r="Z12" s="1">
        <v>1801.82040731082</v>
      </c>
      <c r="AA12">
        <v>79300.168107113801</v>
      </c>
      <c r="AB12">
        <v>388589.34375</v>
      </c>
    </row>
    <row r="13" spans="1:28" x14ac:dyDescent="0.25">
      <c r="A13">
        <v>11</v>
      </c>
      <c r="B13" t="s">
        <v>45</v>
      </c>
      <c r="C13" t="s">
        <v>43</v>
      </c>
      <c r="D13">
        <v>4</v>
      </c>
      <c r="E13" t="s">
        <v>30</v>
      </c>
      <c r="F13">
        <v>0</v>
      </c>
      <c r="G13">
        <v>0</v>
      </c>
      <c r="H13">
        <v>0</v>
      </c>
      <c r="I13">
        <v>12277.102283248099</v>
      </c>
      <c r="J13">
        <v>965.78495354355698</v>
      </c>
      <c r="K13">
        <v>965.78495354355698</v>
      </c>
      <c r="L13">
        <v>97.018921841963007</v>
      </c>
      <c r="M13">
        <v>75436.9988254005</v>
      </c>
      <c r="N13">
        <v>75436.9988254005</v>
      </c>
      <c r="O13">
        <v>0</v>
      </c>
      <c r="P13">
        <v>0</v>
      </c>
      <c r="Q13">
        <v>0</v>
      </c>
      <c r="R13">
        <v>0</v>
      </c>
      <c r="S13">
        <v>0</v>
      </c>
      <c r="T13">
        <v>0.73668847656249803</v>
      </c>
      <c r="U13">
        <v>324594.50849781401</v>
      </c>
      <c r="V13">
        <v>16.4691717161733</v>
      </c>
      <c r="W13">
        <v>19419.263837092902</v>
      </c>
      <c r="X13">
        <v>79300.138639574798</v>
      </c>
      <c r="Y13">
        <v>99.998848844608702</v>
      </c>
      <c r="Z13" s="1">
        <v>393.96349930180497</v>
      </c>
      <c r="AA13">
        <v>79300.138639574798</v>
      </c>
      <c r="AB13">
        <v>388589.34375</v>
      </c>
    </row>
    <row r="14" spans="1:28" x14ac:dyDescent="0.25">
      <c r="A14">
        <v>12</v>
      </c>
      <c r="B14" t="s">
        <v>46</v>
      </c>
      <c r="C14" t="s">
        <v>43</v>
      </c>
      <c r="D14">
        <v>4</v>
      </c>
      <c r="E14" t="s">
        <v>30</v>
      </c>
      <c r="F14">
        <v>0</v>
      </c>
      <c r="G14">
        <v>0</v>
      </c>
      <c r="H14">
        <v>0</v>
      </c>
      <c r="I14">
        <v>12277.102283248099</v>
      </c>
      <c r="J14">
        <v>965.78495354355698</v>
      </c>
      <c r="K14">
        <v>965.78495354355698</v>
      </c>
      <c r="L14">
        <v>97.018921841963007</v>
      </c>
      <c r="M14">
        <v>75436.9988254005</v>
      </c>
      <c r="N14">
        <v>75436.9988254005</v>
      </c>
      <c r="O14">
        <v>0</v>
      </c>
      <c r="P14">
        <v>0</v>
      </c>
      <c r="Q14">
        <v>0</v>
      </c>
      <c r="R14">
        <v>0</v>
      </c>
      <c r="S14">
        <v>0</v>
      </c>
      <c r="T14">
        <v>0.73668847656249803</v>
      </c>
      <c r="U14">
        <v>324594.50849781401</v>
      </c>
      <c r="V14">
        <v>16.4691717161733</v>
      </c>
      <c r="W14">
        <v>19419.263837092902</v>
      </c>
      <c r="X14">
        <v>79300.138639574798</v>
      </c>
      <c r="Y14">
        <v>99.998848844608702</v>
      </c>
      <c r="Z14" s="1">
        <v>1801.8498748498801</v>
      </c>
      <c r="AA14">
        <v>79300.138639574798</v>
      </c>
      <c r="AB14">
        <v>388589.34375</v>
      </c>
    </row>
    <row r="15" spans="1:28" x14ac:dyDescent="0.25">
      <c r="A15">
        <v>13</v>
      </c>
      <c r="B15" t="s">
        <v>47</v>
      </c>
      <c r="C15" t="s">
        <v>43</v>
      </c>
      <c r="D15">
        <v>4</v>
      </c>
      <c r="E15" t="s">
        <v>30</v>
      </c>
      <c r="F15">
        <v>0</v>
      </c>
      <c r="G15">
        <v>0</v>
      </c>
      <c r="H15">
        <v>0</v>
      </c>
      <c r="I15">
        <v>12277.102283248099</v>
      </c>
      <c r="J15">
        <v>965.78532673664404</v>
      </c>
      <c r="K15">
        <v>965.78532673664404</v>
      </c>
      <c r="L15">
        <v>97.018921841963007</v>
      </c>
      <c r="M15">
        <v>75437.085735245404</v>
      </c>
      <c r="N15">
        <v>75437.085735245404</v>
      </c>
      <c r="O15">
        <v>0</v>
      </c>
      <c r="P15">
        <v>0</v>
      </c>
      <c r="Q15">
        <v>0</v>
      </c>
      <c r="R15">
        <v>0</v>
      </c>
      <c r="S15">
        <v>0</v>
      </c>
      <c r="T15">
        <v>0.73668847656249803</v>
      </c>
      <c r="U15">
        <v>324594.50849781401</v>
      </c>
      <c r="V15">
        <v>16.4691717161733</v>
      </c>
      <c r="W15">
        <v>19419.263837092902</v>
      </c>
      <c r="X15">
        <v>79300.227042191895</v>
      </c>
      <c r="Y15">
        <v>99.998848844608702</v>
      </c>
      <c r="Z15" s="1">
        <v>393.87509668461598</v>
      </c>
      <c r="AA15">
        <v>79300.227042191895</v>
      </c>
      <c r="AB15">
        <v>388589.34375</v>
      </c>
    </row>
    <row r="16" spans="1:28" x14ac:dyDescent="0.25">
      <c r="A16">
        <v>14</v>
      </c>
      <c r="B16" t="s">
        <v>48</v>
      </c>
      <c r="C16" t="s">
        <v>43</v>
      </c>
      <c r="D16">
        <v>4</v>
      </c>
      <c r="E16" t="s">
        <v>30</v>
      </c>
      <c r="F16">
        <v>0</v>
      </c>
      <c r="G16">
        <v>0</v>
      </c>
      <c r="H16">
        <v>0</v>
      </c>
      <c r="I16">
        <v>12277.102283248099</v>
      </c>
      <c r="J16">
        <v>965.78532673664404</v>
      </c>
      <c r="K16">
        <v>965.78532673664404</v>
      </c>
      <c r="L16">
        <v>97.018921841963007</v>
      </c>
      <c r="M16">
        <v>75437.085735245404</v>
      </c>
      <c r="N16">
        <v>75437.085735245404</v>
      </c>
      <c r="O16">
        <v>0</v>
      </c>
      <c r="P16">
        <v>0</v>
      </c>
      <c r="Q16">
        <v>0</v>
      </c>
      <c r="R16">
        <v>0</v>
      </c>
      <c r="S16">
        <v>0</v>
      </c>
      <c r="T16">
        <v>0.73668847656249803</v>
      </c>
      <c r="U16">
        <v>324594.50849781401</v>
      </c>
      <c r="V16">
        <v>16.4691717161733</v>
      </c>
      <c r="W16">
        <v>19419.263837092902</v>
      </c>
      <c r="X16">
        <v>79300.227042191895</v>
      </c>
      <c r="Y16">
        <v>99.998848844608702</v>
      </c>
      <c r="Z16" s="1">
        <v>1801.76147223269</v>
      </c>
      <c r="AA16">
        <v>79300.227042191895</v>
      </c>
      <c r="AB16">
        <v>388589.34375</v>
      </c>
    </row>
    <row r="19" spans="20:28" x14ac:dyDescent="0.25">
      <c r="V19">
        <v>239.52</v>
      </c>
      <c r="W19">
        <v>1603.0759028201901</v>
      </c>
      <c r="X19">
        <v>12277.102283248099</v>
      </c>
    </row>
    <row r="20" spans="20:28" x14ac:dyDescent="0.25">
      <c r="U20" t="s">
        <v>57</v>
      </c>
      <c r="V20" s="2">
        <f>SUM(V19:X19)</f>
        <v>14119.69818606829</v>
      </c>
    </row>
    <row r="22" spans="20:28" x14ac:dyDescent="0.25">
      <c r="T22">
        <v>376994.15</v>
      </c>
      <c r="U22">
        <v>1594.5540000000001</v>
      </c>
      <c r="V22">
        <v>2539.6689999999999</v>
      </c>
      <c r="W22">
        <v>5380.0119999999997</v>
      </c>
      <c r="X22">
        <v>1552.51</v>
      </c>
    </row>
    <row r="24" spans="20:28" x14ac:dyDescent="0.25">
      <c r="W24" t="s">
        <v>52</v>
      </c>
    </row>
    <row r="25" spans="20:28" x14ac:dyDescent="0.25">
      <c r="W25">
        <f>SUM(T22:X22)</f>
        <v>388060.89500000002</v>
      </c>
    </row>
    <row r="26" spans="20:28" x14ac:dyDescent="0.25">
      <c r="U26" t="s">
        <v>49</v>
      </c>
      <c r="V26" t="s">
        <v>50</v>
      </c>
      <c r="W26" t="s">
        <v>51</v>
      </c>
      <c r="X26" t="s">
        <v>53</v>
      </c>
      <c r="Y26" t="s">
        <v>54</v>
      </c>
      <c r="Z26" s="1" t="s">
        <v>55</v>
      </c>
      <c r="AA26" t="s">
        <v>58</v>
      </c>
    </row>
    <row r="27" spans="20:28" x14ac:dyDescent="0.25">
      <c r="T27" t="s">
        <v>56</v>
      </c>
      <c r="U27">
        <v>58422</v>
      </c>
      <c r="V27">
        <f>U27*0.12</f>
        <v>7010.6399999999994</v>
      </c>
      <c r="W27" s="2">
        <v>63995.571940000002</v>
      </c>
      <c r="X27" s="2">
        <f>W27-U27</f>
        <v>5573.5719400000016</v>
      </c>
      <c r="Y27">
        <f>X27*0.198</f>
        <v>1103.5672441200004</v>
      </c>
      <c r="Z27" s="3">
        <f>X27+Y27</f>
        <v>6677.139184120002</v>
      </c>
      <c r="AA27" s="2">
        <f>V20</f>
        <v>14119.69818606829</v>
      </c>
      <c r="AB27" s="2">
        <f>Z27-AA27</f>
        <v>-7442.5590019482879</v>
      </c>
    </row>
    <row r="28" spans="20:28" x14ac:dyDescent="0.25">
      <c r="AA28">
        <f>X19</f>
        <v>12277.102283248099</v>
      </c>
      <c r="AB28" s="2">
        <f>Z27-AA28</f>
        <v>-5599.9630991280974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btm_p_test_results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2018-05-03T01:33:15Z</dcterms:created>
  <dcterms:modified xsi:type="dcterms:W3CDTF">2018-05-03T01:54:32Z</dcterms:modified>
</cp:coreProperties>
</file>