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roberts/Documents/python/morePVs/DATA_EN_MR1/studies/latest24-9/outputs/pt_mike2/"/>
    </mc:Choice>
  </mc:AlternateContent>
  <xr:revisionPtr revIDLastSave="0" documentId="13_ncr:1_{7AA80C47-F9D7-D746-A801-2A85C1BB274B}" xr6:coauthVersionLast="45" xr6:coauthVersionMax="45" xr10:uidLastSave="{00000000-0000-0000-0000-000000000000}"/>
  <bookViews>
    <workbookView xWindow="5240" yWindow="460" windowWidth="54660" windowHeight="26420" xr2:uid="{00000000-000D-0000-FFFF-FFFF00000000}"/>
  </bookViews>
  <sheets>
    <sheet name="pt_mike2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" l="1"/>
  <c r="W17" i="1"/>
  <c r="W18" i="1"/>
  <c r="W19" i="1"/>
  <c r="W20" i="1"/>
  <c r="W21" i="1"/>
  <c r="W22" i="1"/>
  <c r="W23" i="1"/>
  <c r="W15" i="1"/>
  <c r="Y16" i="1"/>
  <c r="Y17" i="1"/>
  <c r="Y18" i="1"/>
  <c r="Y19" i="1"/>
  <c r="Y20" i="1"/>
  <c r="Y21" i="1"/>
  <c r="Y22" i="1"/>
  <c r="Y23" i="1"/>
  <c r="Y15" i="1"/>
  <c r="X16" i="1"/>
  <c r="X17" i="1"/>
  <c r="X18" i="1"/>
  <c r="X19" i="1"/>
  <c r="X20" i="1"/>
  <c r="X21" i="1"/>
  <c r="X22" i="1"/>
  <c r="X23" i="1"/>
  <c r="X15" i="1"/>
</calcChain>
</file>

<file path=xl/sharedStrings.xml><?xml version="1.0" encoding="utf-8"?>
<sst xmlns="http://schemas.openxmlformats.org/spreadsheetml/2006/main" count="161" uniqueCount="80">
  <si>
    <t>scenario</t>
  </si>
  <si>
    <t>scenario_label</t>
  </si>
  <si>
    <t>arrangement</t>
  </si>
  <si>
    <t>number_of_households</t>
  </si>
  <si>
    <t>load_folder</t>
  </si>
  <si>
    <t>en_opex</t>
  </si>
  <si>
    <t>en_capex_repayment</t>
  </si>
  <si>
    <t>pv_capex_repayment</t>
  </si>
  <si>
    <t>average_hh_bill$</t>
  </si>
  <si>
    <t>average_hh_solar_bill$</t>
  </si>
  <si>
    <t>average_hh_total$</t>
  </si>
  <si>
    <t>central_battery_SOH</t>
  </si>
  <si>
    <t>central_battery_capacity_kWh</t>
  </si>
  <si>
    <t>central_battery_cycles</t>
  </si>
  <si>
    <t>checksum_total_payments$</t>
  </si>
  <si>
    <t>cp_ratio</t>
  </si>
  <si>
    <t>cust_bill_cp</t>
  </si>
  <si>
    <t>cust_solar_bill_cp</t>
  </si>
  <si>
    <t>cust_total$_cp</t>
  </si>
  <si>
    <t>eno$_bat_capex_repay</t>
  </si>
  <si>
    <t>eno$_demand_charge</t>
  </si>
  <si>
    <t>eno$_energy_bill</t>
  </si>
  <si>
    <t>eno$_npv_building</t>
  </si>
  <si>
    <t>eno$_receipts_from_residents</t>
  </si>
  <si>
    <t>eno$_total_payment</t>
  </si>
  <si>
    <t>eno_net$</t>
  </si>
  <si>
    <t>export_kWh</t>
  </si>
  <si>
    <t>import_kWh</t>
  </si>
  <si>
    <t>pv_ratio</t>
  </si>
  <si>
    <t>retailer_bill$</t>
  </si>
  <si>
    <t>retailer_receipt$</t>
  </si>
  <si>
    <t>self-consumption</t>
  </si>
  <si>
    <t>self-consumption_OLD</t>
  </si>
  <si>
    <t>self-sufficiency</t>
  </si>
  <si>
    <t>self-sufficiency_OLD</t>
  </si>
  <si>
    <t>solar_retailer_profit</t>
  </si>
  <si>
    <t>total$_building_costs</t>
  </si>
  <si>
    <t>total_battery_losses</t>
  </si>
  <si>
    <t>total_building_load</t>
  </si>
  <si>
    <t>pt_mike2_000</t>
  </si>
  <si>
    <t>bau</t>
  </si>
  <si>
    <t>W_new</t>
  </si>
  <si>
    <t>pt_mike2_001</t>
  </si>
  <si>
    <t>en_pv</t>
  </si>
  <si>
    <t>pt_mike2_002</t>
  </si>
  <si>
    <t>pt_mike2_003</t>
  </si>
  <si>
    <t>pt_mike2_004</t>
  </si>
  <si>
    <t>pt_mike2_009</t>
  </si>
  <si>
    <t>pt_mike2_010</t>
  </si>
  <si>
    <t>pt_mike2_011</t>
  </si>
  <si>
    <t>pt_mike2_012</t>
  </si>
  <si>
    <t>pv_filename</t>
  </si>
  <si>
    <t>pv_scaleable</t>
  </si>
  <si>
    <t>pv_kW_peak</t>
  </si>
  <si>
    <t>pv_capex_scaleable</t>
  </si>
  <si>
    <t>pv_cap_id</t>
  </si>
  <si>
    <t>cp</t>
  </si>
  <si>
    <t>all_residents</t>
  </si>
  <si>
    <t>parent</t>
  </si>
  <si>
    <t>network_tariff</t>
  </si>
  <si>
    <t>en_capex_id</t>
  </si>
  <si>
    <t>a_term</t>
  </si>
  <si>
    <t>a_rate</t>
  </si>
  <si>
    <t>DMO_TOU</t>
  </si>
  <si>
    <t>TIDNULL</t>
  </si>
  <si>
    <t>EA305</t>
  </si>
  <si>
    <t>W_max_pv_1kW.csv</t>
  </si>
  <si>
    <t>W_75_50</t>
  </si>
  <si>
    <t>EN_PT_D</t>
  </si>
  <si>
    <t>EN_P</t>
  </si>
  <si>
    <t>capex_med</t>
  </si>
  <si>
    <t>EN_PT_N</t>
  </si>
  <si>
    <t>EN_PT_H</t>
  </si>
  <si>
    <t>EN_PT_Z</t>
  </si>
  <si>
    <t>EN_PTBP_D</t>
  </si>
  <si>
    <t>EN_PTBP_N</t>
  </si>
  <si>
    <t>EN_PTBP_H</t>
  </si>
  <si>
    <t>EN_PTBP_Z</t>
  </si>
  <si>
    <t>Bill savings</t>
  </si>
  <si>
    <t xml:space="preserve">ENO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</si>
</sst>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3"/>
  <sheetViews>
    <sheetView tabSelected="1" workbookViewId="0">
      <selection activeCell="G25" sqref="G25"/>
    </sheetView>
  </sheetViews>
  <sheetFormatPr baseColWidth="10" defaultRowHeight="16" x14ac:dyDescent="0.2"/>
  <cols>
    <col min="9" max="9" width="10" bestFit="1" customWidth="1"/>
    <col min="10" max="10" width="11.6640625" bestFit="1" customWidth="1"/>
    <col min="24" max="24" width="15.1640625" bestFit="1" customWidth="1"/>
  </cols>
  <sheetData>
    <row r="1" spans="1:54" x14ac:dyDescent="0.2">
      <c r="A1" t="s">
        <v>0</v>
      </c>
      <c r="B1" t="s">
        <v>51</v>
      </c>
      <c r="C1" t="s">
        <v>52</v>
      </c>
      <c r="D1" t="s">
        <v>53</v>
      </c>
      <c r="E1" t="s">
        <v>4</v>
      </c>
      <c r="F1" t="s">
        <v>2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</row>
    <row r="2" spans="1:54" x14ac:dyDescent="0.2">
      <c r="A2">
        <v>0</v>
      </c>
      <c r="C2" t="b">
        <v>0</v>
      </c>
      <c r="E2" t="s">
        <v>41</v>
      </c>
      <c r="F2" t="s">
        <v>40</v>
      </c>
      <c r="G2" t="b">
        <v>0</v>
      </c>
      <c r="I2" t="s">
        <v>63</v>
      </c>
      <c r="J2" t="s">
        <v>63</v>
      </c>
      <c r="K2" t="s">
        <v>64</v>
      </c>
      <c r="L2" t="s">
        <v>65</v>
      </c>
      <c r="N2">
        <v>20</v>
      </c>
      <c r="O2">
        <v>0.06</v>
      </c>
      <c r="P2">
        <v>0</v>
      </c>
      <c r="Q2" t="s">
        <v>39</v>
      </c>
      <c r="R2" t="s">
        <v>40</v>
      </c>
      <c r="S2">
        <v>72</v>
      </c>
      <c r="T2" t="s">
        <v>41</v>
      </c>
      <c r="U2">
        <v>0</v>
      </c>
      <c r="V2">
        <v>0</v>
      </c>
      <c r="W2">
        <v>0</v>
      </c>
      <c r="X2">
        <v>1368.7064075186699</v>
      </c>
      <c r="Y2">
        <v>0</v>
      </c>
      <c r="Z2">
        <v>1368.7064075186699</v>
      </c>
      <c r="AA2">
        <v>0</v>
      </c>
      <c r="AB2">
        <v>0</v>
      </c>
      <c r="AC2">
        <v>0</v>
      </c>
      <c r="AD2">
        <v>0</v>
      </c>
      <c r="AE2">
        <v>21.5438555644389</v>
      </c>
      <c r="AF2">
        <v>19936.9405136524</v>
      </c>
      <c r="AG2">
        <v>0</v>
      </c>
      <c r="AH2">
        <v>19936.9405136524</v>
      </c>
      <c r="AI2">
        <v>0</v>
      </c>
      <c r="AJ2">
        <v>0</v>
      </c>
      <c r="AK2">
        <v>0</v>
      </c>
      <c r="AL2">
        <v>-1375188.91628893</v>
      </c>
      <c r="AM2">
        <v>0</v>
      </c>
      <c r="AN2">
        <v>0</v>
      </c>
      <c r="AO2">
        <v>0</v>
      </c>
      <c r="AP2">
        <v>1.981268512</v>
      </c>
      <c r="AQ2">
        <v>408793.88630702102</v>
      </c>
      <c r="AR2">
        <v>0</v>
      </c>
      <c r="AS2">
        <v>38480.532828077899</v>
      </c>
      <c r="AT2">
        <v>118483.801854997</v>
      </c>
      <c r="AU2">
        <v>100</v>
      </c>
      <c r="AV2">
        <v>100</v>
      </c>
      <c r="AW2">
        <v>0</v>
      </c>
      <c r="AX2">
        <v>0</v>
      </c>
      <c r="AY2">
        <v>0</v>
      </c>
      <c r="AZ2">
        <v>118483.801854997</v>
      </c>
      <c r="BA2">
        <v>0</v>
      </c>
      <c r="BB2">
        <v>408791.90503850899</v>
      </c>
    </row>
    <row r="3" spans="1:54" x14ac:dyDescent="0.2">
      <c r="A3">
        <v>1</v>
      </c>
      <c r="B3" t="s">
        <v>66</v>
      </c>
      <c r="C3" t="b">
        <v>1</v>
      </c>
      <c r="D3">
        <v>75</v>
      </c>
      <c r="E3" t="s">
        <v>41</v>
      </c>
      <c r="F3" t="s">
        <v>43</v>
      </c>
      <c r="G3" t="b">
        <v>1</v>
      </c>
      <c r="H3" t="s">
        <v>67</v>
      </c>
      <c r="I3" t="s">
        <v>63</v>
      </c>
      <c r="J3" t="s">
        <v>68</v>
      </c>
      <c r="K3" t="s">
        <v>69</v>
      </c>
      <c r="L3" t="s">
        <v>65</v>
      </c>
      <c r="M3" t="s">
        <v>70</v>
      </c>
      <c r="N3">
        <v>20</v>
      </c>
      <c r="O3">
        <v>0.06</v>
      </c>
      <c r="P3">
        <v>1</v>
      </c>
      <c r="Q3" t="s">
        <v>42</v>
      </c>
      <c r="R3" t="s">
        <v>43</v>
      </c>
      <c r="S3">
        <v>72</v>
      </c>
      <c r="T3" t="s">
        <v>41</v>
      </c>
      <c r="U3">
        <v>18000</v>
      </c>
      <c r="V3">
        <v>4195.4202784481704</v>
      </c>
      <c r="W3">
        <v>12418.6159676606</v>
      </c>
      <c r="X3">
        <v>1561.89255093526</v>
      </c>
      <c r="Y3">
        <v>0</v>
      </c>
      <c r="Z3">
        <v>1561.89255093526</v>
      </c>
      <c r="AA3">
        <v>0</v>
      </c>
      <c r="AB3">
        <v>0</v>
      </c>
      <c r="AC3">
        <v>0</v>
      </c>
      <c r="AD3" s="1">
        <v>-1.86264514923095E-11</v>
      </c>
      <c r="AE3">
        <v>21.5438555644389</v>
      </c>
      <c r="AF3">
        <v>19936.9405136524</v>
      </c>
      <c r="AG3">
        <v>0</v>
      </c>
      <c r="AH3">
        <v>19936.9405136524</v>
      </c>
      <c r="AI3">
        <v>0</v>
      </c>
      <c r="AJ3">
        <v>19821.479546847899</v>
      </c>
      <c r="AK3">
        <v>68795.590505423403</v>
      </c>
      <c r="AL3">
        <v>-1200229.6543481799</v>
      </c>
      <c r="AM3">
        <v>132393.20418099099</v>
      </c>
      <c r="AN3">
        <v>103409.62675153201</v>
      </c>
      <c r="AO3">
        <v>28983.577429459001</v>
      </c>
      <c r="AP3">
        <v>7088.5690473539998</v>
      </c>
      <c r="AQ3">
        <v>313399.149799195</v>
      </c>
      <c r="AR3">
        <v>25.069313512216802</v>
      </c>
      <c r="AS3">
        <v>35632.698031950902</v>
      </c>
      <c r="AT3">
        <v>68795.590505423403</v>
      </c>
      <c r="AU3">
        <v>93.083062600239899</v>
      </c>
      <c r="AV3">
        <v>93.083062600239799</v>
      </c>
      <c r="AW3">
        <v>23.335284790027199</v>
      </c>
      <c r="AX3">
        <v>23.335284790027298</v>
      </c>
      <c r="AY3">
        <v>0</v>
      </c>
      <c r="AZ3">
        <v>103409.62675153201</v>
      </c>
      <c r="BA3">
        <v>0</v>
      </c>
      <c r="BB3">
        <v>408791.90503850899</v>
      </c>
    </row>
    <row r="4" spans="1:54" x14ac:dyDescent="0.2">
      <c r="A4">
        <v>2</v>
      </c>
      <c r="B4" t="s">
        <v>66</v>
      </c>
      <c r="C4" t="b">
        <v>1</v>
      </c>
      <c r="D4">
        <v>75</v>
      </c>
      <c r="E4" t="s">
        <v>41</v>
      </c>
      <c r="F4" t="s">
        <v>43</v>
      </c>
      <c r="G4" t="b">
        <v>1</v>
      </c>
      <c r="H4" t="s">
        <v>67</v>
      </c>
      <c r="I4" t="s">
        <v>63</v>
      </c>
      <c r="J4" t="s">
        <v>71</v>
      </c>
      <c r="K4" t="s">
        <v>69</v>
      </c>
      <c r="L4" t="s">
        <v>65</v>
      </c>
      <c r="M4" t="s">
        <v>70</v>
      </c>
      <c r="N4">
        <v>20</v>
      </c>
      <c r="O4">
        <v>0.06</v>
      </c>
      <c r="P4">
        <v>2</v>
      </c>
      <c r="Q4" t="s">
        <v>44</v>
      </c>
      <c r="R4" t="s">
        <v>43</v>
      </c>
      <c r="S4">
        <v>72</v>
      </c>
      <c r="T4" t="s">
        <v>41</v>
      </c>
      <c r="U4">
        <v>18000</v>
      </c>
      <c r="V4">
        <v>4195.4202784481704</v>
      </c>
      <c r="W4">
        <v>12418.6159676606</v>
      </c>
      <c r="X4">
        <v>1368.70640697458</v>
      </c>
      <c r="Y4">
        <v>0</v>
      </c>
      <c r="Z4">
        <v>1368.70640697458</v>
      </c>
      <c r="AA4">
        <v>0</v>
      </c>
      <c r="AB4">
        <v>0</v>
      </c>
      <c r="AC4">
        <v>0</v>
      </c>
      <c r="AD4" s="1">
        <v>1.86264514923095E-11</v>
      </c>
      <c r="AE4">
        <v>21.5438555644389</v>
      </c>
      <c r="AF4">
        <v>19936.9405136524</v>
      </c>
      <c r="AG4">
        <v>0</v>
      </c>
      <c r="AH4">
        <v>19936.9405136524</v>
      </c>
      <c r="AI4">
        <v>0</v>
      </c>
      <c r="AJ4">
        <v>19821.479546847899</v>
      </c>
      <c r="AK4">
        <v>68795.590505423403</v>
      </c>
      <c r="AL4">
        <v>-1200229.6543481799</v>
      </c>
      <c r="AM4">
        <v>118483.80181582199</v>
      </c>
      <c r="AN4">
        <v>103409.62675153201</v>
      </c>
      <c r="AO4">
        <v>15074.175064290201</v>
      </c>
      <c r="AP4">
        <v>7088.5690473539998</v>
      </c>
      <c r="AQ4">
        <v>313399.149799195</v>
      </c>
      <c r="AR4">
        <v>25.069313512216802</v>
      </c>
      <c r="AS4">
        <v>35632.698031950902</v>
      </c>
      <c r="AT4">
        <v>68795.590505423403</v>
      </c>
      <c r="AU4">
        <v>93.083062600239899</v>
      </c>
      <c r="AV4">
        <v>93.083062600239799</v>
      </c>
      <c r="AW4">
        <v>23.335284790027199</v>
      </c>
      <c r="AX4">
        <v>23.335284790027298</v>
      </c>
      <c r="AY4">
        <v>0</v>
      </c>
      <c r="AZ4">
        <v>103409.62675153201</v>
      </c>
      <c r="BA4">
        <v>0</v>
      </c>
      <c r="BB4">
        <v>408791.90503850899</v>
      </c>
    </row>
    <row r="5" spans="1:54" x14ac:dyDescent="0.2">
      <c r="A5">
        <v>3</v>
      </c>
      <c r="B5" t="s">
        <v>66</v>
      </c>
      <c r="C5" t="b">
        <v>1</v>
      </c>
      <c r="D5">
        <v>75</v>
      </c>
      <c r="E5" t="s">
        <v>41</v>
      </c>
      <c r="F5" t="s">
        <v>43</v>
      </c>
      <c r="G5" t="b">
        <v>1</v>
      </c>
      <c r="H5" t="s">
        <v>67</v>
      </c>
      <c r="I5" t="s">
        <v>63</v>
      </c>
      <c r="J5" t="s">
        <v>72</v>
      </c>
      <c r="K5" t="s">
        <v>69</v>
      </c>
      <c r="L5" t="s">
        <v>65</v>
      </c>
      <c r="M5" t="s">
        <v>70</v>
      </c>
      <c r="N5">
        <v>20</v>
      </c>
      <c r="O5">
        <v>0.06</v>
      </c>
      <c r="P5">
        <v>3</v>
      </c>
      <c r="Q5" t="s">
        <v>45</v>
      </c>
      <c r="R5" t="s">
        <v>43</v>
      </c>
      <c r="S5">
        <v>72</v>
      </c>
      <c r="T5" t="s">
        <v>41</v>
      </c>
      <c r="U5">
        <v>18000</v>
      </c>
      <c r="V5">
        <v>4195.4202784481704</v>
      </c>
      <c r="W5">
        <v>12418.6159676606</v>
      </c>
      <c r="X5">
        <v>1264.0246358326001</v>
      </c>
      <c r="Y5">
        <v>0</v>
      </c>
      <c r="Z5">
        <v>1264.0246358326001</v>
      </c>
      <c r="AA5">
        <v>0</v>
      </c>
      <c r="AB5">
        <v>0</v>
      </c>
      <c r="AC5">
        <v>0</v>
      </c>
      <c r="AD5" s="1">
        <v>-1.86264514923095E-11</v>
      </c>
      <c r="AE5">
        <v>21.5438555644389</v>
      </c>
      <c r="AF5">
        <v>19936.9405136524</v>
      </c>
      <c r="AG5">
        <v>0</v>
      </c>
      <c r="AH5">
        <v>19936.9405136524</v>
      </c>
      <c r="AI5">
        <v>0</v>
      </c>
      <c r="AJ5">
        <v>19821.479546847899</v>
      </c>
      <c r="AK5">
        <v>68795.590505423403</v>
      </c>
      <c r="AL5">
        <v>-1200229.6543481799</v>
      </c>
      <c r="AM5">
        <v>110946.714293599</v>
      </c>
      <c r="AN5">
        <v>103409.62675153201</v>
      </c>
      <c r="AO5">
        <v>7537.0875420675902</v>
      </c>
      <c r="AP5">
        <v>7088.5690473539998</v>
      </c>
      <c r="AQ5">
        <v>313399.149799195</v>
      </c>
      <c r="AR5">
        <v>25.069313512216802</v>
      </c>
      <c r="AS5">
        <v>35632.698031950902</v>
      </c>
      <c r="AT5">
        <v>68795.590505423403</v>
      </c>
      <c r="AU5">
        <v>93.083062600239899</v>
      </c>
      <c r="AV5">
        <v>93.083062600239799</v>
      </c>
      <c r="AW5">
        <v>23.335284790027199</v>
      </c>
      <c r="AX5">
        <v>23.335284790027298</v>
      </c>
      <c r="AY5">
        <v>0</v>
      </c>
      <c r="AZ5">
        <v>103409.62675153201</v>
      </c>
      <c r="BA5">
        <v>0</v>
      </c>
      <c r="BB5">
        <v>408791.90503850899</v>
      </c>
    </row>
    <row r="6" spans="1:54" x14ac:dyDescent="0.2">
      <c r="A6">
        <v>4</v>
      </c>
      <c r="B6" t="s">
        <v>66</v>
      </c>
      <c r="C6" t="b">
        <v>1</v>
      </c>
      <c r="D6">
        <v>75</v>
      </c>
      <c r="E6" t="s">
        <v>41</v>
      </c>
      <c r="F6" t="s">
        <v>43</v>
      </c>
      <c r="G6" t="b">
        <v>1</v>
      </c>
      <c r="H6" t="s">
        <v>67</v>
      </c>
      <c r="I6" t="s">
        <v>63</v>
      </c>
      <c r="J6" t="s">
        <v>73</v>
      </c>
      <c r="K6" t="s">
        <v>69</v>
      </c>
      <c r="L6" t="s">
        <v>65</v>
      </c>
      <c r="M6" t="s">
        <v>70</v>
      </c>
      <c r="N6">
        <v>20</v>
      </c>
      <c r="O6">
        <v>0.06</v>
      </c>
      <c r="P6">
        <v>4</v>
      </c>
      <c r="Q6" t="s">
        <v>46</v>
      </c>
      <c r="R6" t="s">
        <v>43</v>
      </c>
      <c r="S6">
        <v>72</v>
      </c>
      <c r="T6" t="s">
        <v>41</v>
      </c>
      <c r="U6">
        <v>18000</v>
      </c>
      <c r="V6">
        <v>4195.4202784481704</v>
      </c>
      <c r="W6">
        <v>12418.6159676606</v>
      </c>
      <c r="X6">
        <v>1159.3428644758901</v>
      </c>
      <c r="Y6">
        <v>0</v>
      </c>
      <c r="Z6">
        <v>1159.3428644758901</v>
      </c>
      <c r="AA6">
        <v>0</v>
      </c>
      <c r="AB6">
        <v>0</v>
      </c>
      <c r="AC6">
        <v>0</v>
      </c>
      <c r="AD6" s="1">
        <v>-1.86264514923095E-11</v>
      </c>
      <c r="AE6">
        <v>21.5438555644389</v>
      </c>
      <c r="AF6">
        <v>19936.9405136524</v>
      </c>
      <c r="AG6">
        <v>0</v>
      </c>
      <c r="AH6">
        <v>19936.9405136524</v>
      </c>
      <c r="AI6">
        <v>0</v>
      </c>
      <c r="AJ6">
        <v>19821.479546847899</v>
      </c>
      <c r="AK6">
        <v>68795.590505423403</v>
      </c>
      <c r="AL6">
        <v>-1200229.6543481799</v>
      </c>
      <c r="AM6">
        <v>103409.626755916</v>
      </c>
      <c r="AN6">
        <v>103409.62675153201</v>
      </c>
      <c r="AO6" s="1">
        <v>4.3844990432262401E-6</v>
      </c>
      <c r="AP6">
        <v>7088.5690473539998</v>
      </c>
      <c r="AQ6">
        <v>313399.149799195</v>
      </c>
      <c r="AR6">
        <v>25.069313512216802</v>
      </c>
      <c r="AS6">
        <v>35632.698031950902</v>
      </c>
      <c r="AT6">
        <v>68795.590505423403</v>
      </c>
      <c r="AU6">
        <v>93.083062600239899</v>
      </c>
      <c r="AV6">
        <v>93.083062600239799</v>
      </c>
      <c r="AW6">
        <v>23.335284790027199</v>
      </c>
      <c r="AX6">
        <v>23.335284790027298</v>
      </c>
      <c r="AY6">
        <v>0</v>
      </c>
      <c r="AZ6">
        <v>103409.62675153201</v>
      </c>
      <c r="BA6">
        <v>0</v>
      </c>
      <c r="BB6">
        <v>408791.90503850899</v>
      </c>
    </row>
    <row r="7" spans="1:54" x14ac:dyDescent="0.2">
      <c r="A7">
        <v>9</v>
      </c>
      <c r="B7" t="s">
        <v>66</v>
      </c>
      <c r="C7" t="b">
        <v>1</v>
      </c>
      <c r="D7">
        <v>75</v>
      </c>
      <c r="E7" t="s">
        <v>41</v>
      </c>
      <c r="F7" t="s">
        <v>43</v>
      </c>
      <c r="G7" t="b">
        <v>1</v>
      </c>
      <c r="H7" t="s">
        <v>67</v>
      </c>
      <c r="I7" t="s">
        <v>63</v>
      </c>
      <c r="J7" t="s">
        <v>74</v>
      </c>
      <c r="K7" t="s">
        <v>69</v>
      </c>
      <c r="L7" t="s">
        <v>65</v>
      </c>
      <c r="M7" t="s">
        <v>70</v>
      </c>
      <c r="N7">
        <v>20</v>
      </c>
      <c r="O7">
        <v>0.06</v>
      </c>
      <c r="P7">
        <v>9</v>
      </c>
      <c r="Q7" t="s">
        <v>47</v>
      </c>
      <c r="R7" t="s">
        <v>43</v>
      </c>
      <c r="S7">
        <v>72</v>
      </c>
      <c r="T7" t="s">
        <v>41</v>
      </c>
      <c r="U7">
        <v>18000</v>
      </c>
      <c r="V7">
        <v>4195.4202784481704</v>
      </c>
      <c r="W7">
        <v>12418.6159676606</v>
      </c>
      <c r="X7">
        <v>964.18581611467596</v>
      </c>
      <c r="Y7">
        <v>0</v>
      </c>
      <c r="Z7">
        <v>964.18581611467596</v>
      </c>
      <c r="AA7">
        <v>0</v>
      </c>
      <c r="AB7">
        <v>0</v>
      </c>
      <c r="AC7">
        <v>0</v>
      </c>
      <c r="AD7" s="1">
        <v>-1.86264514923095E-11</v>
      </c>
      <c r="AE7">
        <v>21.5438555644389</v>
      </c>
      <c r="AF7">
        <v>19936.9405136524</v>
      </c>
      <c r="AG7">
        <v>0</v>
      </c>
      <c r="AH7">
        <v>19936.9405136524</v>
      </c>
      <c r="AI7">
        <v>0</v>
      </c>
      <c r="AJ7">
        <v>19821.479546847899</v>
      </c>
      <c r="AK7">
        <v>68795.590505423403</v>
      </c>
      <c r="AL7">
        <v>-1200229.6543481799</v>
      </c>
      <c r="AM7">
        <v>89358.319273909103</v>
      </c>
      <c r="AN7">
        <v>103409.62675153201</v>
      </c>
      <c r="AO7">
        <v>-14051.307477623001</v>
      </c>
      <c r="AP7">
        <v>7088.5690473539998</v>
      </c>
      <c r="AQ7">
        <v>313399.149799195</v>
      </c>
      <c r="AR7">
        <v>25.069313512216802</v>
      </c>
      <c r="AS7">
        <v>35632.698031950902</v>
      </c>
      <c r="AT7">
        <v>68795.590505423403</v>
      </c>
      <c r="AU7">
        <v>93.083062600239899</v>
      </c>
      <c r="AV7">
        <v>93.083062600239799</v>
      </c>
      <c r="AW7">
        <v>23.335284790027199</v>
      </c>
      <c r="AX7">
        <v>23.335284790027298</v>
      </c>
      <c r="AY7">
        <v>0</v>
      </c>
      <c r="AZ7">
        <v>103409.62675153201</v>
      </c>
      <c r="BA7">
        <v>0</v>
      </c>
      <c r="BB7">
        <v>408791.90503850899</v>
      </c>
    </row>
    <row r="8" spans="1:54" x14ac:dyDescent="0.2">
      <c r="A8">
        <v>10</v>
      </c>
      <c r="B8" t="s">
        <v>66</v>
      </c>
      <c r="C8" t="b">
        <v>1</v>
      </c>
      <c r="D8">
        <v>75</v>
      </c>
      <c r="E8" t="s">
        <v>41</v>
      </c>
      <c r="F8" t="s">
        <v>43</v>
      </c>
      <c r="G8" t="b">
        <v>1</v>
      </c>
      <c r="H8" t="s">
        <v>67</v>
      </c>
      <c r="I8" t="s">
        <v>63</v>
      </c>
      <c r="J8" t="s">
        <v>75</v>
      </c>
      <c r="K8" t="s">
        <v>69</v>
      </c>
      <c r="L8" t="s">
        <v>65</v>
      </c>
      <c r="M8" t="s">
        <v>70</v>
      </c>
      <c r="N8">
        <v>20</v>
      </c>
      <c r="O8">
        <v>0.06</v>
      </c>
      <c r="P8">
        <v>10</v>
      </c>
      <c r="Q8" t="s">
        <v>48</v>
      </c>
      <c r="R8" t="s">
        <v>43</v>
      </c>
      <c r="S8">
        <v>72</v>
      </c>
      <c r="T8" t="s">
        <v>41</v>
      </c>
      <c r="U8">
        <v>18000</v>
      </c>
      <c r="V8">
        <v>4195.4202784481704</v>
      </c>
      <c r="W8">
        <v>12418.6159676606</v>
      </c>
      <c r="X8">
        <v>1368.50705631803</v>
      </c>
      <c r="Y8">
        <v>0</v>
      </c>
      <c r="Z8">
        <v>1368.50705631803</v>
      </c>
      <c r="AA8">
        <v>0</v>
      </c>
      <c r="AB8">
        <v>0</v>
      </c>
      <c r="AC8">
        <v>0</v>
      </c>
      <c r="AD8" s="1">
        <v>1.86264514923095E-11</v>
      </c>
      <c r="AE8">
        <v>21.5438555644389</v>
      </c>
      <c r="AF8">
        <v>19936.9405136524</v>
      </c>
      <c r="AG8">
        <v>0</v>
      </c>
      <c r="AH8">
        <v>19936.9405136524</v>
      </c>
      <c r="AI8">
        <v>0</v>
      </c>
      <c r="AJ8">
        <v>19821.479546847899</v>
      </c>
      <c r="AK8">
        <v>68795.590505423403</v>
      </c>
      <c r="AL8">
        <v>-1200229.6543481799</v>
      </c>
      <c r="AM8">
        <v>118469.448568551</v>
      </c>
      <c r="AN8">
        <v>103409.62675153201</v>
      </c>
      <c r="AO8">
        <v>15059.821817018999</v>
      </c>
      <c r="AP8">
        <v>7088.5690473539998</v>
      </c>
      <c r="AQ8">
        <v>313399.149799195</v>
      </c>
      <c r="AR8">
        <v>25.069313512216802</v>
      </c>
      <c r="AS8">
        <v>35632.698031950902</v>
      </c>
      <c r="AT8">
        <v>68795.590505423403</v>
      </c>
      <c r="AU8">
        <v>93.083062600239899</v>
      </c>
      <c r="AV8">
        <v>93.083062600239799</v>
      </c>
      <c r="AW8">
        <v>23.335284790027199</v>
      </c>
      <c r="AX8">
        <v>23.335284790027298</v>
      </c>
      <c r="AY8">
        <v>0</v>
      </c>
      <c r="AZ8">
        <v>103409.62675153201</v>
      </c>
      <c r="BA8">
        <v>0</v>
      </c>
      <c r="BB8">
        <v>408791.90503850899</v>
      </c>
    </row>
    <row r="9" spans="1:54" x14ac:dyDescent="0.2">
      <c r="A9">
        <v>11</v>
      </c>
      <c r="B9" t="s">
        <v>66</v>
      </c>
      <c r="C9" t="b">
        <v>1</v>
      </c>
      <c r="D9">
        <v>75</v>
      </c>
      <c r="E9" t="s">
        <v>41</v>
      </c>
      <c r="F9" t="s">
        <v>43</v>
      </c>
      <c r="G9" t="b">
        <v>1</v>
      </c>
      <c r="H9" t="s">
        <v>67</v>
      </c>
      <c r="I9" t="s">
        <v>63</v>
      </c>
      <c r="J9" t="s">
        <v>76</v>
      </c>
      <c r="K9" t="s">
        <v>69</v>
      </c>
      <c r="L9" t="s">
        <v>65</v>
      </c>
      <c r="M9" t="s">
        <v>70</v>
      </c>
      <c r="N9">
        <v>20</v>
      </c>
      <c r="O9">
        <v>0.06</v>
      </c>
      <c r="P9">
        <v>11</v>
      </c>
      <c r="Q9" t="s">
        <v>49</v>
      </c>
      <c r="R9" t="s">
        <v>43</v>
      </c>
      <c r="S9">
        <v>72</v>
      </c>
      <c r="T9" t="s">
        <v>41</v>
      </c>
      <c r="U9">
        <v>18000</v>
      </c>
      <c r="V9">
        <v>4195.4202784481704</v>
      </c>
      <c r="W9">
        <v>12418.6159676606</v>
      </c>
      <c r="X9">
        <v>709.38555126951496</v>
      </c>
      <c r="Y9">
        <v>0</v>
      </c>
      <c r="Z9">
        <v>709.38555126951496</v>
      </c>
      <c r="AA9">
        <v>0</v>
      </c>
      <c r="AB9">
        <v>0</v>
      </c>
      <c r="AC9">
        <v>0</v>
      </c>
      <c r="AD9">
        <v>0</v>
      </c>
      <c r="AE9">
        <v>21.5438555644389</v>
      </c>
      <c r="AF9">
        <v>19936.9405136524</v>
      </c>
      <c r="AG9">
        <v>0</v>
      </c>
      <c r="AH9">
        <v>19936.9405136524</v>
      </c>
      <c r="AI9">
        <v>0</v>
      </c>
      <c r="AJ9">
        <v>19821.479546847899</v>
      </c>
      <c r="AK9">
        <v>68795.590505423403</v>
      </c>
      <c r="AL9">
        <v>-1200229.6543481799</v>
      </c>
      <c r="AM9">
        <v>71012.700205057496</v>
      </c>
      <c r="AN9">
        <v>103409.62675153201</v>
      </c>
      <c r="AO9">
        <v>-32396.926546474599</v>
      </c>
      <c r="AP9">
        <v>7088.5690473539998</v>
      </c>
      <c r="AQ9">
        <v>313399.149799195</v>
      </c>
      <c r="AR9">
        <v>25.069313512216802</v>
      </c>
      <c r="AS9">
        <v>35632.698031950902</v>
      </c>
      <c r="AT9">
        <v>68795.590505423403</v>
      </c>
      <c r="AU9">
        <v>93.083062600239899</v>
      </c>
      <c r="AV9">
        <v>93.083062600239799</v>
      </c>
      <c r="AW9">
        <v>23.335284790027199</v>
      </c>
      <c r="AX9">
        <v>23.335284790027298</v>
      </c>
      <c r="AY9">
        <v>0</v>
      </c>
      <c r="AZ9">
        <v>103409.62675153201</v>
      </c>
      <c r="BA9">
        <v>0</v>
      </c>
      <c r="BB9">
        <v>408791.90503850899</v>
      </c>
    </row>
    <row r="10" spans="1:54" x14ac:dyDescent="0.2">
      <c r="A10">
        <v>12</v>
      </c>
      <c r="B10" t="s">
        <v>66</v>
      </c>
      <c r="C10" t="b">
        <v>1</v>
      </c>
      <c r="D10">
        <v>75</v>
      </c>
      <c r="E10" t="s">
        <v>41</v>
      </c>
      <c r="F10" t="s">
        <v>43</v>
      </c>
      <c r="G10" t="b">
        <v>1</v>
      </c>
      <c r="H10" t="s">
        <v>67</v>
      </c>
      <c r="I10" t="s">
        <v>63</v>
      </c>
      <c r="J10" t="s">
        <v>77</v>
      </c>
      <c r="K10" t="s">
        <v>69</v>
      </c>
      <c r="L10" t="s">
        <v>65</v>
      </c>
      <c r="M10" t="s">
        <v>70</v>
      </c>
      <c r="N10">
        <v>20</v>
      </c>
      <c r="O10">
        <v>0.06</v>
      </c>
      <c r="P10">
        <v>12</v>
      </c>
      <c r="Q10" t="s">
        <v>50</v>
      </c>
      <c r="R10" t="s">
        <v>43</v>
      </c>
      <c r="S10">
        <v>72</v>
      </c>
      <c r="T10" t="s">
        <v>41</v>
      </c>
      <c r="U10">
        <v>18000</v>
      </c>
      <c r="V10">
        <v>4195.4202784481704</v>
      </c>
      <c r="W10">
        <v>12418.6159676606</v>
      </c>
      <c r="X10">
        <v>1159.28250846427</v>
      </c>
      <c r="Y10">
        <v>0</v>
      </c>
      <c r="Z10">
        <v>1159.28250846427</v>
      </c>
      <c r="AA10">
        <v>0</v>
      </c>
      <c r="AB10">
        <v>0</v>
      </c>
      <c r="AC10">
        <v>0</v>
      </c>
      <c r="AD10" s="1">
        <v>-1.86264514923095E-11</v>
      </c>
      <c r="AE10">
        <v>21.5438555644389</v>
      </c>
      <c r="AF10">
        <v>19936.9405136524</v>
      </c>
      <c r="AG10">
        <v>0</v>
      </c>
      <c r="AH10">
        <v>19936.9405136524</v>
      </c>
      <c r="AI10">
        <v>0</v>
      </c>
      <c r="AJ10">
        <v>19821.479546847899</v>
      </c>
      <c r="AK10">
        <v>68795.590505423403</v>
      </c>
      <c r="AL10">
        <v>-1200229.6543481799</v>
      </c>
      <c r="AM10">
        <v>103405.28112308</v>
      </c>
      <c r="AN10">
        <v>103409.62675153201</v>
      </c>
      <c r="AO10">
        <v>-4.3456284521706401</v>
      </c>
      <c r="AP10">
        <v>7088.5690473539998</v>
      </c>
      <c r="AQ10">
        <v>313399.149799195</v>
      </c>
      <c r="AR10">
        <v>25.069313512216802</v>
      </c>
      <c r="AS10">
        <v>35632.698031950902</v>
      </c>
      <c r="AT10">
        <v>68795.590505423403</v>
      </c>
      <c r="AU10">
        <v>93.083062600239899</v>
      </c>
      <c r="AV10">
        <v>93.083062600239799</v>
      </c>
      <c r="AW10">
        <v>23.335284790027199</v>
      </c>
      <c r="AX10">
        <v>23.335284790027298</v>
      </c>
      <c r="AY10">
        <v>0</v>
      </c>
      <c r="AZ10">
        <v>103409.62675153201</v>
      </c>
      <c r="BA10">
        <v>0</v>
      </c>
      <c r="BB10">
        <v>408791.90503850899</v>
      </c>
    </row>
    <row r="14" spans="1:54" x14ac:dyDescent="0.2">
      <c r="X14" t="s">
        <v>78</v>
      </c>
      <c r="Y14" t="s">
        <v>79</v>
      </c>
    </row>
    <row r="15" spans="1:54" x14ac:dyDescent="0.2">
      <c r="W15" t="str">
        <f>J2</f>
        <v>DMO_TOU</v>
      </c>
      <c r="X15">
        <f>$X$2-X2</f>
        <v>0</v>
      </c>
      <c r="Y15">
        <f>AO2/72</f>
        <v>0</v>
      </c>
    </row>
    <row r="16" spans="1:54" x14ac:dyDescent="0.2">
      <c r="W16" t="str">
        <f t="shared" ref="W16:W23" si="0">J3</f>
        <v>EN_PT_D</v>
      </c>
      <c r="X16">
        <f t="shared" ref="X16:X23" si="1">$X$2-X3</f>
        <v>-193.18614341659008</v>
      </c>
      <c r="Y16">
        <f t="shared" ref="Y16:Y23" si="2">AO3/72</f>
        <v>402.54968652026389</v>
      </c>
    </row>
    <row r="17" spans="23:25" x14ac:dyDescent="0.2">
      <c r="W17" t="str">
        <f t="shared" si="0"/>
        <v>EN_PT_N</v>
      </c>
      <c r="X17">
        <f t="shared" si="1"/>
        <v>5.4408997129939962E-7</v>
      </c>
      <c r="Y17">
        <f t="shared" si="2"/>
        <v>209.36354255958611</v>
      </c>
    </row>
    <row r="18" spans="23:25" x14ac:dyDescent="0.2">
      <c r="W18" t="str">
        <f t="shared" si="0"/>
        <v>EN_PT_H</v>
      </c>
      <c r="X18">
        <f t="shared" si="1"/>
        <v>104.68177168606985</v>
      </c>
      <c r="Y18">
        <f t="shared" si="2"/>
        <v>104.68177141760542</v>
      </c>
    </row>
    <row r="19" spans="23:25" x14ac:dyDescent="0.2">
      <c r="W19" t="str">
        <f t="shared" si="0"/>
        <v>EN_PT_Z</v>
      </c>
      <c r="X19">
        <f t="shared" si="1"/>
        <v>209.36354304277984</v>
      </c>
      <c r="Y19">
        <f t="shared" si="2"/>
        <v>6.089582004480889E-8</v>
      </c>
    </row>
    <row r="20" spans="23:25" x14ac:dyDescent="0.2">
      <c r="W20" t="str">
        <f t="shared" si="0"/>
        <v>EN_PTBP_D</v>
      </c>
      <c r="X20">
        <f t="shared" si="1"/>
        <v>404.52059140399399</v>
      </c>
      <c r="Y20">
        <f t="shared" si="2"/>
        <v>-195.15704830031945</v>
      </c>
    </row>
    <row r="21" spans="23:25" x14ac:dyDescent="0.2">
      <c r="W21" t="str">
        <f t="shared" si="0"/>
        <v>EN_PTBP_N</v>
      </c>
      <c r="X21">
        <f t="shared" si="1"/>
        <v>0.19935120063996692</v>
      </c>
      <c r="Y21">
        <f t="shared" si="2"/>
        <v>209.16419190304165</v>
      </c>
    </row>
    <row r="22" spans="23:25" x14ac:dyDescent="0.2">
      <c r="W22" t="str">
        <f t="shared" si="0"/>
        <v>EN_PTBP_H</v>
      </c>
      <c r="X22">
        <f t="shared" si="1"/>
        <v>659.32085624915499</v>
      </c>
      <c r="Y22">
        <f t="shared" si="2"/>
        <v>-449.95731314548055</v>
      </c>
    </row>
    <row r="23" spans="23:25" x14ac:dyDescent="0.2">
      <c r="W23" t="str">
        <f t="shared" si="0"/>
        <v>EN_PTBP_Z</v>
      </c>
      <c r="X23">
        <f t="shared" si="1"/>
        <v>209.42389905439995</v>
      </c>
      <c r="Y23">
        <f t="shared" si="2"/>
        <v>-6.0355950724592225E-2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pt_mike2_results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2020-11-09T06:58:35Z</dcterms:created>
  <dcterms:modified xsi:type="dcterms:W3CDTF">2020-11-09T09:01:40Z</dcterms:modified>
</cp:coreProperties>
</file>