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14973149-5031-481B-BAD0-0A10D52FC7FD}"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5" i="11" l="1"/>
  <c r="F35" i="11"/>
  <c r="H35" i="11" s="1"/>
  <c r="H58" i="11"/>
  <c r="E3" i="11"/>
  <c r="H7" i="11"/>
  <c r="E9" i="11" l="1"/>
  <c r="E27" i="11" l="1"/>
  <c r="E10" i="11"/>
  <c r="I5" i="11"/>
  <c r="H83" i="11"/>
  <c r="H77" i="11"/>
  <c r="H76" i="11"/>
  <c r="H73" i="11"/>
  <c r="H32" i="11"/>
  <c r="H8" i="11"/>
  <c r="H60" i="11" l="1"/>
  <c r="H59" i="11"/>
  <c r="H9" i="11"/>
  <c r="F10" i="11"/>
  <c r="I6" i="11"/>
  <c r="H61" i="11" l="1"/>
  <c r="H74" i="11"/>
  <c r="H10" i="11"/>
  <c r="F34" i="11"/>
  <c r="F33" i="11"/>
  <c r="H33" i="11" s="1"/>
  <c r="H13" i="11"/>
  <c r="J5" i="11"/>
  <c r="K5" i="11" s="1"/>
  <c r="L5" i="11" s="1"/>
  <c r="M5" i="11" s="1"/>
  <c r="N5" i="11" s="1"/>
  <c r="O5" i="11" s="1"/>
  <c r="P5" i="11" s="1"/>
  <c r="I4" i="11"/>
  <c r="H62" i="11" l="1"/>
  <c r="H63" i="11"/>
  <c r="H34" i="11"/>
  <c r="E39" i="11"/>
  <c r="H11" i="11"/>
  <c r="H12" i="11"/>
  <c r="P4" i="11"/>
  <c r="Q5" i="11"/>
  <c r="R5" i="11" s="1"/>
  <c r="S5" i="11" s="1"/>
  <c r="T5" i="11" s="1"/>
  <c r="U5" i="11" s="1"/>
  <c r="V5" i="11" s="1"/>
  <c r="W5" i="11" s="1"/>
  <c r="J6" i="11"/>
  <c r="H39" i="11" l="1"/>
  <c r="H37" i="11"/>
  <c r="H3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BR5" i="11"/>
  <c r="AK6" i="11"/>
  <c r="BR6" i="11" l="1"/>
  <c r="BS5" i="11"/>
  <c r="AL6" i="11"/>
  <c r="BS6" i="11" l="1"/>
  <c r="BT5" i="11"/>
  <c r="AM6" i="11"/>
  <c r="BT6" i="11" l="1"/>
  <c r="BT4" i="11"/>
  <c r="BU5" i="11"/>
  <c r="AN6" i="11"/>
  <c r="BU6" i="11" l="1"/>
  <c r="BV5" i="11"/>
  <c r="AO6" i="11"/>
  <c r="BV6" i="11" l="1"/>
  <c r="BW5" i="11"/>
  <c r="AP6" i="11"/>
  <c r="BX5" i="11" l="1"/>
  <c r="BW6" i="11"/>
  <c r="AQ6" i="11"/>
  <c r="BY5" i="11" l="1"/>
  <c r="BX6" i="11"/>
  <c r="AR6" i="11"/>
  <c r="BZ5" i="11" l="1"/>
  <c r="BZ6" i="11" s="1"/>
  <c r="BY6" i="11"/>
</calcChain>
</file>

<file path=xl/sharedStrings.xml><?xml version="1.0" encoding="utf-8"?>
<sst xmlns="http://schemas.openxmlformats.org/spreadsheetml/2006/main" count="173" uniqueCount="109">
  <si>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</si>
  <si>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</si>
  <si>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</si>
  <si>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</si>
  <si>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</si>
  <si>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</si>
  <si>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</si>
  <si>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</si>
  <si>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</si>
  <si>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</si>
  <si>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</si>
  <si>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</si>
  <si>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</si>
  <si>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</si>
  <si>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</si>
  <si>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</si>
  <si>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</si>
  <si>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</si>
  <si>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</si>
  <si>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</si>
  <si>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</si>
  <si>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</si>
  <si>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C.A.E</t>
  </si>
  <si>
    <t>Phase 1: Planning</t>
  </si>
  <si>
    <t>Phase 2: Core System Functionality</t>
  </si>
  <si>
    <t>Phase 3: Full Sysem Functionality</t>
  </si>
  <si>
    <t>Phase 4: Complete System Integration</t>
  </si>
  <si>
    <t>Phase 5: Testing and Documentation</t>
  </si>
  <si>
    <t>Project Scope</t>
  </si>
  <si>
    <t>Initial Milestones and Deliverables</t>
  </si>
  <si>
    <t>Change Management Plan</t>
  </si>
  <si>
    <t>Scope Management Plan</t>
  </si>
  <si>
    <t>Schedule Management Plan (initial Gantt Chart)</t>
  </si>
  <si>
    <t>Quality Management Plan</t>
  </si>
  <si>
    <t>Risk Management Plan</t>
  </si>
  <si>
    <t>Organisational Structure</t>
  </si>
  <si>
    <t>Staffing Management Plan</t>
  </si>
  <si>
    <t>Communication Management Plan</t>
  </si>
  <si>
    <t>Project Management Plan Report</t>
  </si>
  <si>
    <t>TIC-TAC-TOE WITH UR5e</t>
  </si>
  <si>
    <t>Requirements expected from project (User stories)</t>
  </si>
  <si>
    <t>Technical Specification for proposed solution</t>
  </si>
  <si>
    <t>Baseline Schedule</t>
  </si>
  <si>
    <t>Test Plan</t>
  </si>
  <si>
    <t>Requirements and Specifications report</t>
  </si>
  <si>
    <t>Update Gantt Chart</t>
  </si>
  <si>
    <t>Select material to use for Game Board &amp; Pieces</t>
  </si>
  <si>
    <t>Purchase materials that’s within budget</t>
  </si>
  <si>
    <t>Game Piece and Board Design</t>
  </si>
  <si>
    <t>Game Piece and Board Construction</t>
  </si>
  <si>
    <t>Game Piece and Board Testing</t>
  </si>
  <si>
    <t>User Interface Design</t>
  </si>
  <si>
    <t>User Interface Programming</t>
  </si>
  <si>
    <t>User Interface Testing</t>
  </si>
  <si>
    <t>User Interface Finalisation</t>
  </si>
  <si>
    <t>Robot Waiting Programming</t>
  </si>
  <si>
    <t>Robot “Pick Piece” Programming</t>
  </si>
  <si>
    <t>Robot “Place Piece” Programming</t>
  </si>
  <si>
    <t>Smooth Operation of Arm</t>
  </si>
  <si>
    <t>Piece Type and Quantity Detection</t>
  </si>
  <si>
    <t>Piece Location Detection</t>
  </si>
  <si>
    <t>Robot Play Arena and User Arena Specification</t>
  </si>
  <si>
    <t>Safety Plane Set-Up</t>
  </si>
  <si>
    <t>Safety Plane Testing</t>
  </si>
  <si>
    <t>Maximum Speed and Acceleration Set-Up</t>
  </si>
  <si>
    <t xml:space="preserve">	Test: Identification of Piece Type and Location</t>
  </si>
  <si>
    <t>Test: Pieces Correctly Positioned</t>
  </si>
  <si>
    <t>Test: Accessibility and Ergonomics</t>
  </si>
  <si>
    <t>Test: User Interface</t>
  </si>
  <si>
    <t>Test: Safety Features</t>
  </si>
  <si>
    <t>Test: Game Piece Quality</t>
  </si>
  <si>
    <t>Correct Piece Placement Check</t>
  </si>
  <si>
    <t>Board State Saving</t>
  </si>
  <si>
    <t>Game Time-Out System</t>
  </si>
  <si>
    <t xml:space="preserve">		Logic for “Easy” Difficulty</t>
  </si>
  <si>
    <t>Logic for “Hard” Difficulty</t>
  </si>
  <si>
    <t>Winning Algorithm</t>
  </si>
  <si>
    <t>Overall Winner Logic</t>
  </si>
  <si>
    <t xml:space="preserve">	Test: Difficulty Levels</t>
  </si>
  <si>
    <t>Test: Rule Violations</t>
  </si>
  <si>
    <t>Test: Troubleshooting</t>
  </si>
  <si>
    <t>Basic System Integration</t>
  </si>
  <si>
    <t>Full System Integration</t>
  </si>
  <si>
    <t>Test: Final Comprehensive Testing of Full Integrated System</t>
  </si>
  <si>
    <t>User Manual Creation</t>
  </si>
  <si>
    <t>Safety Documentation Creation</t>
  </si>
  <si>
    <t>Key --&gt; AH: Arielle Hui, DL: Daniel Lin, JT: Jovanni Tjuandi, NA: Nethmini Alahakoon</t>
  </si>
  <si>
    <t>AH, JT, DL, NA</t>
  </si>
  <si>
    <t>AH</t>
  </si>
  <si>
    <t>JT</t>
  </si>
  <si>
    <t>DL</t>
  </si>
  <si>
    <t>NA</t>
  </si>
  <si>
    <t>DL, JT</t>
  </si>
  <si>
    <t>Work Breakdown Structure</t>
  </si>
  <si>
    <t>AH, NA</t>
  </si>
  <si>
    <t>Project Schedule</t>
  </si>
  <si>
    <t>Game Piece and Board Design Simulation</t>
  </si>
  <si>
    <t>JT, NA</t>
  </si>
  <si>
    <t>Rule Violation Check</t>
  </si>
  <si>
    <t>Implementation of Algorithm in C++</t>
  </si>
  <si>
    <t xml:space="preserve"> Documentation Creation</t>
  </si>
  <si>
    <t>Test: Game Time Limit</t>
  </si>
  <si>
    <t xml:space="preserve">Test: </t>
  </si>
  <si>
    <t>Final Testing</t>
  </si>
  <si>
    <t>Test: Game Winner Check</t>
  </si>
  <si>
    <t>Test: Movement Quality</t>
  </si>
  <si>
    <t>Publisher/ Subscriber Diagram</t>
  </si>
  <si>
    <t>Program Flowchart</t>
  </si>
  <si>
    <t>QT Viability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</si>
</sst>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d\,\ d/m/yyyy"/>
    <numFmt numFmtId="170" formatCode="d/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8"/>
      <color rgb="FFC9D1D9"/>
      <name val="Segoe UI"/>
      <family val="2"/>
    </font>
    <font>
      <sz val="10"/>
      <color theme="1"/>
      <name val="Calibri"/>
      <family val="2"/>
      <scheme val="minor"/>
    </font>
    <font>
      <sz val="20"/>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style="thin">
        <color indexed="64"/>
      </bottom>
      <diagonal/>
    </border>
    <border>
      <left/>
      <right/>
      <top/>
      <bottom style="medium">
        <color theme="0" tint="-0.14996795556505021"/>
      </bottom>
      <diagonal/>
    </border>
    <border>
      <left/>
      <right/>
      <top style="thin">
        <color indexed="64"/>
      </top>
      <bottom style="medium">
        <color theme="0" tint="-0.249977111117893"/>
      </bottom>
      <diagonal/>
    </border>
    <border>
      <left/>
      <right/>
      <top/>
      <bottom style="medium">
        <color theme="0" tint="-0.249977111117893"/>
      </bottom>
      <diagonal/>
    </border>
    <border diagonalDown="1">
      <left/>
      <right/>
      <top style="thin">
        <color indexed="64"/>
      </top>
      <bottom style="medium">
        <color theme="0" tint="-0.14996795556505021"/>
      </bottom>
      <diagonal style="thin">
        <color indexed="64"/>
      </diagonal>
    </border>
    <border diagonalDown="1">
      <left/>
      <right/>
      <top/>
      <bottom style="medium">
        <color theme="0" tint="-0.14996795556505021"/>
      </bottom>
      <diagonal style="thin">
        <color indexed="64"/>
      </diagonal>
    </border>
    <border diagonalDown="1">
      <left/>
      <right/>
      <top style="medium">
        <color theme="0" tint="-0.14996795556505021"/>
      </top>
      <bottom style="medium">
        <color theme="0" tint="-0.14996795556505021"/>
      </bottom>
      <diagonal style="thin">
        <color indexed="64"/>
      </diagonal>
    </border>
    <border diagonalDown="1">
      <left/>
      <right/>
      <top style="medium">
        <color theme="0" tint="-0.14996795556505021"/>
      </top>
      <bottom style="thin">
        <color indexed="64"/>
      </bottom>
      <diagonal style="thin">
        <color indexed="64"/>
      </diagonal>
    </border>
    <border diagonalDown="1">
      <left/>
      <right/>
      <top style="medium">
        <color theme="0" tint="-0.14996795556505021"/>
      </top>
      <bottom style="medium">
        <color theme="0" tint="-0.14996795556505021"/>
      </bottom>
      <diagonal style="medium">
        <color theme="0" tint="-0.14993743705557422"/>
      </diagonal>
    </border>
    <border diagonalDown="1">
      <left style="thin">
        <color theme="0" tint="-0.14993743705557422"/>
      </left>
      <right style="thin">
        <color theme="0" tint="-0.14993743705557422"/>
      </right>
      <top style="medium">
        <color theme="0" tint="-0.14996795556505021"/>
      </top>
      <bottom style="medium">
        <color theme="0" tint="-0.14996795556505021"/>
      </bottom>
      <diagonal style="medium">
        <color theme="0" tint="-0.14993743705557422"/>
      </diagonal>
    </border>
    <border diagonalDown="1">
      <left/>
      <right/>
      <top style="medium">
        <color theme="0" tint="-0.14996795556505021"/>
      </top>
      <bottom style="medium">
        <color theme="0" tint="-0.14996795556505021"/>
      </bottom>
      <diagonal style="hair">
        <color auto="1"/>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0" fontId="6" fillId="13" borderId="2" xfId="0" applyFont="1" applyFill="1" applyBorder="1" applyAlignment="1">
      <alignment horizontal="left" vertical="center" indent="1"/>
    </xf>
    <xf numFmtId="0" fontId="9" fillId="13" borderId="2" xfId="11" applyFill="1">
      <alignment horizontal="center" vertical="center"/>
    </xf>
    <xf numFmtId="9" fontId="5" fillId="13" borderId="2" xfId="2" applyFont="1" applyFill="1" applyBorder="1" applyAlignment="1">
      <alignment horizontal="center" vertical="center"/>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0" fontId="6" fillId="4" borderId="2" xfId="12" applyFont="1" applyFill="1">
      <alignment horizontal="left" vertical="center" indent="2"/>
    </xf>
    <xf numFmtId="0" fontId="18" fillId="3" borderId="2" xfId="12" applyFont="1" applyFill="1">
      <alignment horizontal="left" vertical="center" indent="2"/>
    </xf>
    <xf numFmtId="0" fontId="18" fillId="3" borderId="2" xfId="12" applyFont="1" applyFill="1" applyAlignment="1">
      <alignment horizontal="left" vertical="center" wrapText="1" indent="2"/>
    </xf>
    <xf numFmtId="0" fontId="18" fillId="3" borderId="12" xfId="12" applyFont="1" applyFill="1" applyBorder="1" applyAlignment="1">
      <alignment horizontal="left" vertical="center" wrapText="1" indent="2"/>
    </xf>
    <xf numFmtId="0" fontId="18" fillId="3" borderId="11" xfId="12" applyFont="1" applyFill="1" applyBorder="1" applyAlignment="1">
      <alignment horizontal="left" vertical="center" wrapText="1" indent="2"/>
    </xf>
    <xf numFmtId="0" fontId="9" fillId="3" borderId="12" xfId="11" applyFill="1" applyBorder="1">
      <alignment horizontal="center" vertical="center"/>
    </xf>
    <xf numFmtId="9" fontId="5" fillId="3" borderId="12" xfId="2" applyFont="1" applyFill="1" applyBorder="1" applyAlignment="1">
      <alignment horizontal="center" vertical="center"/>
    </xf>
    <xf numFmtId="0" fontId="9" fillId="3" borderId="11" xfId="11" applyFill="1" applyBorder="1">
      <alignment horizontal="center" vertical="center"/>
    </xf>
    <xf numFmtId="9" fontId="5" fillId="3" borderId="11" xfId="2" applyFont="1" applyFill="1" applyBorder="1" applyAlignment="1">
      <alignment horizontal="center" vertical="center"/>
    </xf>
    <xf numFmtId="0" fontId="9" fillId="14" borderId="12" xfId="11" applyFill="1" applyBorder="1">
      <alignment horizontal="center" vertical="center"/>
    </xf>
    <xf numFmtId="9" fontId="5" fillId="14" borderId="12" xfId="2" applyFont="1" applyFill="1" applyBorder="1" applyAlignment="1">
      <alignment horizontal="center" vertical="center"/>
    </xf>
    <xf numFmtId="0" fontId="9" fillId="14" borderId="11" xfId="11" applyFill="1" applyBorder="1">
      <alignment horizontal="center" vertical="center"/>
    </xf>
    <xf numFmtId="9" fontId="5" fillId="14" borderId="11" xfId="2" applyFont="1" applyFill="1" applyBorder="1" applyAlignment="1">
      <alignment horizontal="center" vertical="center"/>
    </xf>
    <xf numFmtId="0" fontId="9" fillId="9" borderId="12" xfId="11" applyFill="1" applyBorder="1">
      <alignment horizontal="center" vertical="center"/>
    </xf>
    <xf numFmtId="9" fontId="5" fillId="9" borderId="12" xfId="2" applyFont="1" applyFill="1" applyBorder="1" applyAlignment="1">
      <alignment horizontal="center" vertical="center"/>
    </xf>
    <xf numFmtId="0" fontId="9" fillId="9" borderId="11" xfId="11" applyFill="1" applyBorder="1">
      <alignment horizontal="center" vertical="center"/>
    </xf>
    <xf numFmtId="9" fontId="5" fillId="9" borderId="11" xfId="2" applyFont="1" applyFill="1" applyBorder="1" applyAlignment="1">
      <alignment horizontal="center" vertical="center"/>
    </xf>
    <xf numFmtId="0" fontId="17" fillId="0" borderId="0" xfId="0" applyFont="1" applyFill="1"/>
    <xf numFmtId="0" fontId="9" fillId="0" borderId="2" xfId="11" applyFill="1">
      <alignment horizontal="center" vertical="center"/>
    </xf>
    <xf numFmtId="9" fontId="5" fillId="0" borderId="2" xfId="2" applyFont="1" applyFill="1" applyBorder="1" applyAlignment="1">
      <alignment horizontal="center" vertical="center"/>
    </xf>
    <xf numFmtId="0" fontId="0" fillId="0" borderId="0" xfId="0" applyFill="1" applyAlignment="1">
      <alignment vertical="center"/>
    </xf>
    <xf numFmtId="170" fontId="9" fillId="3" borderId="2" xfId="10" applyNumberFormat="1" applyFill="1">
      <alignment horizontal="center" vertical="center"/>
    </xf>
    <xf numFmtId="170" fontId="9" fillId="3" borderId="11" xfId="10" applyNumberFormat="1" applyFill="1" applyBorder="1">
      <alignment horizontal="center" vertical="center"/>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9" fillId="3" borderId="12" xfId="10" applyNumberFormat="1" applyFill="1" applyBorder="1">
      <alignment horizontal="center" vertical="center"/>
    </xf>
    <xf numFmtId="170" fontId="0" fillId="12" borderId="2" xfId="0" applyNumberFormat="1" applyFill="1" applyBorder="1" applyAlignment="1">
      <alignment horizontal="center" vertical="center"/>
    </xf>
    <xf numFmtId="170" fontId="5" fillId="12" borderId="2" xfId="0" applyNumberFormat="1" applyFont="1" applyFill="1" applyBorder="1" applyAlignment="1">
      <alignment horizontal="center" vertical="center"/>
    </xf>
    <xf numFmtId="170" fontId="9" fillId="14" borderId="2" xfId="10" applyNumberFormat="1" applyFill="1">
      <alignment horizontal="center" vertical="center"/>
    </xf>
    <xf numFmtId="170" fontId="9" fillId="14" borderId="11" xfId="10" applyNumberFormat="1" applyFill="1" applyBorder="1">
      <alignment horizontal="center" vertical="center"/>
    </xf>
    <xf numFmtId="170" fontId="9" fillId="14" borderId="12" xfId="10" applyNumberFormat="1" applyFill="1" applyBorder="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9" borderId="2" xfId="10" applyNumberFormat="1" applyFill="1">
      <alignment horizontal="center" vertical="center"/>
    </xf>
    <xf numFmtId="170" fontId="9" fillId="9" borderId="11" xfId="10" applyNumberFormat="1" applyFill="1" applyBorder="1">
      <alignment horizontal="center" vertical="center"/>
    </xf>
    <xf numFmtId="170" fontId="9" fillId="9" borderId="12" xfId="10" applyNumberFormat="1" applyFill="1" applyBorder="1">
      <alignment horizontal="center" vertical="center"/>
    </xf>
    <xf numFmtId="170" fontId="0" fillId="13" borderId="2" xfId="0" applyNumberFormat="1" applyFill="1" applyBorder="1" applyAlignment="1">
      <alignment horizontal="center" vertical="center"/>
    </xf>
    <xf numFmtId="170" fontId="5" fillId="13" borderId="2" xfId="0" applyNumberFormat="1" applyFont="1" applyFill="1" applyBorder="1" applyAlignment="1">
      <alignment horizontal="center" vertical="center"/>
    </xf>
    <xf numFmtId="170" fontId="9" fillId="15" borderId="2" xfId="10" applyNumberFormat="1" applyFill="1">
      <alignment horizontal="center" vertical="center"/>
    </xf>
    <xf numFmtId="170" fontId="9" fillId="4" borderId="2" xfId="10" applyNumberFormat="1" applyFill="1">
      <alignment horizontal="center" vertical="center"/>
    </xf>
    <xf numFmtId="170" fontId="9" fillId="8" borderId="2" xfId="10" applyNumberFormat="1" applyFill="1">
      <alignment horizontal="center" vertical="center"/>
    </xf>
    <xf numFmtId="0" fontId="9" fillId="9" borderId="14" xfId="11" applyFill="1" applyBorder="1">
      <alignment horizontal="center" vertical="center"/>
    </xf>
    <xf numFmtId="9" fontId="5" fillId="9" borderId="14" xfId="2" applyFont="1" applyFill="1" applyBorder="1" applyAlignment="1">
      <alignment horizontal="center" vertical="center"/>
    </xf>
    <xf numFmtId="170" fontId="9" fillId="9" borderId="14" xfId="10" applyNumberFormat="1" applyFill="1" applyBorder="1">
      <alignment horizontal="center" vertical="center"/>
    </xf>
    <xf numFmtId="0" fontId="9" fillId="9" borderId="13" xfId="11" applyFill="1" applyBorder="1">
      <alignment horizontal="center" vertical="center"/>
    </xf>
    <xf numFmtId="9" fontId="5" fillId="9" borderId="13" xfId="2" applyFont="1" applyFill="1" applyBorder="1" applyAlignment="1">
      <alignment horizontal="center" vertical="center"/>
    </xf>
    <xf numFmtId="170" fontId="9" fillId="9" borderId="13" xfId="10" applyNumberFormat="1" applyFill="1" applyBorder="1">
      <alignment horizontal="center" vertical="center"/>
    </xf>
    <xf numFmtId="0" fontId="18" fillId="14" borderId="2" xfId="12" applyFont="1" applyFill="1" applyAlignment="1">
      <alignment horizontal="left" vertical="center" wrapText="1" indent="2"/>
    </xf>
    <xf numFmtId="0" fontId="18" fillId="14" borderId="11" xfId="12" applyFont="1" applyFill="1" applyBorder="1" applyAlignment="1">
      <alignment horizontal="left" vertical="center" wrapText="1" indent="2"/>
    </xf>
    <xf numFmtId="0" fontId="18" fillId="14" borderId="12" xfId="12" applyFont="1" applyFill="1" applyBorder="1" applyAlignment="1">
      <alignment horizontal="left" vertical="center" wrapText="1" indent="2"/>
    </xf>
    <xf numFmtId="0" fontId="18" fillId="9" borderId="2" xfId="12" applyFont="1" applyFill="1" applyAlignment="1">
      <alignment horizontal="left" vertical="center" wrapText="1" indent="2"/>
    </xf>
    <xf numFmtId="0" fontId="18" fillId="9" borderId="11" xfId="12" applyFont="1" applyFill="1" applyBorder="1" applyAlignment="1">
      <alignment horizontal="left" vertical="center" wrapText="1" indent="2"/>
    </xf>
    <xf numFmtId="0" fontId="18" fillId="9" borderId="12" xfId="12" applyFont="1" applyFill="1" applyBorder="1" applyAlignment="1">
      <alignment horizontal="left" vertical="center" wrapText="1" indent="2"/>
    </xf>
    <xf numFmtId="0" fontId="18" fillId="9" borderId="13" xfId="12" applyFont="1" applyFill="1" applyBorder="1" applyAlignment="1">
      <alignment horizontal="left" vertical="center" wrapText="1" indent="2"/>
    </xf>
    <xf numFmtId="0" fontId="18" fillId="9" borderId="14" xfId="12" applyFont="1" applyFill="1" applyBorder="1" applyAlignment="1">
      <alignment horizontal="left" vertical="center" wrapText="1" indent="2"/>
    </xf>
    <xf numFmtId="0" fontId="18" fillId="15" borderId="2" xfId="12" applyFont="1" applyFill="1" applyAlignment="1">
      <alignment horizontal="left" vertical="center" wrapText="1" indent="2"/>
    </xf>
    <xf numFmtId="0" fontId="18" fillId="8" borderId="2" xfId="12" applyFont="1" applyFill="1" applyAlignment="1">
      <alignment horizontal="left" vertical="center" wrapText="1" indent="2"/>
    </xf>
    <xf numFmtId="0" fontId="19" fillId="0" borderId="0" xfId="6" applyFont="1"/>
    <xf numFmtId="0" fontId="18" fillId="14" borderId="15" xfId="12" applyFont="1" applyFill="1" applyBorder="1" applyAlignment="1">
      <alignment horizontal="left" vertical="center" wrapText="1" indent="2"/>
    </xf>
    <xf numFmtId="0" fontId="9" fillId="14" borderId="15" xfId="11" applyFill="1" applyBorder="1">
      <alignment horizontal="center" vertical="center"/>
    </xf>
    <xf numFmtId="9" fontId="5" fillId="14" borderId="15" xfId="2" applyFont="1" applyFill="1" applyBorder="1" applyAlignment="1">
      <alignment horizontal="center" vertical="center"/>
    </xf>
    <xf numFmtId="170" fontId="9" fillId="14" borderId="15" xfId="10" applyNumberFormat="1" applyFill="1" applyBorder="1">
      <alignment horizontal="center" vertical="center"/>
    </xf>
    <xf numFmtId="0" fontId="18" fillId="14" borderId="16" xfId="12" applyFont="1" applyFill="1" applyBorder="1" applyAlignment="1">
      <alignment horizontal="left" vertical="center" wrapText="1" indent="2"/>
    </xf>
    <xf numFmtId="0" fontId="9" fillId="14" borderId="16" xfId="11" applyFill="1" applyBorder="1">
      <alignment horizontal="center" vertical="center"/>
    </xf>
    <xf numFmtId="9" fontId="5" fillId="14" borderId="16" xfId="2" applyFont="1" applyFill="1" applyBorder="1" applyAlignment="1">
      <alignment horizontal="center" vertical="center"/>
    </xf>
    <xf numFmtId="170" fontId="9" fillId="14" borderId="16" xfId="10" applyNumberFormat="1" applyFill="1" applyBorder="1">
      <alignment horizontal="center" vertical="center"/>
    </xf>
    <xf numFmtId="0" fontId="18" fillId="14" borderId="17" xfId="12" applyFont="1" applyFill="1" applyBorder="1" applyAlignment="1">
      <alignment horizontal="left" vertical="center" wrapText="1" indent="2"/>
    </xf>
    <xf numFmtId="0" fontId="9" fillId="14" borderId="17" xfId="11" applyFill="1" applyBorder="1">
      <alignment horizontal="center" vertical="center"/>
    </xf>
    <xf numFmtId="9" fontId="5" fillId="14" borderId="17" xfId="2" applyFont="1" applyFill="1" applyBorder="1" applyAlignment="1">
      <alignment horizontal="center" vertical="center"/>
    </xf>
    <xf numFmtId="170" fontId="9" fillId="14" borderId="17" xfId="10" applyNumberFormat="1" applyFill="1" applyBorder="1">
      <alignment horizontal="center" vertical="center"/>
    </xf>
    <xf numFmtId="0" fontId="18" fillId="14" borderId="18" xfId="12" applyFont="1" applyFill="1" applyBorder="1" applyAlignment="1">
      <alignment horizontal="left" vertical="center" wrapText="1" indent="2"/>
    </xf>
    <xf numFmtId="0" fontId="9" fillId="14" borderId="18" xfId="11" applyFill="1" applyBorder="1">
      <alignment horizontal="center" vertical="center"/>
    </xf>
    <xf numFmtId="9" fontId="5" fillId="14" borderId="18" xfId="2" applyFont="1" applyFill="1" applyBorder="1" applyAlignment="1">
      <alignment horizontal="center" vertical="center"/>
    </xf>
    <xf numFmtId="170" fontId="9" fillId="14" borderId="18" xfId="10" applyNumberFormat="1" applyFill="1" applyBorder="1">
      <alignment horizontal="center" vertical="center"/>
    </xf>
    <xf numFmtId="0" fontId="5" fillId="0" borderId="19" xfId="0" applyFont="1" applyBorder="1" applyAlignment="1">
      <alignment horizontal="center" vertical="center"/>
    </xf>
    <xf numFmtId="0" fontId="0" fillId="0" borderId="20" xfId="0" applyBorder="1" applyAlignment="1">
      <alignment vertical="center"/>
    </xf>
    <xf numFmtId="0" fontId="18" fillId="3" borderId="15" xfId="12" applyFont="1" applyFill="1" applyBorder="1" applyAlignment="1">
      <alignment horizontal="left" vertical="center" wrapText="1" indent="2"/>
    </xf>
    <xf numFmtId="0" fontId="9" fillId="3" borderId="15" xfId="11" applyFill="1" applyBorder="1">
      <alignment horizontal="center" vertical="center"/>
    </xf>
    <xf numFmtId="9" fontId="5" fillId="3" borderId="15" xfId="2" applyFont="1" applyFill="1" applyBorder="1" applyAlignment="1">
      <alignment horizontal="center" vertical="center"/>
    </xf>
    <xf numFmtId="170" fontId="9" fillId="3" borderId="15" xfId="10" applyNumberFormat="1" applyFill="1" applyBorder="1">
      <alignment horizontal="center" vertical="center"/>
    </xf>
    <xf numFmtId="0" fontId="18" fillId="3" borderId="17" xfId="12" applyFont="1" applyFill="1" applyBorder="1" applyAlignment="1">
      <alignment horizontal="left" vertical="center" wrapText="1" indent="2"/>
    </xf>
    <xf numFmtId="0" fontId="9" fillId="3" borderId="17" xfId="11" applyFill="1" applyBorder="1">
      <alignment horizontal="center" vertical="center"/>
    </xf>
    <xf numFmtId="9" fontId="5" fillId="3" borderId="17" xfId="2" applyFont="1" applyFill="1" applyBorder="1" applyAlignment="1">
      <alignment horizontal="center" vertical="center"/>
    </xf>
    <xf numFmtId="170" fontId="9" fillId="3" borderId="17" xfId="10" applyNumberFormat="1" applyFill="1" applyBorder="1">
      <alignment horizontal="center" vertical="center"/>
    </xf>
    <xf numFmtId="0" fontId="18" fillId="14" borderId="21" xfId="12" applyFont="1" applyFill="1" applyBorder="1" applyAlignment="1">
      <alignment horizontal="left" vertical="center" wrapText="1" indent="2"/>
    </xf>
    <xf numFmtId="0" fontId="9" fillId="14" borderId="21" xfId="11" applyFill="1" applyBorder="1">
      <alignment horizontal="center" vertical="center"/>
    </xf>
    <xf numFmtId="9" fontId="5" fillId="14" borderId="21" xfId="2" applyFont="1" applyFill="1" applyBorder="1" applyAlignment="1">
      <alignment horizontal="center" vertical="center"/>
    </xf>
    <xf numFmtId="170" fontId="9" fillId="14" borderId="21" xfId="10" applyNumberFormat="1" applyFill="1" applyBorder="1">
      <alignment horizontal="center" vertical="center"/>
    </xf>
    <xf numFmtId="0" fontId="0" fillId="0" borderId="20" xfId="0" applyBorder="1" applyAlignment="1">
      <alignment horizontal="right" vertical="center"/>
    </xf>
    <xf numFmtId="0" fontId="18" fillId="9" borderId="21" xfId="12" applyFont="1" applyFill="1" applyBorder="1" applyAlignment="1">
      <alignment horizontal="left" vertical="center" wrapText="1" indent="2"/>
    </xf>
    <xf numFmtId="0" fontId="9" fillId="9" borderId="21" xfId="11" applyFill="1" applyBorder="1">
      <alignment horizontal="center" vertical="center"/>
    </xf>
    <xf numFmtId="9" fontId="5" fillId="9" borderId="21" xfId="2" applyFont="1" applyFill="1" applyBorder="1" applyAlignment="1">
      <alignment horizontal="center" vertical="center"/>
    </xf>
    <xf numFmtId="170" fontId="9" fillId="9" borderId="21" xfId="10" applyNumberFormat="1" applyFill="1" applyBorder="1">
      <alignment horizontal="center" vertical="center"/>
    </xf>
    <xf numFmtId="0" fontId="18" fillId="8" borderId="21" xfId="12" applyFont="1" applyFill="1" applyBorder="1" applyAlignment="1">
      <alignment horizontal="left" vertical="center" wrapText="1" indent="2"/>
    </xf>
    <xf numFmtId="0" fontId="9" fillId="8" borderId="21" xfId="11" applyFill="1" applyBorder="1">
      <alignment horizontal="center" vertical="center"/>
    </xf>
    <xf numFmtId="9" fontId="5" fillId="8" borderId="21" xfId="2" applyFont="1" applyFill="1" applyBorder="1" applyAlignment="1">
      <alignment horizontal="center" vertical="center"/>
    </xf>
    <xf numFmtId="170" fontId="9" fillId="8" borderId="21" xfId="10" applyNumberFormat="1" applyFill="1" applyBorder="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18" fillId="3" borderId="2" xfId="12" applyFont="1" applyFill="1" applyBorder="1" applyAlignment="1">
      <alignment horizontal="left" vertical="center" wrapText="1" indent="2"/>
    </xf>
    <xf numFmtId="170" fontId="9" fillId="3" borderId="2" xfId="10" applyNumberForma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86"/>
  <sheetViews>
    <sheetView showGridLines="0" tabSelected="1" showRuler="0" zoomScaleNormal="100" zoomScalePageLayoutView="70" workbookViewId="0">
      <pane ySplit="6" topLeftCell="A31" activePane="bottomLeft" state="frozen"/>
      <selection pane="bottomLeft" activeCell="S78" sqref="S78"/>
    </sheetView>
  </sheetViews>
  <sheetFormatPr defaultRowHeight="30" customHeight="1" x14ac:dyDescent="0.35"/>
  <cols>
    <col min="1" max="1" width="2.7265625" style="35" customWidth="1"/>
    <col min="2" max="2" width="27.5429687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5" max="66" width="2.453125" customWidth="1"/>
    <col min="67" max="68" width="2.7265625" customWidth="1"/>
    <col min="69" max="69" width="2.6328125" customWidth="1"/>
    <col min="70" max="70" width="2.54296875" customWidth="1"/>
    <col min="71" max="73" width="2.453125" customWidth="1"/>
    <col min="74" max="74" width="2.90625" customWidth="1"/>
    <col min="75" max="76" width="2.54296875" customWidth="1"/>
    <col min="77" max="78" width="2.453125" customWidth="1"/>
  </cols>
  <sheetData>
    <row r="1" spans="1:78" ht="30" customHeight="1" x14ac:dyDescent="0.65">
      <c r="A1" s="36" t="s">
        <v>13</v>
      </c>
      <c r="B1" s="40" t="s">
        <v>39</v>
      </c>
      <c r="C1" s="1"/>
      <c r="D1" s="2"/>
      <c r="E1" s="4"/>
      <c r="F1" s="34"/>
      <c r="H1" s="2"/>
      <c r="I1" s="14"/>
    </row>
    <row r="2" spans="1:78" ht="30" customHeight="1" x14ac:dyDescent="0.6">
      <c r="A2" s="35" t="s">
        <v>8</v>
      </c>
      <c r="B2" s="115" t="s">
        <v>22</v>
      </c>
      <c r="I2" s="38"/>
      <c r="Y2" t="s">
        <v>86</v>
      </c>
    </row>
    <row r="3" spans="1:78" ht="30" customHeight="1" x14ac:dyDescent="0.35">
      <c r="A3" s="35" t="s">
        <v>14</v>
      </c>
      <c r="B3" s="41" t="s">
        <v>95</v>
      </c>
      <c r="C3" s="159" t="s">
        <v>0</v>
      </c>
      <c r="D3" s="160"/>
      <c r="E3" s="158">
        <f>DATE(2021,6,10)</f>
        <v>44357</v>
      </c>
      <c r="F3" s="158"/>
    </row>
    <row r="4" spans="1:78" ht="30" customHeight="1" x14ac:dyDescent="0.35">
      <c r="A4" s="36" t="s">
        <v>15</v>
      </c>
      <c r="C4" s="159" t="s">
        <v>6</v>
      </c>
      <c r="D4" s="160"/>
      <c r="E4" s="7">
        <v>1</v>
      </c>
      <c r="I4" s="155">
        <f>I5</f>
        <v>44354</v>
      </c>
      <c r="J4" s="156"/>
      <c r="K4" s="156"/>
      <c r="L4" s="156"/>
      <c r="M4" s="156"/>
      <c r="N4" s="156"/>
      <c r="O4" s="157"/>
      <c r="P4" s="155">
        <f>P5</f>
        <v>44361</v>
      </c>
      <c r="Q4" s="156"/>
      <c r="R4" s="156"/>
      <c r="S4" s="156"/>
      <c r="T4" s="156"/>
      <c r="U4" s="156"/>
      <c r="V4" s="157"/>
      <c r="W4" s="155">
        <f>W5</f>
        <v>44368</v>
      </c>
      <c r="X4" s="156"/>
      <c r="Y4" s="156"/>
      <c r="Z4" s="156"/>
      <c r="AA4" s="156"/>
      <c r="AB4" s="156"/>
      <c r="AC4" s="157"/>
      <c r="AD4" s="155">
        <f>AD5</f>
        <v>44375</v>
      </c>
      <c r="AE4" s="156"/>
      <c r="AF4" s="156"/>
      <c r="AG4" s="156"/>
      <c r="AH4" s="156"/>
      <c r="AI4" s="156"/>
      <c r="AJ4" s="157"/>
      <c r="AK4" s="155">
        <f>AK5</f>
        <v>44382</v>
      </c>
      <c r="AL4" s="156"/>
      <c r="AM4" s="156"/>
      <c r="AN4" s="156"/>
      <c r="AO4" s="156"/>
      <c r="AP4" s="156"/>
      <c r="AQ4" s="157"/>
      <c r="AR4" s="155">
        <f>AR5</f>
        <v>44389</v>
      </c>
      <c r="AS4" s="156"/>
      <c r="AT4" s="156"/>
      <c r="AU4" s="156"/>
      <c r="AV4" s="156"/>
      <c r="AW4" s="156"/>
      <c r="AX4" s="157"/>
      <c r="AY4" s="155">
        <f>AY5</f>
        <v>44396</v>
      </c>
      <c r="AZ4" s="156"/>
      <c r="BA4" s="156"/>
      <c r="BB4" s="156"/>
      <c r="BC4" s="156"/>
      <c r="BD4" s="156"/>
      <c r="BE4" s="157"/>
      <c r="BF4" s="155">
        <f>BF5</f>
        <v>44403</v>
      </c>
      <c r="BG4" s="156"/>
      <c r="BH4" s="156"/>
      <c r="BI4" s="156"/>
      <c r="BJ4" s="156"/>
      <c r="BK4" s="156"/>
      <c r="BL4" s="157"/>
      <c r="BM4" s="155">
        <f>BM5</f>
        <v>44410</v>
      </c>
      <c r="BN4" s="156"/>
      <c r="BO4" s="156"/>
      <c r="BP4" s="156"/>
      <c r="BQ4" s="156"/>
      <c r="BR4" s="156"/>
      <c r="BS4" s="157"/>
      <c r="BT4" s="155">
        <f>BT5</f>
        <v>44417</v>
      </c>
      <c r="BU4" s="156"/>
      <c r="BV4" s="156"/>
      <c r="BW4" s="156"/>
      <c r="BX4" s="156"/>
      <c r="BY4" s="156"/>
      <c r="BZ4" s="157"/>
    </row>
    <row r="5" spans="1:78" ht="15" customHeight="1" x14ac:dyDescent="0.35">
      <c r="A5" s="36" t="s">
        <v>16</v>
      </c>
      <c r="B5" s="161"/>
      <c r="C5" s="161"/>
      <c r="D5" s="161"/>
      <c r="E5" s="161"/>
      <c r="F5" s="161"/>
      <c r="G5" s="161"/>
      <c r="I5" s="11">
        <f>Project_Start-WEEKDAY(Project_Start,1)+2+7*(Display_Week-1)</f>
        <v>44354</v>
      </c>
      <c r="J5" s="10">
        <f>I5+1</f>
        <v>44355</v>
      </c>
      <c r="K5" s="10">
        <f t="shared" ref="K5:AX5" si="0">J5+1</f>
        <v>44356</v>
      </c>
      <c r="L5" s="10">
        <f t="shared" si="0"/>
        <v>44357</v>
      </c>
      <c r="M5" s="10">
        <f t="shared" si="0"/>
        <v>44358</v>
      </c>
      <c r="N5" s="10">
        <f t="shared" si="0"/>
        <v>44359</v>
      </c>
      <c r="O5" s="12">
        <f t="shared" si="0"/>
        <v>44360</v>
      </c>
      <c r="P5" s="11">
        <f>O5+1</f>
        <v>44361</v>
      </c>
      <c r="Q5" s="10">
        <f>P5+1</f>
        <v>44362</v>
      </c>
      <c r="R5" s="10">
        <f t="shared" si="0"/>
        <v>44363</v>
      </c>
      <c r="S5" s="10">
        <f t="shared" si="0"/>
        <v>44364</v>
      </c>
      <c r="T5" s="10">
        <f t="shared" si="0"/>
        <v>44365</v>
      </c>
      <c r="U5" s="10">
        <f t="shared" si="0"/>
        <v>44366</v>
      </c>
      <c r="V5" s="12">
        <f t="shared" si="0"/>
        <v>44367</v>
      </c>
      <c r="W5" s="11">
        <f>V5+1</f>
        <v>44368</v>
      </c>
      <c r="X5" s="10">
        <f>W5+1</f>
        <v>44369</v>
      </c>
      <c r="Y5" s="10">
        <f t="shared" si="0"/>
        <v>44370</v>
      </c>
      <c r="Z5" s="10">
        <f t="shared" si="0"/>
        <v>44371</v>
      </c>
      <c r="AA5" s="10">
        <f t="shared" si="0"/>
        <v>44372</v>
      </c>
      <c r="AB5" s="10">
        <f t="shared" si="0"/>
        <v>44373</v>
      </c>
      <c r="AC5" s="12">
        <f t="shared" si="0"/>
        <v>44374</v>
      </c>
      <c r="AD5" s="11">
        <f>AC5+1</f>
        <v>44375</v>
      </c>
      <c r="AE5" s="10">
        <f>AD5+1</f>
        <v>44376</v>
      </c>
      <c r="AF5" s="10">
        <f t="shared" si="0"/>
        <v>44377</v>
      </c>
      <c r="AG5" s="10">
        <f t="shared" si="0"/>
        <v>44378</v>
      </c>
      <c r="AH5" s="10">
        <f t="shared" si="0"/>
        <v>44379</v>
      </c>
      <c r="AI5" s="10">
        <f t="shared" si="0"/>
        <v>44380</v>
      </c>
      <c r="AJ5" s="12">
        <f t="shared" si="0"/>
        <v>44381</v>
      </c>
      <c r="AK5" s="11">
        <f>AJ5+1</f>
        <v>44382</v>
      </c>
      <c r="AL5" s="10">
        <f>AK5+1</f>
        <v>44383</v>
      </c>
      <c r="AM5" s="10">
        <f t="shared" si="0"/>
        <v>44384</v>
      </c>
      <c r="AN5" s="10">
        <f t="shared" si="0"/>
        <v>44385</v>
      </c>
      <c r="AO5" s="10">
        <f t="shared" si="0"/>
        <v>44386</v>
      </c>
      <c r="AP5" s="10">
        <f t="shared" si="0"/>
        <v>44387</v>
      </c>
      <c r="AQ5" s="12">
        <f t="shared" si="0"/>
        <v>44388</v>
      </c>
      <c r="AR5" s="11">
        <f>AQ5+1</f>
        <v>44389</v>
      </c>
      <c r="AS5" s="10">
        <f>AR5+1</f>
        <v>44390</v>
      </c>
      <c r="AT5" s="10">
        <f t="shared" si="0"/>
        <v>44391</v>
      </c>
      <c r="AU5" s="10">
        <f t="shared" si="0"/>
        <v>44392</v>
      </c>
      <c r="AV5" s="10">
        <f t="shared" si="0"/>
        <v>44393</v>
      </c>
      <c r="AW5" s="10">
        <f t="shared" si="0"/>
        <v>44394</v>
      </c>
      <c r="AX5" s="12">
        <f t="shared" si="0"/>
        <v>44395</v>
      </c>
      <c r="AY5" s="11">
        <f>AX5+1</f>
        <v>44396</v>
      </c>
      <c r="AZ5" s="10">
        <f>AY5+1</f>
        <v>44397</v>
      </c>
      <c r="BA5" s="10">
        <f t="shared" ref="BA5:BE5" si="1">AZ5+1</f>
        <v>44398</v>
      </c>
      <c r="BB5" s="10">
        <f t="shared" si="1"/>
        <v>44399</v>
      </c>
      <c r="BC5" s="10">
        <f t="shared" si="1"/>
        <v>44400</v>
      </c>
      <c r="BD5" s="10">
        <f t="shared" si="1"/>
        <v>44401</v>
      </c>
      <c r="BE5" s="12">
        <f t="shared" si="1"/>
        <v>44402</v>
      </c>
      <c r="BF5" s="11">
        <f>BE5+1</f>
        <v>44403</v>
      </c>
      <c r="BG5" s="10">
        <f>BF5+1</f>
        <v>44404</v>
      </c>
      <c r="BH5" s="10">
        <f t="shared" ref="BH5:BL5" si="2">BG5+1</f>
        <v>44405</v>
      </c>
      <c r="BI5" s="10">
        <f t="shared" si="2"/>
        <v>44406</v>
      </c>
      <c r="BJ5" s="10">
        <f t="shared" si="2"/>
        <v>44407</v>
      </c>
      <c r="BK5" s="10">
        <f t="shared" si="2"/>
        <v>44408</v>
      </c>
      <c r="BL5" s="12">
        <f t="shared" si="2"/>
        <v>44409</v>
      </c>
      <c r="BM5" s="11">
        <f>BL5+1</f>
        <v>44410</v>
      </c>
      <c r="BN5" s="10">
        <f>BM5+1</f>
        <v>44411</v>
      </c>
      <c r="BO5" s="10">
        <f t="shared" ref="BO5" si="3">BN5+1</f>
        <v>44412</v>
      </c>
      <c r="BP5" s="10">
        <f t="shared" ref="BP5" si="4">BO5+1</f>
        <v>44413</v>
      </c>
      <c r="BQ5" s="10">
        <f t="shared" ref="BQ5" si="5">BP5+1</f>
        <v>44414</v>
      </c>
      <c r="BR5" s="10">
        <f t="shared" ref="BR5" si="6">BQ5+1</f>
        <v>44415</v>
      </c>
      <c r="BS5" s="12">
        <f t="shared" ref="BS5" si="7">BR5+1</f>
        <v>44416</v>
      </c>
      <c r="BT5" s="11">
        <f>BS5+1</f>
        <v>44417</v>
      </c>
      <c r="BU5" s="10">
        <f>BT5+1</f>
        <v>44418</v>
      </c>
      <c r="BV5" s="10">
        <f t="shared" ref="BV5" si="8">BU5+1</f>
        <v>44419</v>
      </c>
      <c r="BW5" s="10">
        <f t="shared" ref="BW5" si="9">BV5+1</f>
        <v>44420</v>
      </c>
      <c r="BX5" s="10">
        <f t="shared" ref="BX5" si="10">BW5+1</f>
        <v>44421</v>
      </c>
      <c r="BY5" s="10">
        <f t="shared" ref="BY5" si="11">BX5+1</f>
        <v>44422</v>
      </c>
      <c r="BZ5" s="12">
        <f t="shared" ref="BZ5" si="12">BY5+1</f>
        <v>44423</v>
      </c>
    </row>
    <row r="6" spans="1:78" ht="30" customHeight="1" thickBot="1" x14ac:dyDescent="0.4">
      <c r="A6" s="36" t="s">
        <v>17</v>
      </c>
      <c r="B6" s="8" t="s">
        <v>7</v>
      </c>
      <c r="C6" s="9" t="s">
        <v>2</v>
      </c>
      <c r="D6" s="9" t="s">
        <v>1</v>
      </c>
      <c r="E6" s="9" t="s">
        <v>3</v>
      </c>
      <c r="F6" s="9" t="s">
        <v>4</v>
      </c>
      <c r="G6" s="9"/>
      <c r="H6" s="9" t="s">
        <v>5</v>
      </c>
      <c r="I6" s="13" t="str">
        <f t="shared" ref="I6" si="13">LEFT(TEXT(I5,"ddd"),1)</f>
        <v>M</v>
      </c>
      <c r="J6" s="13" t="str">
        <f t="shared" ref="J6:AR6" si="14">LEFT(TEXT(J5,"ddd"),1)</f>
        <v>T</v>
      </c>
      <c r="K6" s="13" t="str">
        <f t="shared" si="14"/>
        <v>W</v>
      </c>
      <c r="L6" s="13" t="str">
        <f t="shared" si="14"/>
        <v>T</v>
      </c>
      <c r="M6" s="13" t="str">
        <f t="shared" si="14"/>
        <v>F</v>
      </c>
      <c r="N6" s="13" t="str">
        <f t="shared" si="14"/>
        <v>S</v>
      </c>
      <c r="O6" s="13" t="str">
        <f t="shared" si="14"/>
        <v>S</v>
      </c>
      <c r="P6" s="13" t="str">
        <f t="shared" si="14"/>
        <v>M</v>
      </c>
      <c r="Q6" s="13" t="str">
        <f t="shared" si="14"/>
        <v>T</v>
      </c>
      <c r="R6" s="13" t="str">
        <f t="shared" si="14"/>
        <v>W</v>
      </c>
      <c r="S6" s="13" t="str">
        <f t="shared" si="14"/>
        <v>T</v>
      </c>
      <c r="T6" s="13" t="str">
        <f t="shared" si="14"/>
        <v>F</v>
      </c>
      <c r="U6" s="13" t="str">
        <f t="shared" si="14"/>
        <v>S</v>
      </c>
      <c r="V6" s="13" t="str">
        <f t="shared" si="14"/>
        <v>S</v>
      </c>
      <c r="W6" s="13" t="str">
        <f t="shared" si="14"/>
        <v>M</v>
      </c>
      <c r="X6" s="13" t="str">
        <f t="shared" si="14"/>
        <v>T</v>
      </c>
      <c r="Y6" s="13" t="str">
        <f t="shared" si="14"/>
        <v>W</v>
      </c>
      <c r="Z6" s="13" t="str">
        <f t="shared" si="14"/>
        <v>T</v>
      </c>
      <c r="AA6" s="13" t="str">
        <f t="shared" si="14"/>
        <v>F</v>
      </c>
      <c r="AB6" s="13" t="str">
        <f t="shared" si="14"/>
        <v>S</v>
      </c>
      <c r="AC6" s="13" t="str">
        <f t="shared" si="14"/>
        <v>S</v>
      </c>
      <c r="AD6" s="13" t="str">
        <f t="shared" si="14"/>
        <v>M</v>
      </c>
      <c r="AE6" s="13" t="str">
        <f t="shared" si="14"/>
        <v>T</v>
      </c>
      <c r="AF6" s="13" t="str">
        <f t="shared" si="14"/>
        <v>W</v>
      </c>
      <c r="AG6" s="13" t="str">
        <f t="shared" si="14"/>
        <v>T</v>
      </c>
      <c r="AH6" s="13" t="str">
        <f t="shared" si="14"/>
        <v>F</v>
      </c>
      <c r="AI6" s="13" t="str">
        <f t="shared" si="14"/>
        <v>S</v>
      </c>
      <c r="AJ6" s="13" t="str">
        <f t="shared" si="14"/>
        <v>S</v>
      </c>
      <c r="AK6" s="13" t="str">
        <f t="shared" si="14"/>
        <v>M</v>
      </c>
      <c r="AL6" s="13" t="str">
        <f t="shared" si="14"/>
        <v>T</v>
      </c>
      <c r="AM6" s="13" t="str">
        <f t="shared" si="14"/>
        <v>W</v>
      </c>
      <c r="AN6" s="13" t="str">
        <f t="shared" si="14"/>
        <v>T</v>
      </c>
      <c r="AO6" s="13" t="str">
        <f t="shared" si="14"/>
        <v>F</v>
      </c>
      <c r="AP6" s="13" t="str">
        <f t="shared" si="14"/>
        <v>S</v>
      </c>
      <c r="AQ6" s="13" t="str">
        <f t="shared" si="14"/>
        <v>S</v>
      </c>
      <c r="AR6" s="13" t="str">
        <f t="shared" si="14"/>
        <v>M</v>
      </c>
      <c r="AS6" s="13" t="str">
        <f t="shared" ref="AS6:BL6" si="15">LEFT(TEXT(AS5,"ddd"),1)</f>
        <v>T</v>
      </c>
      <c r="AT6" s="13" t="str">
        <f t="shared" si="15"/>
        <v>W</v>
      </c>
      <c r="AU6" s="13" t="str">
        <f t="shared" si="15"/>
        <v>T</v>
      </c>
      <c r="AV6" s="13" t="str">
        <f t="shared" si="15"/>
        <v>F</v>
      </c>
      <c r="AW6" s="13" t="str">
        <f t="shared" si="15"/>
        <v>S</v>
      </c>
      <c r="AX6" s="13" t="str">
        <f t="shared" si="15"/>
        <v>S</v>
      </c>
      <c r="AY6" s="13" t="str">
        <f t="shared" si="15"/>
        <v>M</v>
      </c>
      <c r="AZ6" s="13" t="str">
        <f t="shared" si="15"/>
        <v>T</v>
      </c>
      <c r="BA6" s="13" t="str">
        <f t="shared" si="15"/>
        <v>W</v>
      </c>
      <c r="BB6" s="13" t="str">
        <f t="shared" si="15"/>
        <v>T</v>
      </c>
      <c r="BC6" s="13" t="str">
        <f t="shared" si="15"/>
        <v>F</v>
      </c>
      <c r="BD6" s="13" t="str">
        <f t="shared" si="15"/>
        <v>S</v>
      </c>
      <c r="BE6" s="13" t="str">
        <f t="shared" si="15"/>
        <v>S</v>
      </c>
      <c r="BF6" s="13" t="str">
        <f t="shared" si="15"/>
        <v>M</v>
      </c>
      <c r="BG6" s="13" t="str">
        <f t="shared" si="15"/>
        <v>T</v>
      </c>
      <c r="BH6" s="13" t="str">
        <f t="shared" si="15"/>
        <v>W</v>
      </c>
      <c r="BI6" s="13" t="str">
        <f t="shared" si="15"/>
        <v>T</v>
      </c>
      <c r="BJ6" s="13" t="str">
        <f t="shared" si="15"/>
        <v>F</v>
      </c>
      <c r="BK6" s="13" t="str">
        <f t="shared" si="15"/>
        <v>S</v>
      </c>
      <c r="BL6" s="13" t="str">
        <f t="shared" si="15"/>
        <v>S</v>
      </c>
      <c r="BM6" s="13" t="str">
        <f t="shared" ref="BM6:BS6" si="16">LEFT(TEXT(BM5,"ddd"),1)</f>
        <v>M</v>
      </c>
      <c r="BN6" s="13" t="str">
        <f t="shared" si="16"/>
        <v>T</v>
      </c>
      <c r="BO6" s="13" t="str">
        <f t="shared" si="16"/>
        <v>W</v>
      </c>
      <c r="BP6" s="13" t="str">
        <f t="shared" si="16"/>
        <v>T</v>
      </c>
      <c r="BQ6" s="13" t="str">
        <f t="shared" si="16"/>
        <v>F</v>
      </c>
      <c r="BR6" s="13" t="str">
        <f t="shared" si="16"/>
        <v>S</v>
      </c>
      <c r="BS6" s="13" t="str">
        <f t="shared" si="16"/>
        <v>S</v>
      </c>
      <c r="BT6" s="13" t="str">
        <f t="shared" ref="BT6:BZ6" si="17">LEFT(TEXT(BT5,"ddd"),1)</f>
        <v>M</v>
      </c>
      <c r="BU6" s="13" t="str">
        <f t="shared" si="17"/>
        <v>T</v>
      </c>
      <c r="BV6" s="13" t="str">
        <f t="shared" si="17"/>
        <v>W</v>
      </c>
      <c r="BW6" s="13" t="str">
        <f t="shared" si="17"/>
        <v>T</v>
      </c>
      <c r="BX6" s="13" t="str">
        <f t="shared" si="17"/>
        <v>F</v>
      </c>
      <c r="BY6" s="13" t="str">
        <f t="shared" si="17"/>
        <v>S</v>
      </c>
      <c r="BZ6" s="13" t="str">
        <f t="shared" si="17"/>
        <v>S</v>
      </c>
    </row>
    <row r="7" spans="1:78" ht="30" hidden="1" customHeight="1" thickBot="1" x14ac:dyDescent="0.4">
      <c r="A7" s="35" t="s">
        <v>12</v>
      </c>
      <c r="C7" s="39"/>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row>
    <row r="8" spans="1:78" s="3" customFormat="1" ht="30" customHeight="1" thickBot="1" x14ac:dyDescent="0.4">
      <c r="A8" s="36" t="s">
        <v>18</v>
      </c>
      <c r="B8" s="17" t="s">
        <v>23</v>
      </c>
      <c r="C8" s="42"/>
      <c r="D8" s="18"/>
      <c r="E8" s="81"/>
      <c r="F8" s="82"/>
      <c r="G8" s="16"/>
      <c r="H8" s="16" t="str">
        <f t="shared" ref="H8:H83" si="18">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row>
    <row r="9" spans="1:78" s="3" customFormat="1" ht="27" customHeight="1" thickBot="1" x14ac:dyDescent="0.4">
      <c r="A9" s="36" t="s">
        <v>19</v>
      </c>
      <c r="B9" s="59" t="s">
        <v>28</v>
      </c>
      <c r="C9" s="43" t="s">
        <v>87</v>
      </c>
      <c r="D9" s="19">
        <v>1</v>
      </c>
      <c r="E9" s="79">
        <f>Project_Start</f>
        <v>44357</v>
      </c>
      <c r="F9" s="79">
        <v>44357</v>
      </c>
      <c r="G9" s="16"/>
      <c r="H9" s="16">
        <f t="shared" si="18"/>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row>
    <row r="10" spans="1:78" s="3" customFormat="1" ht="30" customHeight="1" thickBot="1" x14ac:dyDescent="0.4">
      <c r="A10" s="36" t="s">
        <v>20</v>
      </c>
      <c r="B10" s="59" t="s">
        <v>29</v>
      </c>
      <c r="C10" s="43" t="s">
        <v>91</v>
      </c>
      <c r="D10" s="19">
        <v>1</v>
      </c>
      <c r="E10" s="79">
        <f>F9</f>
        <v>44357</v>
      </c>
      <c r="F10" s="79">
        <f>E10+2</f>
        <v>44359</v>
      </c>
      <c r="G10" s="16"/>
      <c r="H10" s="16">
        <f t="shared" si="18"/>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row>
    <row r="11" spans="1:78" s="3" customFormat="1" ht="30" customHeight="1" thickBot="1" x14ac:dyDescent="0.4">
      <c r="A11" s="35"/>
      <c r="B11" s="59" t="s">
        <v>30</v>
      </c>
      <c r="C11" s="43" t="s">
        <v>89</v>
      </c>
      <c r="D11" s="19">
        <v>1</v>
      </c>
      <c r="E11" s="79">
        <v>44357</v>
      </c>
      <c r="F11" s="79">
        <v>44362</v>
      </c>
      <c r="G11" s="16"/>
      <c r="H11" s="16">
        <f t="shared" si="18"/>
        <v>6</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row>
    <row r="12" spans="1:78" s="3" customFormat="1" ht="30" customHeight="1" thickBot="1" x14ac:dyDescent="0.4">
      <c r="A12" s="35"/>
      <c r="B12" s="59" t="s">
        <v>31</v>
      </c>
      <c r="C12" s="43" t="s">
        <v>87</v>
      </c>
      <c r="D12" s="19">
        <v>1</v>
      </c>
      <c r="E12" s="79">
        <v>44357</v>
      </c>
      <c r="F12" s="79">
        <v>44359</v>
      </c>
      <c r="G12" s="16"/>
      <c r="H12" s="16">
        <f t="shared" si="18"/>
        <v>3</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row>
    <row r="13" spans="1:78" s="3" customFormat="1" ht="30" customHeight="1" thickBot="1" x14ac:dyDescent="0.4">
      <c r="A13" s="35"/>
      <c r="B13" s="60" t="s">
        <v>32</v>
      </c>
      <c r="C13" s="43" t="s">
        <v>91</v>
      </c>
      <c r="D13" s="19">
        <v>1</v>
      </c>
      <c r="E13" s="79">
        <v>44357</v>
      </c>
      <c r="F13" s="79">
        <v>44362</v>
      </c>
      <c r="G13" s="16"/>
      <c r="H13" s="16">
        <f t="shared" si="18"/>
        <v>6</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row>
    <row r="14" spans="1:78" s="3" customFormat="1" ht="30" customHeight="1" thickBot="1" x14ac:dyDescent="0.4">
      <c r="A14" s="35" t="s">
        <v>33</v>
      </c>
      <c r="B14" s="60" t="s">
        <v>33</v>
      </c>
      <c r="C14" s="43" t="s">
        <v>89</v>
      </c>
      <c r="D14" s="19">
        <v>1</v>
      </c>
      <c r="E14" s="79">
        <v>44357</v>
      </c>
      <c r="F14" s="79">
        <v>44362</v>
      </c>
      <c r="G14" s="16"/>
      <c r="H14" s="16"/>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row>
    <row r="15" spans="1:78" s="3" customFormat="1" ht="30" customHeight="1" thickBot="1" x14ac:dyDescent="0.4">
      <c r="A15" s="35"/>
      <c r="B15" s="60" t="s">
        <v>34</v>
      </c>
      <c r="C15" s="43" t="s">
        <v>90</v>
      </c>
      <c r="D15" s="19">
        <v>1</v>
      </c>
      <c r="E15" s="79">
        <v>44357</v>
      </c>
      <c r="F15" s="79">
        <v>44362</v>
      </c>
      <c r="G15" s="16"/>
      <c r="H15" s="16"/>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row>
    <row r="16" spans="1:78" s="3" customFormat="1" ht="30" customHeight="1" thickBot="1" x14ac:dyDescent="0.4">
      <c r="A16" s="35"/>
      <c r="B16" s="60" t="s">
        <v>35</v>
      </c>
      <c r="C16" s="43" t="s">
        <v>88</v>
      </c>
      <c r="D16" s="19">
        <v>1</v>
      </c>
      <c r="E16" s="79">
        <v>44357</v>
      </c>
      <c r="F16" s="79">
        <v>44362</v>
      </c>
      <c r="G16" s="16"/>
      <c r="H16" s="16"/>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row>
    <row r="17" spans="1:78" s="3" customFormat="1" ht="30" customHeight="1" thickBot="1" x14ac:dyDescent="0.4">
      <c r="A17" s="35"/>
      <c r="B17" s="60" t="s">
        <v>36</v>
      </c>
      <c r="C17" s="43" t="s">
        <v>88</v>
      </c>
      <c r="D17" s="19">
        <v>1</v>
      </c>
      <c r="E17" s="79">
        <v>44357</v>
      </c>
      <c r="F17" s="79">
        <v>44362</v>
      </c>
      <c r="G17" s="16"/>
      <c r="H17" s="16"/>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row>
    <row r="18" spans="1:78" s="3" customFormat="1" ht="30" customHeight="1" thickBot="1" x14ac:dyDescent="0.4">
      <c r="A18" s="35"/>
      <c r="B18" s="60" t="s">
        <v>37</v>
      </c>
      <c r="C18" s="43" t="s">
        <v>90</v>
      </c>
      <c r="D18" s="19">
        <v>1</v>
      </c>
      <c r="E18" s="79">
        <v>44357</v>
      </c>
      <c r="F18" s="79">
        <v>44362</v>
      </c>
      <c r="G18" s="16"/>
      <c r="H18" s="16"/>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row>
    <row r="19" spans="1:78" s="3" customFormat="1" ht="30" customHeight="1" thickBot="1" x14ac:dyDescent="0.4">
      <c r="A19" s="35"/>
      <c r="B19" s="62" t="s">
        <v>38</v>
      </c>
      <c r="C19" s="65" t="s">
        <v>87</v>
      </c>
      <c r="D19" s="66">
        <v>1</v>
      </c>
      <c r="E19" s="80">
        <v>44362</v>
      </c>
      <c r="F19" s="80">
        <v>44365</v>
      </c>
      <c r="G19" s="16"/>
      <c r="H19" s="16"/>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row>
    <row r="20" spans="1:78" s="3" customFormat="1" ht="30" customHeight="1" thickBot="1" x14ac:dyDescent="0.4">
      <c r="A20" s="35"/>
      <c r="B20" s="61" t="s">
        <v>40</v>
      </c>
      <c r="C20" s="63" t="s">
        <v>87</v>
      </c>
      <c r="D20" s="64">
        <v>1</v>
      </c>
      <c r="E20" s="83">
        <v>44371</v>
      </c>
      <c r="F20" s="83">
        <v>44377</v>
      </c>
      <c r="G20" s="16"/>
      <c r="H20" s="16"/>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row>
    <row r="21" spans="1:78" s="3" customFormat="1" ht="30" customHeight="1" thickBot="1" x14ac:dyDescent="0.4">
      <c r="A21" s="35"/>
      <c r="B21" s="60" t="s">
        <v>41</v>
      </c>
      <c r="C21" s="43" t="s">
        <v>87</v>
      </c>
      <c r="D21" s="19">
        <v>1</v>
      </c>
      <c r="E21" s="79">
        <v>44371</v>
      </c>
      <c r="F21" s="79">
        <v>44377</v>
      </c>
      <c r="G21" s="16"/>
      <c r="H21" s="16"/>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row>
    <row r="22" spans="1:78" s="3" customFormat="1" ht="30" customHeight="1" thickBot="1" x14ac:dyDescent="0.4">
      <c r="A22" s="35"/>
      <c r="B22" s="60" t="s">
        <v>93</v>
      </c>
      <c r="C22" s="43" t="s">
        <v>94</v>
      </c>
      <c r="D22" s="19">
        <v>1</v>
      </c>
      <c r="E22" s="79">
        <v>44376</v>
      </c>
      <c r="F22" s="79">
        <v>44378</v>
      </c>
      <c r="G22" s="16"/>
      <c r="H22" s="16"/>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row>
    <row r="23" spans="1:78" s="3" customFormat="1" ht="30" customHeight="1" thickBot="1" x14ac:dyDescent="0.4">
      <c r="A23" s="35"/>
      <c r="B23" s="60" t="s">
        <v>42</v>
      </c>
      <c r="C23" s="43" t="s">
        <v>88</v>
      </c>
      <c r="D23" s="19">
        <v>1</v>
      </c>
      <c r="E23" s="79">
        <v>44376</v>
      </c>
      <c r="F23" s="79">
        <v>44378</v>
      </c>
      <c r="G23" s="16"/>
      <c r="H23" s="16"/>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row>
    <row r="24" spans="1:78" s="3" customFormat="1" ht="30" customHeight="1" thickBot="1" x14ac:dyDescent="0.4">
      <c r="A24" s="35"/>
      <c r="B24" s="60" t="s">
        <v>43</v>
      </c>
      <c r="C24" s="43" t="s">
        <v>92</v>
      </c>
      <c r="D24" s="19">
        <v>1</v>
      </c>
      <c r="E24" s="79">
        <v>44375</v>
      </c>
      <c r="F24" s="79">
        <v>44378</v>
      </c>
      <c r="G24" s="16"/>
      <c r="H24" s="16"/>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row>
    <row r="25" spans="1:78" s="3" customFormat="1" ht="30" customHeight="1" thickBot="1" x14ac:dyDescent="0.4">
      <c r="A25" s="35"/>
      <c r="B25" s="60" t="s">
        <v>44</v>
      </c>
      <c r="C25" s="43" t="s">
        <v>87</v>
      </c>
      <c r="D25" s="19">
        <v>1</v>
      </c>
      <c r="E25" s="79">
        <v>44362</v>
      </c>
      <c r="F25" s="79">
        <v>44379</v>
      </c>
      <c r="G25" s="16"/>
      <c r="H25" s="16"/>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row>
    <row r="26" spans="1:78" s="3" customFormat="1" ht="30" customHeight="1" thickBot="1" x14ac:dyDescent="0.4">
      <c r="A26" s="35"/>
      <c r="B26" s="62" t="s">
        <v>45</v>
      </c>
      <c r="C26" s="65" t="s">
        <v>91</v>
      </c>
      <c r="D26" s="66">
        <v>1</v>
      </c>
      <c r="E26" s="80">
        <v>44378</v>
      </c>
      <c r="F26" s="80">
        <v>44382</v>
      </c>
      <c r="G26" s="16"/>
      <c r="H26" s="16"/>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row>
    <row r="27" spans="1:78" s="3" customFormat="1" ht="30" customHeight="1" thickBot="1" x14ac:dyDescent="0.4">
      <c r="A27" s="35"/>
      <c r="B27" s="134" t="s">
        <v>46</v>
      </c>
      <c r="C27" s="135" t="s">
        <v>87</v>
      </c>
      <c r="D27" s="136">
        <v>1</v>
      </c>
      <c r="E27" s="137">
        <f>E9+3</f>
        <v>44360</v>
      </c>
      <c r="F27" s="137">
        <v>44382</v>
      </c>
      <c r="G27" s="132"/>
      <c r="H27" s="132"/>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c r="BE27" s="133"/>
      <c r="BF27" s="133"/>
      <c r="BG27" s="133"/>
      <c r="BH27" s="133"/>
      <c r="BI27" s="133"/>
      <c r="BJ27" s="133"/>
      <c r="BK27" s="133"/>
      <c r="BL27" s="133"/>
      <c r="BM27" s="133"/>
      <c r="BN27" s="133"/>
      <c r="BO27" s="133"/>
      <c r="BP27" s="133"/>
      <c r="BQ27" s="133"/>
      <c r="BR27" s="133"/>
      <c r="BS27" s="133"/>
      <c r="BT27" s="133"/>
      <c r="BU27" s="133"/>
      <c r="BV27" s="133"/>
      <c r="BW27" s="133"/>
      <c r="BX27" s="133"/>
      <c r="BY27" s="133"/>
      <c r="BZ27" s="133"/>
    </row>
    <row r="28" spans="1:78" s="3" customFormat="1" ht="30" customHeight="1" thickBot="1" x14ac:dyDescent="0.4">
      <c r="A28" s="35"/>
      <c r="B28" s="138" t="s">
        <v>47</v>
      </c>
      <c r="C28" s="139" t="s">
        <v>87</v>
      </c>
      <c r="D28" s="140">
        <v>0</v>
      </c>
      <c r="E28" s="141">
        <v>44360</v>
      </c>
      <c r="F28" s="141">
        <v>44382</v>
      </c>
      <c r="G28" s="132"/>
      <c r="H28" s="132"/>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c r="AX28" s="133"/>
      <c r="AY28" s="133"/>
      <c r="AZ28" s="133"/>
      <c r="BA28" s="133"/>
      <c r="BB28" s="133"/>
      <c r="BC28" s="133"/>
      <c r="BD28" s="133"/>
      <c r="BE28" s="133"/>
      <c r="BF28" s="133"/>
      <c r="BG28" s="133"/>
      <c r="BH28" s="133"/>
      <c r="BI28" s="133"/>
      <c r="BJ28" s="133"/>
      <c r="BK28" s="133"/>
      <c r="BL28" s="133"/>
      <c r="BM28" s="133"/>
      <c r="BN28" s="133"/>
      <c r="BO28" s="133"/>
      <c r="BP28" s="133"/>
      <c r="BQ28" s="133"/>
      <c r="BR28" s="133"/>
      <c r="BS28" s="133"/>
      <c r="BT28" s="133"/>
      <c r="BU28" s="133"/>
      <c r="BV28" s="133"/>
      <c r="BW28" s="133"/>
      <c r="BX28" s="133"/>
      <c r="BY28" s="133"/>
      <c r="BZ28" s="133"/>
    </row>
    <row r="29" spans="1:78" s="3" customFormat="1" ht="30" customHeight="1" thickBot="1" x14ac:dyDescent="0.4">
      <c r="A29" s="35"/>
      <c r="B29" s="162" t="s">
        <v>106</v>
      </c>
      <c r="C29" s="43" t="s">
        <v>87</v>
      </c>
      <c r="D29" s="19">
        <v>1</v>
      </c>
      <c r="E29" s="163">
        <v>44389</v>
      </c>
      <c r="F29" s="163">
        <v>44398</v>
      </c>
      <c r="G29" s="16"/>
      <c r="H29" s="16"/>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row>
    <row r="30" spans="1:78" s="3" customFormat="1" ht="30" customHeight="1" thickBot="1" x14ac:dyDescent="0.4">
      <c r="A30" s="35"/>
      <c r="B30" s="162" t="s">
        <v>107</v>
      </c>
      <c r="C30" s="43" t="s">
        <v>87</v>
      </c>
      <c r="D30" s="19">
        <v>1</v>
      </c>
      <c r="E30" s="163">
        <v>44389</v>
      </c>
      <c r="F30" s="163">
        <v>44398</v>
      </c>
      <c r="G30" s="16"/>
      <c r="H30" s="16"/>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row>
    <row r="31" spans="1:78" s="3" customFormat="1" ht="30" customHeight="1" thickBot="1" x14ac:dyDescent="0.4">
      <c r="A31" s="35"/>
      <c r="B31" s="162" t="s">
        <v>108</v>
      </c>
      <c r="C31" s="43" t="s">
        <v>87</v>
      </c>
      <c r="D31" s="19">
        <v>1</v>
      </c>
      <c r="E31" s="163">
        <v>44389</v>
      </c>
      <c r="F31" s="163">
        <v>44398</v>
      </c>
      <c r="G31" s="16"/>
      <c r="H31" s="16"/>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row>
    <row r="32" spans="1:78" s="3" customFormat="1" ht="30" customHeight="1" thickBot="1" x14ac:dyDescent="0.4">
      <c r="A32" s="36" t="s">
        <v>21</v>
      </c>
      <c r="B32" s="48" t="s">
        <v>24</v>
      </c>
      <c r="C32" s="49"/>
      <c r="D32" s="50"/>
      <c r="E32" s="84"/>
      <c r="F32" s="85"/>
      <c r="G32" s="16"/>
      <c r="H32" s="16" t="str">
        <f t="shared" si="18"/>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row>
    <row r="33" spans="1:78" s="3" customFormat="1" ht="30" customHeight="1" thickBot="1" x14ac:dyDescent="0.4">
      <c r="A33" s="36"/>
      <c r="B33" s="142" t="s">
        <v>48</v>
      </c>
      <c r="C33" s="143" t="s">
        <v>87</v>
      </c>
      <c r="D33" s="144">
        <v>0.55000000000000004</v>
      </c>
      <c r="E33" s="145">
        <v>44382</v>
      </c>
      <c r="F33" s="145">
        <f>E33+4</f>
        <v>44386</v>
      </c>
      <c r="G33" s="132"/>
      <c r="H33" s="132">
        <f t="shared" si="18"/>
        <v>5</v>
      </c>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c r="BJ33" s="133"/>
      <c r="BK33" s="133"/>
      <c r="BL33" s="133"/>
      <c r="BM33" s="133"/>
      <c r="BN33" s="133"/>
      <c r="BO33" s="133"/>
      <c r="BP33" s="133"/>
      <c r="BQ33" s="133"/>
      <c r="BR33" s="133"/>
      <c r="BS33" s="133"/>
      <c r="BT33" s="133"/>
      <c r="BU33" s="133"/>
      <c r="BV33" s="133"/>
      <c r="BW33" s="133"/>
      <c r="BX33" s="133"/>
      <c r="BY33" s="133"/>
      <c r="BZ33" s="133"/>
    </row>
    <row r="34" spans="1:78" s="3" customFormat="1" ht="30" customHeight="1" thickBot="1" x14ac:dyDescent="0.4">
      <c r="A34" s="35"/>
      <c r="B34" s="142" t="s">
        <v>49</v>
      </c>
      <c r="C34" s="143" t="s">
        <v>87</v>
      </c>
      <c r="D34" s="144">
        <v>0</v>
      </c>
      <c r="E34" s="145">
        <v>44382</v>
      </c>
      <c r="F34" s="145">
        <f>E34+5</f>
        <v>44387</v>
      </c>
      <c r="G34" s="132"/>
      <c r="H34" s="132">
        <f t="shared" si="18"/>
        <v>6</v>
      </c>
      <c r="I34" s="133"/>
      <c r="J34" s="133"/>
      <c r="K34" s="133"/>
      <c r="L34" s="133"/>
      <c r="M34" s="133"/>
      <c r="N34" s="133"/>
      <c r="O34" s="133"/>
      <c r="P34" s="133"/>
      <c r="Q34" s="133"/>
      <c r="R34" s="133"/>
      <c r="S34" s="133"/>
      <c r="T34" s="133"/>
      <c r="U34" s="146"/>
      <c r="V34" s="146"/>
      <c r="W34" s="133"/>
      <c r="X34" s="133"/>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c r="BD34" s="133"/>
      <c r="BE34" s="133"/>
      <c r="BF34" s="133"/>
      <c r="BG34" s="133"/>
      <c r="BH34" s="133"/>
      <c r="BI34" s="133"/>
      <c r="BJ34" s="133"/>
      <c r="BK34" s="133"/>
      <c r="BL34" s="133"/>
      <c r="BM34" s="133"/>
      <c r="BN34" s="133"/>
      <c r="BO34" s="133"/>
      <c r="BP34" s="133"/>
      <c r="BQ34" s="133"/>
      <c r="BR34" s="133"/>
      <c r="BS34" s="133"/>
      <c r="BT34" s="133"/>
      <c r="BU34" s="133"/>
      <c r="BV34" s="133"/>
      <c r="BW34" s="133"/>
      <c r="BX34" s="133"/>
      <c r="BY34" s="133"/>
      <c r="BZ34" s="133"/>
    </row>
    <row r="35" spans="1:78" s="3" customFormat="1" ht="30" customHeight="1" thickBot="1" x14ac:dyDescent="0.4">
      <c r="A35" s="35"/>
      <c r="B35" s="142" t="s">
        <v>50</v>
      </c>
      <c r="C35" s="143" t="s">
        <v>87</v>
      </c>
      <c r="D35" s="144">
        <v>0</v>
      </c>
      <c r="E35" s="145">
        <v>44382</v>
      </c>
      <c r="F35" s="145">
        <f>E35+3</f>
        <v>44385</v>
      </c>
      <c r="G35" s="132"/>
      <c r="H35" s="132">
        <f t="shared" si="18"/>
        <v>4</v>
      </c>
      <c r="I35" s="133"/>
      <c r="J35" s="133"/>
      <c r="K35" s="133"/>
      <c r="L35" s="133"/>
      <c r="M35" s="133"/>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133"/>
      <c r="AK35" s="133"/>
      <c r="AL35" s="133"/>
      <c r="AM35" s="133"/>
      <c r="AN35" s="133"/>
      <c r="AO35" s="133"/>
      <c r="AP35" s="133"/>
      <c r="AQ35" s="133"/>
      <c r="AR35" s="133"/>
      <c r="AS35" s="133"/>
      <c r="AT35" s="133"/>
      <c r="AU35" s="133"/>
      <c r="AV35" s="133"/>
      <c r="AW35" s="133"/>
      <c r="AX35" s="133"/>
      <c r="AY35" s="133"/>
      <c r="AZ35" s="133"/>
      <c r="BA35" s="133"/>
      <c r="BB35" s="133"/>
      <c r="BC35" s="133"/>
      <c r="BD35" s="133"/>
      <c r="BE35" s="133"/>
      <c r="BF35" s="133"/>
      <c r="BG35" s="133"/>
      <c r="BH35" s="133"/>
      <c r="BI35" s="133"/>
      <c r="BJ35" s="133"/>
      <c r="BK35" s="133"/>
      <c r="BL35" s="133"/>
      <c r="BM35" s="133"/>
      <c r="BN35" s="133"/>
      <c r="BO35" s="133"/>
      <c r="BP35" s="133"/>
      <c r="BQ35" s="133"/>
      <c r="BR35" s="133"/>
      <c r="BS35" s="133"/>
      <c r="BT35" s="133"/>
      <c r="BU35" s="133"/>
      <c r="BV35" s="133"/>
      <c r="BW35" s="133"/>
      <c r="BX35" s="133"/>
      <c r="BY35" s="133"/>
      <c r="BZ35" s="133"/>
    </row>
    <row r="36" spans="1:78" s="3" customFormat="1" ht="30" customHeight="1" thickBot="1" x14ac:dyDescent="0.4">
      <c r="A36" s="35"/>
      <c r="B36" s="106" t="s">
        <v>96</v>
      </c>
      <c r="C36" s="69" t="s">
        <v>91</v>
      </c>
      <c r="D36" s="70">
        <v>0.4</v>
      </c>
      <c r="E36" s="87">
        <v>44382</v>
      </c>
      <c r="F36" s="87">
        <v>44410</v>
      </c>
      <c r="G36" s="16"/>
      <c r="H36" s="16">
        <f t="shared" si="18"/>
        <v>29</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row>
    <row r="37" spans="1:78" s="3" customFormat="1" ht="27" customHeight="1" thickBot="1" x14ac:dyDescent="0.4">
      <c r="A37" s="35"/>
      <c r="B37" s="107" t="s">
        <v>51</v>
      </c>
      <c r="C37" s="67" t="s">
        <v>88</v>
      </c>
      <c r="D37" s="68">
        <v>0</v>
      </c>
      <c r="E37" s="88">
        <v>44385</v>
      </c>
      <c r="F37" s="88">
        <v>44406</v>
      </c>
      <c r="G37" s="16"/>
      <c r="H37" s="16">
        <f t="shared" si="18"/>
        <v>22</v>
      </c>
      <c r="I37" s="31"/>
      <c r="J37" s="31"/>
      <c r="K37" s="31"/>
      <c r="L37" s="31"/>
      <c r="M37" s="31"/>
      <c r="N37" s="31"/>
      <c r="O37" s="31"/>
      <c r="P37" s="31"/>
      <c r="Q37" s="31"/>
      <c r="R37" s="31"/>
      <c r="S37" s="31"/>
      <c r="T37" s="31"/>
      <c r="U37" s="31"/>
      <c r="V37" s="31"/>
      <c r="W37" s="31"/>
      <c r="X37" s="31"/>
      <c r="Y37" s="32"/>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row>
    <row r="38" spans="1:78" s="3" customFormat="1" ht="27" customHeight="1" thickBot="1" x14ac:dyDescent="0.4">
      <c r="A38" s="35"/>
      <c r="B38" s="105" t="s">
        <v>52</v>
      </c>
      <c r="C38" s="54" t="s">
        <v>88</v>
      </c>
      <c r="D38" s="55">
        <v>0</v>
      </c>
      <c r="E38" s="86">
        <v>44385</v>
      </c>
      <c r="F38" s="86">
        <v>44408</v>
      </c>
      <c r="G38" s="16"/>
      <c r="H38" s="16"/>
      <c r="I38" s="31"/>
      <c r="J38" s="31"/>
      <c r="K38" s="31"/>
      <c r="L38" s="31"/>
      <c r="M38" s="31"/>
      <c r="N38" s="31"/>
      <c r="O38" s="31"/>
      <c r="P38" s="31"/>
      <c r="Q38" s="31"/>
      <c r="R38" s="31"/>
      <c r="S38" s="31"/>
      <c r="T38" s="31"/>
      <c r="U38" s="31"/>
      <c r="V38" s="31"/>
      <c r="W38" s="31"/>
      <c r="X38" s="31"/>
      <c r="Y38" s="32"/>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row>
    <row r="39" spans="1:78" s="3" customFormat="1" ht="27" customHeight="1" thickBot="1" x14ac:dyDescent="0.4">
      <c r="A39" s="35"/>
      <c r="B39" s="105" t="s">
        <v>53</v>
      </c>
      <c r="C39" s="54" t="s">
        <v>88</v>
      </c>
      <c r="D39" s="55">
        <v>0</v>
      </c>
      <c r="E39" s="86">
        <f>E37</f>
        <v>44385</v>
      </c>
      <c r="F39" s="86">
        <v>44409</v>
      </c>
      <c r="G39" s="16"/>
      <c r="H39" s="16">
        <f t="shared" si="18"/>
        <v>25</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row>
    <row r="40" spans="1:78" s="3" customFormat="1" ht="27" customHeight="1" thickBot="1" x14ac:dyDescent="0.4">
      <c r="A40" s="35"/>
      <c r="B40" s="106" t="s">
        <v>54</v>
      </c>
      <c r="C40" s="69" t="s">
        <v>88</v>
      </c>
      <c r="D40" s="70">
        <v>0</v>
      </c>
      <c r="E40" s="87">
        <v>44389</v>
      </c>
      <c r="F40" s="87">
        <v>44410</v>
      </c>
      <c r="G40" s="16"/>
      <c r="H40" s="16"/>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row>
    <row r="41" spans="1:78" s="3" customFormat="1" ht="30" customHeight="1" thickBot="1" x14ac:dyDescent="0.4">
      <c r="A41" s="35"/>
      <c r="B41" s="107" t="s">
        <v>55</v>
      </c>
      <c r="C41" s="67" t="s">
        <v>97</v>
      </c>
      <c r="D41" s="68">
        <v>0</v>
      </c>
      <c r="E41" s="88">
        <v>44384</v>
      </c>
      <c r="F41" s="88">
        <v>44400</v>
      </c>
      <c r="G41" s="16"/>
      <c r="H41" s="16"/>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row>
    <row r="42" spans="1:78" s="3" customFormat="1" ht="30" customHeight="1" thickBot="1" x14ac:dyDescent="0.4">
      <c r="A42" s="35"/>
      <c r="B42" s="105" t="s">
        <v>56</v>
      </c>
      <c r="C42" s="54" t="s">
        <v>97</v>
      </c>
      <c r="D42" s="55">
        <v>0</v>
      </c>
      <c r="E42" s="86">
        <v>44384</v>
      </c>
      <c r="F42" s="86">
        <v>44401</v>
      </c>
      <c r="G42" s="16"/>
      <c r="H42" s="16"/>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row>
    <row r="43" spans="1:78" s="3" customFormat="1" ht="30" customHeight="1" thickBot="1" x14ac:dyDescent="0.4">
      <c r="A43" s="35"/>
      <c r="B43" s="105" t="s">
        <v>57</v>
      </c>
      <c r="C43" s="54" t="s">
        <v>97</v>
      </c>
      <c r="D43" s="55">
        <v>0</v>
      </c>
      <c r="E43" s="86">
        <v>44384</v>
      </c>
      <c r="F43" s="86">
        <v>44402</v>
      </c>
      <c r="G43" s="16"/>
      <c r="H43" s="16"/>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row>
    <row r="44" spans="1:78" s="3" customFormat="1" ht="30" customHeight="1" thickBot="1" x14ac:dyDescent="0.4">
      <c r="A44" s="35"/>
      <c r="B44" s="106" t="s">
        <v>58</v>
      </c>
      <c r="C44" s="69" t="s">
        <v>97</v>
      </c>
      <c r="D44" s="70">
        <v>0</v>
      </c>
      <c r="E44" s="87">
        <v>44389</v>
      </c>
      <c r="F44" s="87">
        <v>44403</v>
      </c>
      <c r="G44" s="16"/>
      <c r="H44" s="16"/>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row>
    <row r="45" spans="1:78" s="3" customFormat="1" ht="30" customHeight="1" thickBot="1" x14ac:dyDescent="0.4">
      <c r="A45" s="35"/>
      <c r="B45" s="107" t="s">
        <v>59</v>
      </c>
      <c r="C45" s="67" t="s">
        <v>90</v>
      </c>
      <c r="D45" s="68">
        <v>0</v>
      </c>
      <c r="E45" s="88">
        <v>44384</v>
      </c>
      <c r="F45" s="88">
        <v>44406</v>
      </c>
      <c r="G45" s="16"/>
      <c r="H45" s="16"/>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row>
    <row r="46" spans="1:78" s="3" customFormat="1" ht="30" customHeight="1" thickBot="1" x14ac:dyDescent="0.4">
      <c r="A46" s="35"/>
      <c r="B46" s="106" t="s">
        <v>60</v>
      </c>
      <c r="C46" s="69" t="s">
        <v>90</v>
      </c>
      <c r="D46" s="70">
        <v>0</v>
      </c>
      <c r="E46" s="87">
        <v>44386</v>
      </c>
      <c r="F46" s="87">
        <v>44410</v>
      </c>
      <c r="G46" s="16"/>
      <c r="H46" s="16"/>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row>
    <row r="47" spans="1:78" s="3" customFormat="1" ht="30" customHeight="1" thickBot="1" x14ac:dyDescent="0.4">
      <c r="A47" s="35"/>
      <c r="B47" s="116" t="s">
        <v>61</v>
      </c>
      <c r="C47" s="117" t="s">
        <v>91</v>
      </c>
      <c r="D47" s="118">
        <v>1</v>
      </c>
      <c r="E47" s="119">
        <v>44384</v>
      </c>
      <c r="F47" s="119">
        <v>44384</v>
      </c>
      <c r="G47" s="132"/>
      <c r="H47" s="132"/>
      <c r="I47" s="133"/>
      <c r="J47" s="133"/>
      <c r="K47" s="133"/>
      <c r="L47" s="133"/>
      <c r="M47" s="133"/>
      <c r="N47" s="133"/>
      <c r="O47" s="133"/>
      <c r="P47" s="133"/>
      <c r="Q47" s="133"/>
      <c r="R47" s="133"/>
      <c r="S47" s="133"/>
      <c r="T47" s="133"/>
      <c r="U47" s="133"/>
      <c r="V47" s="133"/>
      <c r="W47" s="133"/>
      <c r="X47" s="133"/>
      <c r="Y47" s="133"/>
      <c r="Z47" s="133"/>
      <c r="AA47" s="133"/>
      <c r="AB47" s="133"/>
      <c r="AC47" s="133"/>
      <c r="AD47" s="133"/>
      <c r="AE47" s="133"/>
      <c r="AF47" s="133"/>
      <c r="AG47" s="133"/>
      <c r="AH47" s="133"/>
      <c r="AI47" s="133"/>
      <c r="AJ47" s="133"/>
      <c r="AK47" s="133"/>
      <c r="AL47" s="133"/>
      <c r="AM47" s="133"/>
      <c r="AN47" s="133"/>
      <c r="AO47" s="133"/>
      <c r="AP47" s="133"/>
      <c r="AQ47" s="133"/>
      <c r="AR47" s="133"/>
      <c r="AS47" s="133"/>
      <c r="AT47" s="133"/>
      <c r="AU47" s="133"/>
      <c r="AV47" s="133"/>
      <c r="AW47" s="133"/>
      <c r="AX47" s="133"/>
      <c r="AY47" s="133"/>
      <c r="AZ47" s="133"/>
      <c r="BA47" s="133"/>
      <c r="BB47" s="133"/>
      <c r="BC47" s="133"/>
      <c r="BD47" s="133"/>
      <c r="BE47" s="133"/>
      <c r="BF47" s="133"/>
      <c r="BG47" s="133"/>
      <c r="BH47" s="133"/>
      <c r="BI47" s="133"/>
      <c r="BJ47" s="133"/>
      <c r="BK47" s="133"/>
      <c r="BL47" s="133"/>
      <c r="BM47" s="133"/>
      <c r="BN47" s="133"/>
      <c r="BO47" s="133"/>
      <c r="BP47" s="133"/>
      <c r="BQ47" s="133"/>
      <c r="BR47" s="133"/>
      <c r="BS47" s="133"/>
      <c r="BT47" s="133"/>
      <c r="BU47" s="133"/>
      <c r="BV47" s="133"/>
      <c r="BW47" s="133"/>
      <c r="BX47" s="133"/>
      <c r="BY47" s="133"/>
      <c r="BZ47" s="133"/>
    </row>
    <row r="48" spans="1:78" s="3" customFormat="1" ht="30" customHeight="1" thickBot="1" x14ac:dyDescent="0.4">
      <c r="A48" s="35"/>
      <c r="B48" s="120" t="s">
        <v>62</v>
      </c>
      <c r="C48" s="121" t="s">
        <v>91</v>
      </c>
      <c r="D48" s="122">
        <v>1</v>
      </c>
      <c r="E48" s="123">
        <v>44385</v>
      </c>
      <c r="F48" s="123">
        <v>44386</v>
      </c>
      <c r="G48" s="132"/>
      <c r="H48" s="132"/>
      <c r="I48" s="133"/>
      <c r="J48" s="133"/>
      <c r="K48" s="133"/>
      <c r="L48" s="133"/>
      <c r="M48" s="133"/>
      <c r="N48" s="133"/>
      <c r="O48" s="133"/>
      <c r="P48" s="133"/>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3"/>
      <c r="AN48" s="133"/>
      <c r="AO48" s="133"/>
      <c r="AP48" s="133"/>
      <c r="AQ48" s="133"/>
      <c r="AR48" s="133"/>
      <c r="AS48" s="133"/>
      <c r="AT48" s="133"/>
      <c r="AU48" s="133"/>
      <c r="AV48" s="133"/>
      <c r="AW48" s="133"/>
      <c r="AX48" s="133"/>
      <c r="AY48" s="133"/>
      <c r="AZ48" s="133"/>
      <c r="BA48" s="133"/>
      <c r="BB48" s="133"/>
      <c r="BC48" s="133"/>
      <c r="BD48" s="133"/>
      <c r="BE48" s="133"/>
      <c r="BF48" s="133"/>
      <c r="BG48" s="133"/>
      <c r="BH48" s="133"/>
      <c r="BI48" s="133"/>
      <c r="BJ48" s="133"/>
      <c r="BK48" s="133"/>
      <c r="BL48" s="133"/>
      <c r="BM48" s="133"/>
      <c r="BN48" s="133"/>
      <c r="BO48" s="133"/>
      <c r="BP48" s="133"/>
      <c r="BQ48" s="133"/>
      <c r="BR48" s="133"/>
      <c r="BS48" s="133"/>
      <c r="BT48" s="133"/>
      <c r="BU48" s="133"/>
      <c r="BV48" s="133"/>
      <c r="BW48" s="133"/>
      <c r="BX48" s="133"/>
      <c r="BY48" s="133"/>
      <c r="BZ48" s="133"/>
    </row>
    <row r="49" spans="1:78" s="3" customFormat="1" ht="30" customHeight="1" thickBot="1" x14ac:dyDescent="0.4">
      <c r="A49" s="35"/>
      <c r="B49" s="124" t="s">
        <v>63</v>
      </c>
      <c r="C49" s="125" t="s">
        <v>91</v>
      </c>
      <c r="D49" s="126">
        <v>1</v>
      </c>
      <c r="E49" s="127">
        <v>44389</v>
      </c>
      <c r="F49" s="127">
        <v>44389</v>
      </c>
      <c r="G49" s="132"/>
      <c r="H49" s="132"/>
      <c r="I49" s="133"/>
      <c r="J49" s="133"/>
      <c r="K49" s="133"/>
      <c r="L49" s="133"/>
      <c r="M49" s="133"/>
      <c r="N49" s="133"/>
      <c r="O49" s="133"/>
      <c r="P49" s="133"/>
      <c r="Q49" s="133"/>
      <c r="R49" s="133"/>
      <c r="S49" s="133"/>
      <c r="T49" s="133"/>
      <c r="U49" s="133"/>
      <c r="V49" s="133"/>
      <c r="W49" s="133"/>
      <c r="X49" s="133"/>
      <c r="Y49" s="133"/>
      <c r="Z49" s="133"/>
      <c r="AA49" s="133"/>
      <c r="AB49" s="133"/>
      <c r="AC49" s="133"/>
      <c r="AD49" s="133"/>
      <c r="AE49" s="133"/>
      <c r="AF49" s="133"/>
      <c r="AG49" s="133"/>
      <c r="AH49" s="133"/>
      <c r="AI49" s="133"/>
      <c r="AJ49" s="133"/>
      <c r="AK49" s="133"/>
      <c r="AL49" s="133"/>
      <c r="AM49" s="133"/>
      <c r="AN49" s="133"/>
      <c r="AO49" s="133"/>
      <c r="AP49" s="133"/>
      <c r="AQ49" s="133"/>
      <c r="AR49" s="133"/>
      <c r="AS49" s="133"/>
      <c r="AT49" s="133"/>
      <c r="AU49" s="133"/>
      <c r="AV49" s="133"/>
      <c r="AW49" s="133"/>
      <c r="AX49" s="133"/>
      <c r="AY49" s="133"/>
      <c r="AZ49" s="133"/>
      <c r="BA49" s="133"/>
      <c r="BB49" s="133"/>
      <c r="BC49" s="133"/>
      <c r="BD49" s="133"/>
      <c r="BE49" s="133"/>
      <c r="BF49" s="133"/>
      <c r="BG49" s="133"/>
      <c r="BH49" s="133"/>
      <c r="BI49" s="133"/>
      <c r="BJ49" s="133"/>
      <c r="BK49" s="133"/>
      <c r="BL49" s="133"/>
      <c r="BM49" s="133"/>
      <c r="BN49" s="133"/>
      <c r="BO49" s="133"/>
      <c r="BP49" s="133"/>
      <c r="BQ49" s="133"/>
      <c r="BR49" s="133"/>
      <c r="BS49" s="133"/>
      <c r="BT49" s="133"/>
      <c r="BU49" s="133"/>
      <c r="BV49" s="133"/>
      <c r="BW49" s="133"/>
      <c r="BX49" s="133"/>
      <c r="BY49" s="133"/>
      <c r="BZ49" s="133"/>
    </row>
    <row r="50" spans="1:78" s="3" customFormat="1" ht="30" customHeight="1" thickBot="1" x14ac:dyDescent="0.4">
      <c r="A50" s="35" t="s">
        <v>64</v>
      </c>
      <c r="B50" s="128" t="s">
        <v>64</v>
      </c>
      <c r="C50" s="129" t="s">
        <v>91</v>
      </c>
      <c r="D50" s="130">
        <v>1</v>
      </c>
      <c r="E50" s="131">
        <v>44390</v>
      </c>
      <c r="F50" s="131">
        <v>44390</v>
      </c>
      <c r="G50" s="132"/>
      <c r="H50" s="132"/>
      <c r="I50" s="133"/>
      <c r="J50" s="133"/>
      <c r="K50" s="133"/>
      <c r="L50" s="133"/>
      <c r="M50" s="133"/>
      <c r="N50" s="133"/>
      <c r="O50" s="133"/>
      <c r="P50" s="133"/>
      <c r="Q50" s="133"/>
      <c r="R50" s="133"/>
      <c r="S50" s="133"/>
      <c r="T50" s="133"/>
      <c r="U50" s="133"/>
      <c r="V50" s="133"/>
      <c r="W50" s="133"/>
      <c r="X50" s="133"/>
      <c r="Y50" s="133"/>
      <c r="Z50" s="133"/>
      <c r="AA50" s="133"/>
      <c r="AB50" s="133"/>
      <c r="AC50" s="133"/>
      <c r="AD50" s="133"/>
      <c r="AE50" s="133"/>
      <c r="AF50" s="133"/>
      <c r="AG50" s="133"/>
      <c r="AH50" s="133"/>
      <c r="AI50" s="133"/>
      <c r="AJ50" s="133"/>
      <c r="AK50" s="133"/>
      <c r="AL50" s="133"/>
      <c r="AM50" s="133"/>
      <c r="AN50" s="133"/>
      <c r="AO50" s="133"/>
      <c r="AP50" s="133"/>
      <c r="AQ50" s="133"/>
      <c r="AR50" s="133"/>
      <c r="AS50" s="133"/>
      <c r="AT50" s="133"/>
      <c r="AU50" s="133"/>
      <c r="AV50" s="133"/>
      <c r="AW50" s="133"/>
      <c r="AX50" s="133"/>
      <c r="AY50" s="133"/>
      <c r="AZ50" s="133"/>
      <c r="BA50" s="133"/>
      <c r="BB50" s="133"/>
      <c r="BC50" s="133"/>
      <c r="BD50" s="133"/>
      <c r="BE50" s="133"/>
      <c r="BF50" s="133"/>
      <c r="BG50" s="133"/>
      <c r="BH50" s="133"/>
      <c r="BI50" s="133"/>
      <c r="BJ50" s="133"/>
      <c r="BK50" s="133"/>
      <c r="BL50" s="133"/>
      <c r="BM50" s="133"/>
      <c r="BN50" s="133"/>
      <c r="BO50" s="133"/>
      <c r="BP50" s="133"/>
      <c r="BQ50" s="133"/>
      <c r="BR50" s="133"/>
      <c r="BS50" s="133"/>
      <c r="BT50" s="133"/>
      <c r="BU50" s="133"/>
      <c r="BV50" s="133"/>
      <c r="BW50" s="133"/>
      <c r="BX50" s="133"/>
      <c r="BY50" s="133"/>
      <c r="BZ50" s="133"/>
    </row>
    <row r="51" spans="1:78" s="3" customFormat="1" ht="30" customHeight="1" thickBot="1" x14ac:dyDescent="0.4">
      <c r="A51" s="35"/>
      <c r="B51" s="107" t="s">
        <v>65</v>
      </c>
      <c r="C51" s="67" t="s">
        <v>89</v>
      </c>
      <c r="D51" s="68">
        <v>0</v>
      </c>
      <c r="E51" s="88">
        <v>44384</v>
      </c>
      <c r="F51" s="88">
        <v>44403</v>
      </c>
      <c r="G51" s="16"/>
      <c r="H51" s="16"/>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row>
    <row r="52" spans="1:78" s="3" customFormat="1" ht="30" customHeight="1" thickBot="1" x14ac:dyDescent="0.4">
      <c r="A52" s="35"/>
      <c r="B52" s="105" t="s">
        <v>66</v>
      </c>
      <c r="C52" s="54" t="s">
        <v>91</v>
      </c>
      <c r="D52" s="55">
        <v>0</v>
      </c>
      <c r="E52" s="86">
        <v>44386</v>
      </c>
      <c r="F52" s="86">
        <v>44401</v>
      </c>
      <c r="G52" s="16"/>
      <c r="H52" s="16"/>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row>
    <row r="53" spans="1:78" s="3" customFormat="1" ht="30" customHeight="1" thickBot="1" x14ac:dyDescent="0.4">
      <c r="A53" s="35"/>
      <c r="B53" s="105" t="s">
        <v>67</v>
      </c>
      <c r="C53" s="54" t="s">
        <v>91</v>
      </c>
      <c r="D53" s="55">
        <v>0</v>
      </c>
      <c r="E53" s="86">
        <v>44386</v>
      </c>
      <c r="F53" s="86">
        <v>44404</v>
      </c>
      <c r="G53" s="16"/>
      <c r="H53" s="16"/>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row>
    <row r="54" spans="1:78" s="3" customFormat="1" ht="30" customHeight="1" thickBot="1" x14ac:dyDescent="0.4">
      <c r="A54" s="35"/>
      <c r="B54" s="105" t="s">
        <v>68</v>
      </c>
      <c r="C54" s="54" t="s">
        <v>91</v>
      </c>
      <c r="D54" s="55">
        <v>0</v>
      </c>
      <c r="E54" s="86">
        <v>44385</v>
      </c>
      <c r="F54" s="86">
        <v>44402</v>
      </c>
      <c r="G54" s="16"/>
      <c r="H54" s="16"/>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row>
    <row r="55" spans="1:78" s="3" customFormat="1" ht="30" customHeight="1" thickBot="1" x14ac:dyDescent="0.4">
      <c r="A55" s="35"/>
      <c r="B55" s="142" t="s">
        <v>69</v>
      </c>
      <c r="C55" s="143" t="s">
        <v>90</v>
      </c>
      <c r="D55" s="144">
        <v>0</v>
      </c>
      <c r="E55" s="145">
        <v>44384</v>
      </c>
      <c r="F55" s="145">
        <v>44397</v>
      </c>
      <c r="G55" s="132"/>
      <c r="H55" s="132"/>
      <c r="I55" s="133"/>
      <c r="J55" s="133"/>
      <c r="K55" s="133"/>
      <c r="L55" s="133"/>
      <c r="M55" s="133"/>
      <c r="N55" s="133"/>
      <c r="O55" s="133"/>
      <c r="P55" s="133"/>
      <c r="Q55" s="133"/>
      <c r="R55" s="133"/>
      <c r="S55" s="133"/>
      <c r="T55" s="133"/>
      <c r="U55" s="133"/>
      <c r="V55" s="133"/>
      <c r="W55" s="133"/>
      <c r="X55" s="133"/>
      <c r="Y55" s="133"/>
      <c r="Z55" s="133"/>
      <c r="AA55" s="133"/>
      <c r="AB55" s="133"/>
      <c r="AC55" s="133"/>
      <c r="AD55" s="133"/>
      <c r="AE55" s="133"/>
      <c r="AF55" s="133"/>
      <c r="AG55" s="133"/>
      <c r="AH55" s="133"/>
      <c r="AI55" s="133"/>
      <c r="AJ55" s="133"/>
      <c r="AK55" s="133"/>
      <c r="AL55" s="133"/>
      <c r="AM55" s="133"/>
      <c r="AN55" s="133"/>
      <c r="AO55" s="133"/>
      <c r="AP55" s="133"/>
      <c r="AQ55" s="133"/>
      <c r="AR55" s="133"/>
      <c r="AS55" s="133"/>
      <c r="AT55" s="133"/>
      <c r="AU55" s="133"/>
      <c r="AV55" s="133"/>
      <c r="AW55" s="133"/>
      <c r="AX55" s="133"/>
      <c r="AY55" s="133"/>
      <c r="AZ55" s="133"/>
      <c r="BA55" s="133"/>
      <c r="BB55" s="133"/>
      <c r="BC55" s="133"/>
      <c r="BD55" s="133"/>
      <c r="BE55" s="133"/>
      <c r="BF55" s="133"/>
      <c r="BG55" s="133"/>
      <c r="BH55" s="133"/>
      <c r="BI55" s="133"/>
      <c r="BJ55" s="133"/>
      <c r="BK55" s="133"/>
      <c r="BL55" s="133"/>
      <c r="BM55" s="133"/>
      <c r="BN55" s="133"/>
      <c r="BO55" s="133"/>
      <c r="BP55" s="133"/>
      <c r="BQ55" s="133"/>
      <c r="BR55" s="133"/>
      <c r="BS55" s="133"/>
      <c r="BT55" s="133"/>
      <c r="BU55" s="133"/>
      <c r="BV55" s="133"/>
      <c r="BW55" s="133"/>
      <c r="BX55" s="133"/>
      <c r="BY55" s="133"/>
      <c r="BZ55" s="133"/>
    </row>
    <row r="56" spans="1:78" s="3" customFormat="1" ht="30" customHeight="1" thickBot="1" x14ac:dyDescent="0.4">
      <c r="A56" s="35"/>
      <c r="B56" s="105" t="s">
        <v>105</v>
      </c>
      <c r="C56" s="54" t="s">
        <v>91</v>
      </c>
      <c r="D56" s="55">
        <v>0</v>
      </c>
      <c r="E56" s="86">
        <v>44384</v>
      </c>
      <c r="F56" s="86">
        <v>44402</v>
      </c>
      <c r="G56" s="16"/>
      <c r="H56" s="16"/>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row>
    <row r="57" spans="1:78" s="3" customFormat="1" ht="30" customHeight="1" thickBot="1" x14ac:dyDescent="0.4">
      <c r="A57" s="35"/>
      <c r="B57" s="105" t="s">
        <v>70</v>
      </c>
      <c r="C57" s="54" t="s">
        <v>91</v>
      </c>
      <c r="D57" s="55">
        <v>0</v>
      </c>
      <c r="E57" s="86">
        <v>44384</v>
      </c>
      <c r="F57" s="86">
        <v>44401</v>
      </c>
      <c r="G57" s="16"/>
      <c r="H57" s="16"/>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row>
    <row r="58" spans="1:78" s="3" customFormat="1" ht="30" customHeight="1" thickBot="1" x14ac:dyDescent="0.4">
      <c r="A58" s="35" t="s">
        <v>9</v>
      </c>
      <c r="B58" s="20" t="s">
        <v>25</v>
      </c>
      <c r="C58" s="44"/>
      <c r="D58" s="21"/>
      <c r="E58" s="89"/>
      <c r="F58" s="90"/>
      <c r="G58" s="16"/>
      <c r="H58" s="16" t="str">
        <f t="shared" si="18"/>
        <v/>
      </c>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row>
    <row r="59" spans="1:78" s="3" customFormat="1" ht="24" customHeight="1" thickBot="1" x14ac:dyDescent="0.4">
      <c r="A59" s="35"/>
      <c r="B59" s="147" t="s">
        <v>71</v>
      </c>
      <c r="C59" s="148" t="s">
        <v>90</v>
      </c>
      <c r="D59" s="149">
        <v>0.55000000000000004</v>
      </c>
      <c r="E59" s="150">
        <v>44391</v>
      </c>
      <c r="F59" s="150">
        <v>44393</v>
      </c>
      <c r="G59" s="132"/>
      <c r="H59" s="132">
        <f t="shared" si="18"/>
        <v>3</v>
      </c>
      <c r="I59" s="133"/>
      <c r="J59" s="133"/>
      <c r="K59" s="133"/>
      <c r="L59" s="133"/>
      <c r="M59" s="133"/>
      <c r="N59" s="133"/>
      <c r="O59" s="133"/>
      <c r="P59" s="133"/>
      <c r="Q59" s="133"/>
      <c r="R59" s="133"/>
      <c r="S59" s="133"/>
      <c r="T59" s="133"/>
      <c r="U59" s="133"/>
      <c r="V59" s="133"/>
      <c r="W59" s="133"/>
      <c r="X59" s="133"/>
      <c r="Y59" s="133"/>
      <c r="Z59" s="133"/>
      <c r="AA59" s="133"/>
      <c r="AB59" s="133"/>
      <c r="AC59" s="133"/>
      <c r="AD59" s="133"/>
      <c r="AE59" s="133"/>
      <c r="AF59" s="133"/>
      <c r="AG59" s="133"/>
      <c r="AH59" s="133"/>
      <c r="AI59" s="133"/>
      <c r="AJ59" s="133"/>
      <c r="AK59" s="133"/>
      <c r="AL59" s="133"/>
      <c r="AM59" s="133"/>
      <c r="AN59" s="133"/>
      <c r="AO59" s="133"/>
      <c r="AP59" s="133"/>
      <c r="AQ59" s="133"/>
      <c r="AR59" s="133"/>
      <c r="AS59" s="133"/>
      <c r="AT59" s="133"/>
      <c r="AU59" s="133"/>
      <c r="AV59" s="133"/>
      <c r="AW59" s="133"/>
      <c r="AX59" s="133"/>
      <c r="AY59" s="133"/>
      <c r="AZ59" s="133"/>
      <c r="BA59" s="133"/>
      <c r="BB59" s="133"/>
      <c r="BC59" s="133"/>
      <c r="BD59" s="133"/>
      <c r="BE59" s="133"/>
      <c r="BF59" s="133"/>
      <c r="BG59" s="133"/>
      <c r="BH59" s="133"/>
      <c r="BI59" s="133"/>
      <c r="BJ59" s="133"/>
      <c r="BK59" s="133"/>
      <c r="BL59" s="133"/>
      <c r="BM59" s="133"/>
      <c r="BN59" s="133"/>
      <c r="BO59" s="133"/>
      <c r="BP59" s="133"/>
      <c r="BQ59" s="133"/>
      <c r="BR59" s="133"/>
      <c r="BS59" s="133"/>
      <c r="BT59" s="133"/>
      <c r="BU59" s="133"/>
      <c r="BV59" s="133"/>
      <c r="BW59" s="133"/>
      <c r="BX59" s="133"/>
      <c r="BY59" s="133"/>
      <c r="BZ59" s="133"/>
    </row>
    <row r="60" spans="1:78" s="3" customFormat="1" ht="24" customHeight="1" thickBot="1" x14ac:dyDescent="0.4">
      <c r="A60" s="35"/>
      <c r="B60" s="147" t="s">
        <v>98</v>
      </c>
      <c r="C60" s="148" t="s">
        <v>90</v>
      </c>
      <c r="D60" s="149">
        <v>0.45</v>
      </c>
      <c r="E60" s="150">
        <v>44396</v>
      </c>
      <c r="F60" s="150">
        <v>44403</v>
      </c>
      <c r="G60" s="132"/>
      <c r="H60" s="132">
        <f t="shared" si="18"/>
        <v>8</v>
      </c>
      <c r="I60" s="133"/>
      <c r="J60" s="133"/>
      <c r="K60" s="133"/>
      <c r="L60" s="133"/>
      <c r="M60" s="133"/>
      <c r="N60" s="133"/>
      <c r="O60" s="133"/>
      <c r="P60" s="133"/>
      <c r="Q60" s="133"/>
      <c r="R60" s="133"/>
      <c r="S60" s="133"/>
      <c r="T60" s="133"/>
      <c r="U60" s="133"/>
      <c r="V60" s="133"/>
      <c r="W60" s="133"/>
      <c r="X60" s="133"/>
      <c r="Y60" s="133"/>
      <c r="Z60" s="133"/>
      <c r="AA60" s="133"/>
      <c r="AB60" s="133"/>
      <c r="AC60" s="133"/>
      <c r="AD60" s="133"/>
      <c r="AE60" s="133"/>
      <c r="AF60" s="133"/>
      <c r="AG60" s="133"/>
      <c r="AH60" s="133"/>
      <c r="AI60" s="133"/>
      <c r="AJ60" s="133"/>
      <c r="AK60" s="133"/>
      <c r="AL60" s="133"/>
      <c r="AM60" s="133"/>
      <c r="AN60" s="133"/>
      <c r="AO60" s="133"/>
      <c r="AP60" s="133"/>
      <c r="AQ60" s="133"/>
      <c r="AR60" s="133"/>
      <c r="AS60" s="133"/>
      <c r="AT60" s="133"/>
      <c r="AU60" s="133"/>
      <c r="AV60" s="133"/>
      <c r="AW60" s="133"/>
      <c r="AX60" s="133"/>
      <c r="AY60" s="133"/>
      <c r="AZ60" s="133"/>
      <c r="BA60" s="133"/>
      <c r="BB60" s="133"/>
      <c r="BC60" s="133"/>
      <c r="BD60" s="133"/>
      <c r="BE60" s="133"/>
      <c r="BF60" s="133"/>
      <c r="BG60" s="133"/>
      <c r="BH60" s="133"/>
      <c r="BI60" s="133"/>
      <c r="BJ60" s="133"/>
      <c r="BK60" s="133"/>
      <c r="BL60" s="133"/>
      <c r="BM60" s="133"/>
      <c r="BN60" s="133"/>
      <c r="BO60" s="133"/>
      <c r="BP60" s="133"/>
      <c r="BQ60" s="133"/>
      <c r="BR60" s="133"/>
      <c r="BS60" s="133"/>
      <c r="BT60" s="133"/>
      <c r="BU60" s="133"/>
      <c r="BV60" s="133"/>
      <c r="BW60" s="133"/>
      <c r="BX60" s="133"/>
      <c r="BY60" s="133"/>
      <c r="BZ60" s="133"/>
    </row>
    <row r="61" spans="1:78" s="3" customFormat="1" ht="24" customHeight="1" thickBot="1" x14ac:dyDescent="0.4">
      <c r="A61" s="35"/>
      <c r="B61" s="108" t="s">
        <v>72</v>
      </c>
      <c r="C61" s="45" t="s">
        <v>90</v>
      </c>
      <c r="D61" s="22">
        <v>0</v>
      </c>
      <c r="E61" s="91">
        <v>44404</v>
      </c>
      <c r="F61" s="91">
        <v>44406</v>
      </c>
      <c r="G61" s="16"/>
      <c r="H61" s="16">
        <f t="shared" si="18"/>
        <v>3</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row>
    <row r="62" spans="1:78" s="3" customFormat="1" ht="24" customHeight="1" thickBot="1" x14ac:dyDescent="0.4">
      <c r="A62" s="35"/>
      <c r="B62" s="109" t="s">
        <v>73</v>
      </c>
      <c r="C62" s="73" t="s">
        <v>88</v>
      </c>
      <c r="D62" s="74">
        <v>0</v>
      </c>
      <c r="E62" s="92">
        <v>44406</v>
      </c>
      <c r="F62" s="92">
        <v>44407</v>
      </c>
      <c r="G62" s="16"/>
      <c r="H62" s="16">
        <f t="shared" si="18"/>
        <v>2</v>
      </c>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row>
    <row r="63" spans="1:78" s="3" customFormat="1" ht="24" customHeight="1" thickBot="1" x14ac:dyDescent="0.4">
      <c r="A63" s="35"/>
      <c r="B63" s="110" t="s">
        <v>74</v>
      </c>
      <c r="C63" s="71" t="s">
        <v>89</v>
      </c>
      <c r="D63" s="72">
        <v>1</v>
      </c>
      <c r="E63" s="93">
        <v>44394</v>
      </c>
      <c r="F63" s="93">
        <v>44397</v>
      </c>
      <c r="G63" s="16"/>
      <c r="H63" s="16">
        <f t="shared" si="18"/>
        <v>4</v>
      </c>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row>
    <row r="64" spans="1:78" s="3" customFormat="1" ht="24" customHeight="1" thickBot="1" x14ac:dyDescent="0.4">
      <c r="A64" s="35"/>
      <c r="B64" s="110" t="s">
        <v>75</v>
      </c>
      <c r="C64" s="71" t="s">
        <v>89</v>
      </c>
      <c r="D64" s="72">
        <v>0.8</v>
      </c>
      <c r="E64" s="93">
        <v>44395</v>
      </c>
      <c r="F64" s="93">
        <v>44397</v>
      </c>
      <c r="G64" s="16"/>
      <c r="H64" s="16"/>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row>
    <row r="65" spans="1:78" s="3" customFormat="1" ht="24" customHeight="1" thickBot="1" x14ac:dyDescent="0.4">
      <c r="A65" s="35"/>
      <c r="B65" s="110" t="s">
        <v>76</v>
      </c>
      <c r="C65" s="71" t="s">
        <v>89</v>
      </c>
      <c r="D65" s="72">
        <v>1</v>
      </c>
      <c r="E65" s="93">
        <v>44397</v>
      </c>
      <c r="F65" s="93">
        <v>44407</v>
      </c>
      <c r="G65" s="16"/>
      <c r="H65" s="16"/>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row>
    <row r="66" spans="1:78" s="3" customFormat="1" ht="24" customHeight="1" thickBot="1" x14ac:dyDescent="0.4">
      <c r="A66" s="35"/>
      <c r="B66" s="109" t="s">
        <v>77</v>
      </c>
      <c r="C66" s="73" t="s">
        <v>89</v>
      </c>
      <c r="D66" s="74">
        <v>0</v>
      </c>
      <c r="E66" s="92">
        <v>44398</v>
      </c>
      <c r="F66" s="92">
        <v>44407</v>
      </c>
      <c r="G66" s="16"/>
      <c r="H66" s="16"/>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row>
    <row r="67" spans="1:78" s="3" customFormat="1" ht="24" customHeight="1" thickBot="1" x14ac:dyDescent="0.4">
      <c r="A67" s="35"/>
      <c r="B67" s="109" t="s">
        <v>99</v>
      </c>
      <c r="C67" s="73" t="s">
        <v>89</v>
      </c>
      <c r="D67" s="74">
        <v>0</v>
      </c>
      <c r="E67" s="92">
        <v>44398</v>
      </c>
      <c r="F67" s="92">
        <v>44407</v>
      </c>
      <c r="G67" s="16"/>
      <c r="H67" s="16"/>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row>
    <row r="68" spans="1:78" s="3" customFormat="1" ht="24" customHeight="1" thickBot="1" x14ac:dyDescent="0.4">
      <c r="A68" s="35"/>
      <c r="B68" s="111" t="s">
        <v>78</v>
      </c>
      <c r="C68" s="102" t="s">
        <v>91</v>
      </c>
      <c r="D68" s="103">
        <v>0</v>
      </c>
      <c r="E68" s="104">
        <v>44405</v>
      </c>
      <c r="F68" s="104">
        <v>44407</v>
      </c>
      <c r="G68" s="16"/>
      <c r="H68" s="16"/>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row>
    <row r="69" spans="1:78" s="3" customFormat="1" ht="24" customHeight="1" thickBot="1" x14ac:dyDescent="0.4">
      <c r="A69" s="35"/>
      <c r="B69" s="112" t="s">
        <v>79</v>
      </c>
      <c r="C69" s="99" t="s">
        <v>91</v>
      </c>
      <c r="D69" s="100">
        <v>0</v>
      </c>
      <c r="E69" s="101">
        <v>44406</v>
      </c>
      <c r="F69" s="101">
        <v>44410</v>
      </c>
      <c r="G69" s="16"/>
      <c r="H69" s="16"/>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row>
    <row r="70" spans="1:78" s="3" customFormat="1" ht="24" customHeight="1" thickBot="1" x14ac:dyDescent="0.4">
      <c r="A70" s="35"/>
      <c r="B70" s="110" t="s">
        <v>80</v>
      </c>
      <c r="C70" s="71" t="s">
        <v>91</v>
      </c>
      <c r="D70" s="72">
        <v>0</v>
      </c>
      <c r="E70" s="93">
        <v>44405</v>
      </c>
      <c r="F70" s="93">
        <v>44414</v>
      </c>
      <c r="G70" s="16"/>
      <c r="H70" s="16"/>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row>
    <row r="71" spans="1:78" s="3" customFormat="1" ht="24" customHeight="1" thickBot="1" x14ac:dyDescent="0.4">
      <c r="A71" s="35" t="s">
        <v>102</v>
      </c>
      <c r="B71" s="110" t="s">
        <v>104</v>
      </c>
      <c r="C71" s="71" t="s">
        <v>91</v>
      </c>
      <c r="D71" s="72">
        <v>0</v>
      </c>
      <c r="E71" s="93">
        <v>44403</v>
      </c>
      <c r="F71" s="93">
        <v>44410</v>
      </c>
      <c r="G71" s="16"/>
      <c r="H71" s="16"/>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row>
    <row r="72" spans="1:78" s="3" customFormat="1" ht="24" customHeight="1" thickBot="1" x14ac:dyDescent="0.4">
      <c r="A72" s="35"/>
      <c r="B72" s="110" t="s">
        <v>101</v>
      </c>
      <c r="C72" s="71" t="s">
        <v>91</v>
      </c>
      <c r="D72" s="72">
        <v>0</v>
      </c>
      <c r="E72" s="93">
        <v>44405</v>
      </c>
      <c r="F72" s="93">
        <v>44410</v>
      </c>
      <c r="G72" s="16"/>
      <c r="H72" s="16"/>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row>
    <row r="73" spans="1:78" s="3" customFormat="1" ht="30" customHeight="1" thickBot="1" x14ac:dyDescent="0.4">
      <c r="A73" s="35" t="s">
        <v>9</v>
      </c>
      <c r="B73" s="51" t="s">
        <v>26</v>
      </c>
      <c r="C73" s="52"/>
      <c r="D73" s="53"/>
      <c r="E73" s="94"/>
      <c r="F73" s="95"/>
      <c r="G73" s="16"/>
      <c r="H73" s="16" t="str">
        <f t="shared" si="18"/>
        <v/>
      </c>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row>
    <row r="74" spans="1:78" s="3" customFormat="1" ht="30" customHeight="1" thickBot="1" x14ac:dyDescent="0.4">
      <c r="A74" s="35"/>
      <c r="B74" s="113" t="s">
        <v>81</v>
      </c>
      <c r="C74" s="56" t="s">
        <v>87</v>
      </c>
      <c r="D74" s="57">
        <v>0</v>
      </c>
      <c r="E74" s="96">
        <v>44404</v>
      </c>
      <c r="F74" s="96">
        <v>44419</v>
      </c>
      <c r="G74" s="16"/>
      <c r="H74" s="16">
        <f t="shared" si="18"/>
        <v>16</v>
      </c>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row>
    <row r="75" spans="1:78" s="3" customFormat="1" ht="30" customHeight="1" thickBot="1" x14ac:dyDescent="0.4">
      <c r="A75" s="35"/>
      <c r="B75" s="113" t="s">
        <v>82</v>
      </c>
      <c r="C75" s="56" t="s">
        <v>87</v>
      </c>
      <c r="D75" s="57">
        <v>0</v>
      </c>
      <c r="E75" s="96">
        <v>44404</v>
      </c>
      <c r="F75" s="96">
        <v>44419</v>
      </c>
      <c r="G75" s="16"/>
      <c r="H75" s="16">
        <f t="shared" si="18"/>
        <v>16</v>
      </c>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row>
    <row r="76" spans="1:78" s="3" customFormat="1" ht="30" customHeight="1" thickBot="1" x14ac:dyDescent="0.4">
      <c r="A76" s="35"/>
      <c r="B76" s="113" t="s">
        <v>103</v>
      </c>
      <c r="C76" s="56" t="s">
        <v>87</v>
      </c>
      <c r="D76" s="57">
        <v>0</v>
      </c>
      <c r="E76" s="96">
        <v>44404</v>
      </c>
      <c r="F76" s="96">
        <v>44419</v>
      </c>
      <c r="G76" s="16"/>
      <c r="H76" s="16">
        <f t="shared" si="18"/>
        <v>16</v>
      </c>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row>
    <row r="77" spans="1:78" s="3" customFormat="1" ht="30" customHeight="1" thickBot="1" x14ac:dyDescent="0.4">
      <c r="A77" s="35" t="s">
        <v>11</v>
      </c>
      <c r="B77" s="58" t="s">
        <v>27</v>
      </c>
      <c r="C77" s="46"/>
      <c r="D77" s="23"/>
      <c r="E77" s="97"/>
      <c r="F77" s="97"/>
      <c r="G77" s="16"/>
      <c r="H77" s="16" t="str">
        <f t="shared" si="18"/>
        <v/>
      </c>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row>
    <row r="78" spans="1:78" s="3" customFormat="1" ht="39.5" thickBot="1" x14ac:dyDescent="0.4">
      <c r="A78" s="35"/>
      <c r="B78" s="114" t="s">
        <v>83</v>
      </c>
      <c r="C78" s="47" t="s">
        <v>87</v>
      </c>
      <c r="D78" s="24">
        <v>0</v>
      </c>
      <c r="E78" s="98">
        <v>44419</v>
      </c>
      <c r="F78" s="98">
        <v>44421</v>
      </c>
      <c r="G78" s="16"/>
      <c r="H78" s="16"/>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row>
    <row r="79" spans="1:78" s="3" customFormat="1" ht="25.5" customHeight="1" thickBot="1" x14ac:dyDescent="0.4">
      <c r="A79" s="35"/>
      <c r="B79" s="151" t="s">
        <v>84</v>
      </c>
      <c r="C79" s="152" t="s">
        <v>91</v>
      </c>
      <c r="D79" s="153">
        <v>0.45</v>
      </c>
      <c r="E79" s="154">
        <v>44405</v>
      </c>
      <c r="F79" s="154">
        <v>44421</v>
      </c>
      <c r="G79" s="132"/>
      <c r="H79" s="132"/>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c r="AU79" s="133"/>
      <c r="AV79" s="133"/>
      <c r="AW79" s="133"/>
      <c r="AX79" s="133"/>
      <c r="AY79" s="133"/>
      <c r="AZ79" s="133"/>
      <c r="BA79" s="133"/>
      <c r="BB79" s="133"/>
      <c r="BC79" s="133"/>
      <c r="BD79" s="133"/>
      <c r="BE79" s="133"/>
      <c r="BF79" s="133"/>
      <c r="BG79" s="133"/>
      <c r="BH79" s="133"/>
      <c r="BI79" s="133"/>
      <c r="BJ79" s="133"/>
      <c r="BK79" s="133"/>
      <c r="BL79" s="133"/>
      <c r="BM79" s="133"/>
      <c r="BN79" s="133"/>
      <c r="BO79" s="133"/>
      <c r="BP79" s="133"/>
      <c r="BQ79" s="133"/>
      <c r="BR79" s="133"/>
      <c r="BS79" s="133"/>
      <c r="BT79" s="133"/>
      <c r="BU79" s="133"/>
      <c r="BV79" s="133"/>
      <c r="BW79" s="133"/>
      <c r="BX79" s="133"/>
      <c r="BY79" s="133"/>
      <c r="BZ79" s="133"/>
    </row>
    <row r="80" spans="1:78" s="3" customFormat="1" ht="25.5" customHeight="1" thickBot="1" x14ac:dyDescent="0.4">
      <c r="A80" s="35"/>
      <c r="B80" s="151" t="s">
        <v>85</v>
      </c>
      <c r="C80" s="152" t="s">
        <v>91</v>
      </c>
      <c r="D80" s="153">
        <v>1</v>
      </c>
      <c r="E80" s="154">
        <v>44405</v>
      </c>
      <c r="F80" s="154">
        <v>44421</v>
      </c>
      <c r="G80" s="132"/>
      <c r="H80" s="132"/>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3"/>
      <c r="AN80" s="133"/>
      <c r="AO80" s="133"/>
      <c r="AP80" s="133"/>
      <c r="AQ80" s="133"/>
      <c r="AR80" s="133"/>
      <c r="AS80" s="133"/>
      <c r="AT80" s="133"/>
      <c r="AU80" s="133"/>
      <c r="AV80" s="133"/>
      <c r="AW80" s="133"/>
      <c r="AX80" s="133"/>
      <c r="AY80" s="133"/>
      <c r="AZ80" s="133"/>
      <c r="BA80" s="133"/>
      <c r="BB80" s="133"/>
      <c r="BC80" s="133"/>
      <c r="BD80" s="133"/>
      <c r="BE80" s="133"/>
      <c r="BF80" s="133"/>
      <c r="BG80" s="133"/>
      <c r="BH80" s="133"/>
      <c r="BI80" s="133"/>
      <c r="BJ80" s="133"/>
      <c r="BK80" s="133"/>
      <c r="BL80" s="133"/>
      <c r="BM80" s="133"/>
      <c r="BN80" s="133"/>
      <c r="BO80" s="133"/>
      <c r="BP80" s="133"/>
      <c r="BQ80" s="133"/>
      <c r="BR80" s="133"/>
      <c r="BS80" s="133"/>
      <c r="BT80" s="133"/>
      <c r="BU80" s="133"/>
      <c r="BV80" s="133"/>
      <c r="BW80" s="133"/>
      <c r="BX80" s="133"/>
      <c r="BY80" s="133"/>
      <c r="BZ80" s="133"/>
    </row>
    <row r="81" spans="1:78" s="3" customFormat="1" ht="25.5" customHeight="1" thickBot="1" x14ac:dyDescent="0.4">
      <c r="A81" s="35"/>
      <c r="B81" s="114" t="s">
        <v>100</v>
      </c>
      <c r="C81" s="47" t="s">
        <v>91</v>
      </c>
      <c r="D81" s="24">
        <v>0.5</v>
      </c>
      <c r="E81" s="98">
        <v>44405</v>
      </c>
      <c r="F81" s="98">
        <v>44421</v>
      </c>
      <c r="G81" s="16"/>
      <c r="H81" s="16"/>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row>
    <row r="82" spans="1:78" s="3" customFormat="1" ht="30" customHeight="1" thickBot="1" x14ac:dyDescent="0.4">
      <c r="A82" s="35"/>
      <c r="B82" s="75"/>
      <c r="C82" s="76"/>
      <c r="D82" s="77"/>
      <c r="E82" s="78"/>
      <c r="F82" s="78"/>
      <c r="G82" s="16"/>
      <c r="H82" s="16"/>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row>
    <row r="83" spans="1:78" s="3" customFormat="1" ht="30" customHeight="1" thickBot="1" x14ac:dyDescent="0.4">
      <c r="A83" s="36" t="s">
        <v>10</v>
      </c>
      <c r="B83" s="25"/>
      <c r="C83" s="26"/>
      <c r="D83" s="27"/>
      <c r="E83" s="28"/>
      <c r="F83" s="29"/>
      <c r="G83" s="30"/>
      <c r="H83" s="30" t="str">
        <f t="shared" si="18"/>
        <v/>
      </c>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row>
    <row r="84" spans="1:78" ht="30" customHeight="1" x14ac:dyDescent="0.35">
      <c r="G84" s="6"/>
    </row>
    <row r="85" spans="1:78" ht="30" customHeight="1" x14ac:dyDescent="0.35">
      <c r="C85" s="14"/>
      <c r="F85" s="37"/>
    </row>
    <row r="86" spans="1:78" ht="30" customHeight="1" x14ac:dyDescent="0.35">
      <c r="C86" s="15"/>
    </row>
  </sheetData>
  <mergeCells count="1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34 D36:D55 D67:D69 D81:D83 D72:D74 D76:D79 D57:D65">
    <cfRule type="dataBar" priority="6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34 I36:BS55 I67:BS69 I81:BS83 I72:BS74 I76:BS79 I57:BS65">
    <cfRule type="expression" dxfId="41" priority="81">
      <formula>AND(TODAY()&gt;=I$5,TODAY()&lt;J$5)</formula>
    </cfRule>
  </conditionalFormatting>
  <conditionalFormatting sqref="I7:BS34 I36:BS55 I67:BS69 I81:BS83 I72:BS74 I76:BS79 I57:BS65">
    <cfRule type="expression" dxfId="40" priority="75">
      <formula>AND(task_start&lt;=I$5,ROUNDDOWN((task_end-task_start+1)*task_progress,0)+task_start-1&gt;=I$5)</formula>
    </cfRule>
    <cfRule type="expression" dxfId="39" priority="76" stopIfTrue="1">
      <formula>AND(task_end&gt;=I$5,task_start&lt;J$5)</formula>
    </cfRule>
  </conditionalFormatting>
  <conditionalFormatting sqref="BT5:BZ34 BT36:BZ55 BT67:BZ69 BT81:BZ83 BT72:BZ74 BT76:BZ79 BT57:BZ65">
    <cfRule type="expression" dxfId="38" priority="45">
      <formula>AND(TODAY()&gt;=BT$5,TODAY()&lt;BU$5)</formula>
    </cfRule>
  </conditionalFormatting>
  <conditionalFormatting sqref="BT7:BZ34 BT36:BZ55 BT67:BZ69 BT81:BZ83 BT72:BZ74 BT76:BZ79 BT57:BZ65">
    <cfRule type="expression" dxfId="37" priority="43">
      <formula>AND(task_start&lt;=BT$5,ROUNDDOWN((task_end-task_start+1)*task_progress,0)+task_start-1&gt;=BT$5)</formula>
    </cfRule>
    <cfRule type="expression" dxfId="36" priority="44" stopIfTrue="1">
      <formula>AND(task_end&gt;=BT$5,task_start&lt;BU$5)</formula>
    </cfRule>
  </conditionalFormatting>
  <conditionalFormatting sqref="BT35:BZ35">
    <cfRule type="expression" dxfId="35" priority="36">
      <formula>AND(task_start&lt;=BT$5,ROUNDDOWN((task_end-task_start+1)*task_progress,0)+task_start-1&gt;=BT$5)</formula>
    </cfRule>
    <cfRule type="expression" dxfId="34" priority="37" stopIfTrue="1">
      <formula>AND(task_end&gt;=BT$5,task_start&lt;BU$5)</formula>
    </cfRule>
  </conditionalFormatting>
  <conditionalFormatting sqref="BT66:BZ66">
    <cfRule type="expression" dxfId="33" priority="29">
      <formula>AND(task_start&lt;=BT$5,ROUNDDOWN((task_end-task_start+1)*task_progress,0)+task_start-1&gt;=BT$5)</formula>
    </cfRule>
    <cfRule type="expression" dxfId="32" priority="30" stopIfTrue="1">
      <formula>AND(task_end&gt;=BT$5,task_start&lt;BU$5)</formula>
    </cfRule>
  </conditionalFormatting>
  <conditionalFormatting sqref="D35">
    <cfRule type="dataBar" priority="39">
      <dataBar>
        <cfvo type="num" val="0"/>
        <cfvo type="num" val="1"/>
        <color theme="0" tint="-0.249977111117893"/>
      </dataBar>
      <extLst>
        <ext xmlns:x14="http://schemas.microsoft.com/office/spreadsheetml/2009/9/main" uri="{B025F937-C7B1-47D3-B67F-A62EFF666E3E}">
          <x14:id>{DC9A6DA9-919C-4EFD-8CDE-BD9160886667}</x14:id>
        </ext>
      </extLst>
    </cfRule>
  </conditionalFormatting>
  <conditionalFormatting sqref="I35:BS35">
    <cfRule type="expression" dxfId="31" priority="42">
      <formula>AND(TODAY()&gt;=I$5,TODAY()&lt;J$5)</formula>
    </cfRule>
  </conditionalFormatting>
  <conditionalFormatting sqref="I35:BS35">
    <cfRule type="expression" dxfId="30" priority="40">
      <formula>AND(task_start&lt;=I$5,ROUNDDOWN((task_end-task_start+1)*task_progress,0)+task_start-1&gt;=I$5)</formula>
    </cfRule>
    <cfRule type="expression" dxfId="29" priority="41" stopIfTrue="1">
      <formula>AND(task_end&gt;=I$5,task_start&lt;J$5)</formula>
    </cfRule>
  </conditionalFormatting>
  <conditionalFormatting sqref="BT35:BZ35">
    <cfRule type="expression" dxfId="28" priority="38">
      <formula>AND(TODAY()&gt;=BT$5,TODAY()&lt;BU$5)</formula>
    </cfRule>
  </conditionalFormatting>
  <conditionalFormatting sqref="BT80:BZ80">
    <cfRule type="expression" dxfId="27" priority="22">
      <formula>AND(task_start&lt;=BT$5,ROUNDDOWN((task_end-task_start+1)*task_progress,0)+task_start-1&gt;=BT$5)</formula>
    </cfRule>
    <cfRule type="expression" dxfId="26" priority="23" stopIfTrue="1">
      <formula>AND(task_end&gt;=BT$5,task_start&lt;BU$5)</formula>
    </cfRule>
  </conditionalFormatting>
  <conditionalFormatting sqref="D66">
    <cfRule type="dataBar" priority="32">
      <dataBar>
        <cfvo type="num" val="0"/>
        <cfvo type="num" val="1"/>
        <color theme="0" tint="-0.249977111117893"/>
      </dataBar>
      <extLst>
        <ext xmlns:x14="http://schemas.microsoft.com/office/spreadsheetml/2009/9/main" uri="{B025F937-C7B1-47D3-B67F-A62EFF666E3E}">
          <x14:id>{1E29CA14-CA98-4CAE-9340-5CE0D0F188F7}</x14:id>
        </ext>
      </extLst>
    </cfRule>
  </conditionalFormatting>
  <conditionalFormatting sqref="I66:BS66">
    <cfRule type="expression" dxfId="25" priority="35">
      <formula>AND(TODAY()&gt;=I$5,TODAY()&lt;J$5)</formula>
    </cfRule>
  </conditionalFormatting>
  <conditionalFormatting sqref="I66:BS66">
    <cfRule type="expression" dxfId="24" priority="33">
      <formula>AND(task_start&lt;=I$5,ROUNDDOWN((task_end-task_start+1)*task_progress,0)+task_start-1&gt;=I$5)</formula>
    </cfRule>
    <cfRule type="expression" dxfId="23" priority="34" stopIfTrue="1">
      <formula>AND(task_end&gt;=I$5,task_start&lt;J$5)</formula>
    </cfRule>
  </conditionalFormatting>
  <conditionalFormatting sqref="BT66:BZ66">
    <cfRule type="expression" dxfId="22" priority="31">
      <formula>AND(TODAY()&gt;=BT$5,TODAY()&lt;BU$5)</formula>
    </cfRule>
  </conditionalFormatting>
  <conditionalFormatting sqref="BT70:BZ71">
    <cfRule type="expression" dxfId="21" priority="15">
      <formula>AND(task_start&lt;=BT$5,ROUNDDOWN((task_end-task_start+1)*task_progress,0)+task_start-1&gt;=BT$5)</formula>
    </cfRule>
    <cfRule type="expression" dxfId="20" priority="16" stopIfTrue="1">
      <formula>AND(task_end&gt;=BT$5,task_start&lt;BU$5)</formula>
    </cfRule>
  </conditionalFormatting>
  <conditionalFormatting sqref="D80">
    <cfRule type="dataBar" priority="25">
      <dataBar>
        <cfvo type="num" val="0"/>
        <cfvo type="num" val="1"/>
        <color theme="0" tint="-0.249977111117893"/>
      </dataBar>
      <extLst>
        <ext xmlns:x14="http://schemas.microsoft.com/office/spreadsheetml/2009/9/main" uri="{B025F937-C7B1-47D3-B67F-A62EFF666E3E}">
          <x14:id>{68AE64EC-2149-4EC0-99F6-0BFC6D68C6E2}</x14:id>
        </ext>
      </extLst>
    </cfRule>
  </conditionalFormatting>
  <conditionalFormatting sqref="I80:BS80">
    <cfRule type="expression" dxfId="19" priority="28">
      <formula>AND(TODAY()&gt;=I$5,TODAY()&lt;J$5)</formula>
    </cfRule>
  </conditionalFormatting>
  <conditionalFormatting sqref="I80:BS80">
    <cfRule type="expression" dxfId="18" priority="26">
      <formula>AND(task_start&lt;=I$5,ROUNDDOWN((task_end-task_start+1)*task_progress,0)+task_start-1&gt;=I$5)</formula>
    </cfRule>
    <cfRule type="expression" dxfId="17" priority="27" stopIfTrue="1">
      <formula>AND(task_end&gt;=I$5,task_start&lt;J$5)</formula>
    </cfRule>
  </conditionalFormatting>
  <conditionalFormatting sqref="BT80:BZ80">
    <cfRule type="expression" dxfId="16" priority="24">
      <formula>AND(TODAY()&gt;=BT$5,TODAY()&lt;BU$5)</formula>
    </cfRule>
  </conditionalFormatting>
  <conditionalFormatting sqref="BT75:BZ75">
    <cfRule type="expression" dxfId="15" priority="8">
      <formula>AND(task_start&lt;=BT$5,ROUNDDOWN((task_end-task_start+1)*task_progress,0)+task_start-1&gt;=BT$5)</formula>
    </cfRule>
    <cfRule type="expression" dxfId="14" priority="9" stopIfTrue="1">
      <formula>AND(task_end&gt;=BT$5,task_start&lt;BU$5)</formula>
    </cfRule>
  </conditionalFormatting>
  <conditionalFormatting sqref="D70:D71">
    <cfRule type="dataBar" priority="18">
      <dataBar>
        <cfvo type="num" val="0"/>
        <cfvo type="num" val="1"/>
        <color theme="0" tint="-0.249977111117893"/>
      </dataBar>
      <extLst>
        <ext xmlns:x14="http://schemas.microsoft.com/office/spreadsheetml/2009/9/main" uri="{B025F937-C7B1-47D3-B67F-A62EFF666E3E}">
          <x14:id>{8CC7E1DE-217F-4C2F-9225-6517E7125F64}</x14:id>
        </ext>
      </extLst>
    </cfRule>
  </conditionalFormatting>
  <conditionalFormatting sqref="I70:BS71">
    <cfRule type="expression" dxfId="13" priority="21">
      <formula>AND(TODAY()&gt;=I$5,TODAY()&lt;J$5)</formula>
    </cfRule>
  </conditionalFormatting>
  <conditionalFormatting sqref="I70:BS71">
    <cfRule type="expression" dxfId="12" priority="19">
      <formula>AND(task_start&lt;=I$5,ROUNDDOWN((task_end-task_start+1)*task_progress,0)+task_start-1&gt;=I$5)</formula>
    </cfRule>
    <cfRule type="expression" dxfId="11" priority="20" stopIfTrue="1">
      <formula>AND(task_end&gt;=I$5,task_start&lt;J$5)</formula>
    </cfRule>
  </conditionalFormatting>
  <conditionalFormatting sqref="BT70:BZ71">
    <cfRule type="expression" dxfId="10" priority="17">
      <formula>AND(TODAY()&gt;=BT$5,TODAY()&lt;BU$5)</formula>
    </cfRule>
  </conditionalFormatting>
  <conditionalFormatting sqref="D75">
    <cfRule type="dataBar" priority="11">
      <dataBar>
        <cfvo type="num" val="0"/>
        <cfvo type="num" val="1"/>
        <color theme="0" tint="-0.249977111117893"/>
      </dataBar>
      <extLst>
        <ext xmlns:x14="http://schemas.microsoft.com/office/spreadsheetml/2009/9/main" uri="{B025F937-C7B1-47D3-B67F-A62EFF666E3E}">
          <x14:id>{C119B78B-4B04-498B-AB1E-7AB2212B1F31}</x14:id>
        </ext>
      </extLst>
    </cfRule>
  </conditionalFormatting>
  <conditionalFormatting sqref="I75:BS75">
    <cfRule type="expression" dxfId="9" priority="14">
      <formula>AND(TODAY()&gt;=I$5,TODAY()&lt;J$5)</formula>
    </cfRule>
  </conditionalFormatting>
  <conditionalFormatting sqref="I75:BS75">
    <cfRule type="expression" dxfId="8" priority="12">
      <formula>AND(task_start&lt;=I$5,ROUNDDOWN((task_end-task_start+1)*task_progress,0)+task_start-1&gt;=I$5)</formula>
    </cfRule>
    <cfRule type="expression" dxfId="7" priority="13" stopIfTrue="1">
      <formula>AND(task_end&gt;=I$5,task_start&lt;J$5)</formula>
    </cfRule>
  </conditionalFormatting>
  <conditionalFormatting sqref="BT75:BZ75">
    <cfRule type="expression" dxfId="6" priority="10">
      <formula>AND(TODAY()&gt;=BT$5,TODAY()&lt;BU$5)</formula>
    </cfRule>
  </conditionalFormatting>
  <conditionalFormatting sqref="D56">
    <cfRule type="dataBar" priority="4">
      <dataBar>
        <cfvo type="num" val="0"/>
        <cfvo type="num" val="1"/>
        <color theme="0" tint="-0.249977111117893"/>
      </dataBar>
      <extLst>
        <ext xmlns:x14="http://schemas.microsoft.com/office/spreadsheetml/2009/9/main" uri="{B025F937-C7B1-47D3-B67F-A62EFF666E3E}">
          <x14:id>{3244EA6D-B4FC-49DD-B0C0-149BA6C54AAB}</x14:id>
        </ext>
      </extLst>
    </cfRule>
  </conditionalFormatting>
  <conditionalFormatting sqref="I56:BS56">
    <cfRule type="expression" dxfId="5" priority="7">
      <formula>AND(TODAY()&gt;=I$5,TODAY()&lt;J$5)</formula>
    </cfRule>
  </conditionalFormatting>
  <conditionalFormatting sqref="I56:BS56">
    <cfRule type="expression" dxfId="4" priority="5">
      <formula>AND(task_start&lt;=I$5,ROUNDDOWN((task_end-task_start+1)*task_progress,0)+task_start-1&gt;=I$5)</formula>
    </cfRule>
    <cfRule type="expression" dxfId="3" priority="6" stopIfTrue="1">
      <formula>AND(task_end&gt;=I$5,task_start&lt;J$5)</formula>
    </cfRule>
  </conditionalFormatting>
  <conditionalFormatting sqref="BT56:BZ56">
    <cfRule type="expression" dxfId="2" priority="3">
      <formula>AND(TODAY()&gt;=BT$5,TODAY()&lt;BU$5)</formula>
    </cfRule>
  </conditionalFormatting>
  <conditionalFormatting sqref="BT56:BZ56">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 D36:D55 D67:D69 D81:D83 D72:D74 D76:D79 D57:D65</xm:sqref>
        </x14:conditionalFormatting>
        <x14:conditionalFormatting xmlns:xm="http://schemas.microsoft.com/office/excel/2006/main">
          <x14:cfRule type="dataBar" id="{DC9A6DA9-919C-4EFD-8CDE-BD9160886667}">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E29CA14-CA98-4CAE-9340-5CE0D0F188F7}">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68AE64EC-2149-4EC0-99F6-0BFC6D68C6E2}">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8CC7E1DE-217F-4C2F-9225-6517E7125F64}">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C119B78B-4B04-498B-AB1E-7AB2212B1F31}">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3244EA6D-B4FC-49DD-B0C0-149BA6C54AAB}">
            <x14:dataBar minLength="0" maxLength="100" gradient="0">
              <x14:cfvo type="num">
                <xm:f>0</xm:f>
              </x14:cfvo>
              <x14:cfvo type="num">
                <xm:f>1</xm:f>
              </x14:cfvo>
              <x14:negativeFillColor rgb="FFFF0000"/>
              <x14:axisColor rgb="FF000000"/>
            </x14:dataBar>
          </x14:cfRule>
          <xm:sqref>D56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2021-07-22T23:28:24Z</dcterms:modified>
</cp:coreProperties>
</file>