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filterPrivacy="1" codeName="ThisWorkbook"/>
  <xr:revisionPtr revIDLastSave="0" documentId="13_ncr:11_{96A7F8FA-1369-4699-8E56-F4F7FC731B97}" xr6:coauthVersionLast="47" xr6:coauthVersionMax="47" xr10:uidLastSave="{00000000-0000-0000-0000-000000000000}"/>
  <bookViews>
    <workbookView xWindow="28680" yWindow="-120" windowWidth="29040" windowHeight="1584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3" i="11" l="1"/>
  <c r="E3" i="11"/>
  <c r="H7" i="11"/>
  <c r="E9" i="11" l="1"/>
  <c r="E27" i="11" l="1"/>
  <c r="E10" i="11"/>
  <c r="I5" i="11"/>
  <c r="H73" i="11"/>
  <c r="H68" i="11"/>
  <c r="H67" i="11"/>
  <c r="H65" i="11"/>
  <c r="H29" i="11"/>
  <c r="H8" i="11"/>
  <c r="H55" i="11" l="1"/>
  <c r="H54" i="11"/>
  <c r="H9" i="11"/>
  <c r="F10" i="11"/>
  <c r="I6" i="11"/>
  <c r="H56" i="11" l="1"/>
  <c r="H66" i="11"/>
  <c r="H10" i="11"/>
  <c r="F31" i="11"/>
  <c r="F30" i="11"/>
  <c r="H30" i="11" s="1"/>
  <c r="H13" i="11"/>
  <c r="J5" i="11"/>
  <c r="K5" i="11" s="1"/>
  <c r="L5" i="11" s="1"/>
  <c r="M5" i="11" s="1"/>
  <c r="N5" i="11" s="1"/>
  <c r="O5" i="11" s="1"/>
  <c r="P5" i="11" s="1"/>
  <c r="I4" i="11"/>
  <c r="H57" i="11" l="1"/>
  <c r="H58" i="11"/>
  <c r="H31" i="11"/>
  <c r="E35" i="11"/>
  <c r="H11" i="11"/>
  <c r="H12" i="11"/>
  <c r="P4" i="11"/>
  <c r="Q5" i="11"/>
  <c r="R5" i="11" s="1"/>
  <c r="S5" i="11" s="1"/>
  <c r="T5" i="11" s="1"/>
  <c r="U5" i="11" s="1"/>
  <c r="V5" i="11" s="1"/>
  <c r="W5" i="11" s="1"/>
  <c r="J6" i="11"/>
  <c r="F35" i="11" l="1"/>
  <c r="H35" i="11" s="1"/>
  <c r="F33" i="11"/>
  <c r="H33" i="11" s="1"/>
  <c r="F32" i="11"/>
  <c r="H32"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4" i="11" l="1"/>
  <c r="BN5" i="11"/>
  <c r="BM6" i="11"/>
  <c r="BL6" i="11"/>
  <c r="AG6" i="11"/>
  <c r="BN6" i="11" l="1"/>
  <c r="BO5" i="11"/>
  <c r="AH6" i="11"/>
  <c r="BP5" i="11" l="1"/>
  <c r="BO6" i="11"/>
  <c r="AI6" i="11"/>
  <c r="BQ5" i="11" l="1"/>
  <c r="BP6" i="11"/>
  <c r="AJ6" i="11"/>
  <c r="BQ6" i="11" l="1"/>
  <c r="BR5" i="11"/>
  <c r="AK6" i="11"/>
  <c r="BR6" i="11" l="1"/>
  <c r="BS5" i="11"/>
  <c r="AL6" i="11"/>
  <c r="BS6" i="11" l="1"/>
  <c r="BT5" i="11"/>
  <c r="AM6" i="11"/>
  <c r="BT6" i="11" l="1"/>
  <c r="BT4" i="11"/>
  <c r="BU5" i="11"/>
  <c r="AN6" i="11"/>
  <c r="BU6" i="11" l="1"/>
  <c r="BV5" i="11"/>
  <c r="AO6" i="11"/>
  <c r="BV6" i="11" l="1"/>
  <c r="BW5" i="11"/>
  <c r="AP6" i="11"/>
  <c r="BX5" i="11" l="1"/>
  <c r="BW6" i="11"/>
  <c r="AQ6" i="11"/>
  <c r="BY5" i="11" l="1"/>
  <c r="BX6" i="11"/>
  <c r="AR6" i="11"/>
  <c r="BZ5" i="11" l="1"/>
  <c r="BZ6" i="11" s="1"/>
  <c r="BY6" i="11"/>
</calcChain>
</file>

<file path=xl/sharedStrings.xml><?xml version="1.0" encoding="utf-8"?>
<sst xmlns="http://schemas.openxmlformats.org/spreadsheetml/2006/main" count="152" uniqueCount="97">
  <si>
    <t>Project Start:</t>
  </si>
  <si>
    <t>PROGRESS</t>
  </si>
  <si>
    <t>ASSIGNED
TO</t>
  </si>
  <si>
    <t>START</t>
  </si>
  <si>
    <t>END</t>
  </si>
  <si>
    <t>DAYS</t>
  </si>
  <si>
    <t>Display Week:</t>
  </si>
  <si>
    <t>TASK</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</si>
  <si>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</si>
  <si>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</si>
  <si>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</si>
  <si>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</si>
  <si>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</si>
  <si>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</si>
  <si>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</si>
  <si>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</si>
  <si>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</si>
  <si>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</si>
  <si>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</si>
  <si>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</si>
  <si>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</si>
  <si>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</si>
  <si>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C.A.E</t>
  </si>
  <si>
    <t>Phase 1: Planning</t>
  </si>
  <si>
    <t>Phase 2: Core System Functionality</t>
  </si>
  <si>
    <t>Phase 3: Full Sysem Functionality</t>
  </si>
  <si>
    <t>Phase 4: Complete System Integration</t>
  </si>
  <si>
    <t>Phase 5: Testing and Documentation</t>
  </si>
  <si>
    <t>Project Scope</t>
  </si>
  <si>
    <t>Initial Milestones and Deliverables</t>
  </si>
  <si>
    <t>Change Management Plan</t>
  </si>
  <si>
    <t>Scope Management Plan</t>
  </si>
  <si>
    <t>Schedule Management Plan (initial Gantt Chart)</t>
  </si>
  <si>
    <t>Quality Management Plan</t>
  </si>
  <si>
    <t>Risk Management Plan</t>
  </si>
  <si>
    <t>Organisational Structure</t>
  </si>
  <si>
    <t>Staffing Management Plan</t>
  </si>
  <si>
    <t>Communication Management Plan</t>
  </si>
  <si>
    <t>Project Management Plan Report</t>
  </si>
  <si>
    <t>TIC-TAC-TOE WITH UR5e</t>
  </si>
  <si>
    <t>Requirements expected from project (User stories)</t>
  </si>
  <si>
    <t>Technical Specification for proposed solution</t>
  </si>
  <si>
    <t>Baseline Schedule</t>
  </si>
  <si>
    <t>Test Plan</t>
  </si>
  <si>
    <t>Requirements and Specifications report</t>
  </si>
  <si>
    <t>Update Gantt Chart</t>
  </si>
  <si>
    <t>Select material to use for Game Board &amp; Pieces</t>
  </si>
  <si>
    <t>Purchase materials that’s within budget</t>
  </si>
  <si>
    <t>Game Piece and Board Design</t>
  </si>
  <si>
    <t>Game Piece and Board Construction</t>
  </si>
  <si>
    <t>Game Piece and Board Testing</t>
  </si>
  <si>
    <t>User Interface Design</t>
  </si>
  <si>
    <t>User Interface Programming</t>
  </si>
  <si>
    <t>User Interface Testing</t>
  </si>
  <si>
    <t>User Interface Finalisation</t>
  </si>
  <si>
    <t>Robot Waiting Programming</t>
  </si>
  <si>
    <t>Robot “Pick Piece” Programming</t>
  </si>
  <si>
    <t>Robot “Place Piece” Programming</t>
  </si>
  <si>
    <t>Smooth Operation of Arm</t>
  </si>
  <si>
    <t>Piece Type and Quantity Detection</t>
  </si>
  <si>
    <t>Piece Location Detection</t>
  </si>
  <si>
    <t>Robot Play Arena and User Arena Specification</t>
  </si>
  <si>
    <t>Safety Plane Set-Up</t>
  </si>
  <si>
    <t>Safety Plane Testing</t>
  </si>
  <si>
    <t>Maximum Speed and Acceleration Set-Up</t>
  </si>
  <si>
    <t xml:space="preserve">	Test: Identification of Piece Type and Location</t>
  </si>
  <si>
    <t>Test: Pieces Correctly Positioned</t>
  </si>
  <si>
    <t>Test: Accessibility and Ergonomics</t>
  </si>
  <si>
    <t>Test: User Interface</t>
  </si>
  <si>
    <t>Test: Safety Features</t>
  </si>
  <si>
    <t>Test: Game Piece Quality</t>
  </si>
  <si>
    <t>Invalid Piece Placement Check</t>
  </si>
  <si>
    <t>Correct Piece Placement Check</t>
  </si>
  <si>
    <t>Board State Saving</t>
  </si>
  <si>
    <t>Game Time-Out System</t>
  </si>
  <si>
    <t xml:space="preserve">		Logic for “Easy” Difficulty</t>
  </si>
  <si>
    <t>Logic for “Hard” Difficulty</t>
  </si>
  <si>
    <t>Winning Algorithm</t>
  </si>
  <si>
    <t>Overall Winner Logic</t>
  </si>
  <si>
    <t xml:space="preserve">	Test: Difficulty Levels</t>
  </si>
  <si>
    <t>Test: Rule Violations</t>
  </si>
  <si>
    <t>Test: Troubleshooting</t>
  </si>
  <si>
    <t>Basic System Integration</t>
  </si>
  <si>
    <t>Full System Integration</t>
  </si>
  <si>
    <t>Test: Final Comprehensive Testing of Full Integrated System</t>
  </si>
  <si>
    <t>User Manual Creation</t>
  </si>
  <si>
    <t>Safety Documentation Creation</t>
  </si>
  <si>
    <t>Key --&gt; AH: Arielle Hui, DL: Daniel Lin, JT: Jovanni Tjuandi, NA: Nethmini Alahakoon</t>
  </si>
  <si>
    <t>AH, JT, DL, NA</t>
  </si>
  <si>
    <t>AH</t>
  </si>
  <si>
    <t>JT</t>
  </si>
  <si>
    <t>DL</t>
  </si>
  <si>
    <t>NA</t>
  </si>
  <si>
    <t>DL, JT</t>
  </si>
  <si>
    <t>Work Breakdown Structure</t>
  </si>
  <si>
    <t>AH, NA</t>
  </si>
  <si>
    <t>Project 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</si>
</sst>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_(* \(#,##0.00\);_(* &quot;-&quot;??_);_(@_)"/>
    <numFmt numFmtId="165" formatCode="m/d/yy;@"/>
    <numFmt numFmtId="166" formatCode="ddd\,\ m/d/yyyy"/>
    <numFmt numFmtId="167" formatCode="mmm\ d\,\ yyyy"/>
    <numFmt numFmtId="168" formatCode="d"/>
    <numFmt numFmtId="175" formatCode="ddd\,\ d/m/yyyy"/>
    <numFmt numFmtId="177" formatCode="d/m/yy;@"/>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sz val="8"/>
      <color rgb="FFC9D1D9"/>
      <name val="Segoe UI"/>
      <family val="2"/>
    </font>
    <font>
      <sz val="10"/>
      <color theme="1"/>
      <name val="Calibri"/>
      <family val="2"/>
      <scheme val="minor"/>
    </font>
    <font>
      <sz val="20"/>
      <color theme="1"/>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8" tint="0.79998168889431442"/>
        <bgColor indexed="64"/>
      </patternFill>
    </fill>
  </fills>
  <borders count="15">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theme="0" tint="-0.14996795556505021"/>
      </top>
      <bottom style="thin">
        <color indexed="64"/>
      </bottom>
      <diagonal/>
    </border>
    <border>
      <left/>
      <right/>
      <top/>
      <bottom style="medium">
        <color theme="0" tint="-0.14996795556505021"/>
      </bottom>
      <diagonal/>
    </border>
    <border>
      <left/>
      <right/>
      <top style="thin">
        <color indexed="64"/>
      </top>
      <bottom style="medium">
        <color theme="0" tint="-0.249977111117893"/>
      </bottom>
      <diagonal/>
    </border>
    <border>
      <left/>
      <right/>
      <top/>
      <bottom style="medium">
        <color theme="0" tint="-0.249977111117893"/>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2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8" fontId="11" fillId="6" borderId="0" xfId="0" applyNumberFormat="1" applyFont="1" applyFill="1" applyAlignment="1">
      <alignment horizontal="center" vertical="center"/>
    </xf>
    <xf numFmtId="168" fontId="11" fillId="6" borderId="6" xfId="0" applyNumberFormat="1" applyFont="1" applyFill="1" applyBorder="1" applyAlignment="1">
      <alignment horizontal="center" vertical="center"/>
    </xf>
    <xf numFmtId="168"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9" fontId="5" fillId="8"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7">
      <alignment vertical="top"/>
    </xf>
    <xf numFmtId="0" fontId="9" fillId="7" borderId="2" xfId="11" applyFill="1">
      <alignment horizontal="center" vertical="center"/>
    </xf>
    <xf numFmtId="0" fontId="9" fillId="3"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8" borderId="2" xfId="11" applyFill="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0" fontId="6" fillId="12" borderId="2" xfId="0" applyFont="1" applyFill="1" applyBorder="1" applyAlignment="1">
      <alignment horizontal="left" vertical="center" indent="1"/>
    </xf>
    <xf numFmtId="0" fontId="9" fillId="12" borderId="2" xfId="11" applyFill="1">
      <alignment horizontal="center" vertical="center"/>
    </xf>
    <xf numFmtId="9" fontId="5" fillId="12" borderId="2" xfId="2" applyFont="1" applyFill="1" applyBorder="1" applyAlignment="1">
      <alignment horizontal="center" vertical="center"/>
    </xf>
    <xf numFmtId="0" fontId="6" fillId="13" borderId="2" xfId="0" applyFont="1" applyFill="1" applyBorder="1" applyAlignment="1">
      <alignment horizontal="left" vertical="center" indent="1"/>
    </xf>
    <xf numFmtId="0" fontId="9" fillId="13" borderId="2" xfId="11" applyFill="1">
      <alignment horizontal="center" vertical="center"/>
    </xf>
    <xf numFmtId="9" fontId="5" fillId="13" borderId="2" xfId="2" applyFont="1" applyFill="1" applyBorder="1" applyAlignment="1">
      <alignment horizontal="center" vertical="center"/>
    </xf>
    <xf numFmtId="0" fontId="9" fillId="14" borderId="2" xfId="11" applyFill="1">
      <alignment horizontal="center" vertical="center"/>
    </xf>
    <xf numFmtId="9" fontId="5" fillId="14" borderId="2" xfId="2" applyFont="1" applyFill="1" applyBorder="1" applyAlignment="1">
      <alignment horizontal="center" vertical="center"/>
    </xf>
    <xf numFmtId="0" fontId="9" fillId="15" borderId="2" xfId="11" applyFill="1">
      <alignment horizontal="center" vertical="center"/>
    </xf>
    <xf numFmtId="9" fontId="5" fillId="15" borderId="2" xfId="2" applyFont="1" applyFill="1" applyBorder="1" applyAlignment="1">
      <alignment horizontal="center" vertical="center"/>
    </xf>
    <xf numFmtId="0" fontId="6" fillId="4" borderId="2" xfId="12" applyFont="1" applyFill="1">
      <alignment horizontal="left" vertical="center" indent="2"/>
    </xf>
    <xf numFmtId="0" fontId="18" fillId="3" borderId="2" xfId="12" applyFont="1" applyFill="1">
      <alignment horizontal="left" vertical="center" indent="2"/>
    </xf>
    <xf numFmtId="0" fontId="18" fillId="3" borderId="2" xfId="12" applyFont="1" applyFill="1" applyAlignment="1">
      <alignment horizontal="left" vertical="center" wrapText="1" indent="2"/>
    </xf>
    <xf numFmtId="0" fontId="18" fillId="3" borderId="12" xfId="12" applyFont="1" applyFill="1" applyBorder="1" applyAlignment="1">
      <alignment horizontal="left" vertical="center" wrapText="1" indent="2"/>
    </xf>
    <xf numFmtId="0" fontId="18" fillId="3" borderId="11" xfId="12" applyFont="1" applyFill="1" applyBorder="1" applyAlignment="1">
      <alignment horizontal="left" vertical="center" wrapText="1" indent="2"/>
    </xf>
    <xf numFmtId="0" fontId="9" fillId="3" borderId="12" xfId="11" applyFill="1" applyBorder="1">
      <alignment horizontal="center" vertical="center"/>
    </xf>
    <xf numFmtId="9" fontId="5" fillId="3" borderId="12" xfId="2" applyFont="1" applyFill="1" applyBorder="1" applyAlignment="1">
      <alignment horizontal="center" vertical="center"/>
    </xf>
    <xf numFmtId="0" fontId="9" fillId="3" borderId="11" xfId="11" applyFill="1" applyBorder="1">
      <alignment horizontal="center" vertical="center"/>
    </xf>
    <xf numFmtId="9" fontId="5" fillId="3" borderId="11" xfId="2" applyFont="1" applyFill="1" applyBorder="1" applyAlignment="1">
      <alignment horizontal="center" vertical="center"/>
    </xf>
    <xf numFmtId="0" fontId="9" fillId="14" borderId="12" xfId="11" applyFill="1" applyBorder="1">
      <alignment horizontal="center" vertical="center"/>
    </xf>
    <xf numFmtId="9" fontId="5" fillId="14" borderId="12" xfId="2" applyFont="1" applyFill="1" applyBorder="1" applyAlignment="1">
      <alignment horizontal="center" vertical="center"/>
    </xf>
    <xf numFmtId="0" fontId="9" fillId="14" borderId="11" xfId="11" applyFill="1" applyBorder="1">
      <alignment horizontal="center" vertical="center"/>
    </xf>
    <xf numFmtId="9" fontId="5" fillId="14" borderId="11" xfId="2" applyFont="1" applyFill="1" applyBorder="1" applyAlignment="1">
      <alignment horizontal="center" vertical="center"/>
    </xf>
    <xf numFmtId="0" fontId="9" fillId="9" borderId="12" xfId="11" applyFill="1" applyBorder="1">
      <alignment horizontal="center" vertical="center"/>
    </xf>
    <xf numFmtId="9" fontId="5" fillId="9" borderId="12" xfId="2" applyFont="1" applyFill="1" applyBorder="1" applyAlignment="1">
      <alignment horizontal="center" vertical="center"/>
    </xf>
    <xf numFmtId="0" fontId="9" fillId="9" borderId="11" xfId="11" applyFill="1" applyBorder="1">
      <alignment horizontal="center" vertical="center"/>
    </xf>
    <xf numFmtId="9" fontId="5" fillId="9" borderId="11" xfId="2" applyFont="1" applyFill="1" applyBorder="1" applyAlignment="1">
      <alignment horizontal="center" vertical="center"/>
    </xf>
    <xf numFmtId="0" fontId="17" fillId="0" borderId="0" xfId="0" applyFont="1" applyFill="1"/>
    <xf numFmtId="0" fontId="9" fillId="0" borderId="2" xfId="11" applyFill="1">
      <alignment horizontal="center" vertical="center"/>
    </xf>
    <xf numFmtId="9" fontId="5" fillId="0" borderId="2" xfId="2" applyFont="1" applyFill="1" applyBorder="1" applyAlignment="1">
      <alignment horizontal="center" vertical="center"/>
    </xf>
    <xf numFmtId="0" fontId="0" fillId="0" borderId="0" xfId="0" applyFill="1" applyAlignment="1">
      <alignment vertical="center"/>
    </xf>
    <xf numFmtId="175" fontId="9" fillId="0" borderId="3" xfId="9" applyNumberFormat="1">
      <alignment horizontal="center" vertical="center"/>
    </xf>
    <xf numFmtId="177" fontId="9" fillId="3" borderId="2" xfId="10" applyNumberFormat="1" applyFill="1">
      <alignment horizontal="center" vertical="center"/>
    </xf>
    <xf numFmtId="177" fontId="9" fillId="3" borderId="11" xfId="10" applyNumberFormat="1" applyFill="1" applyBorder="1">
      <alignment horizontal="center" vertical="center"/>
    </xf>
    <xf numFmtId="177" fontId="0" fillId="7" borderId="2" xfId="0" applyNumberFormat="1" applyFill="1" applyBorder="1" applyAlignment="1">
      <alignment horizontal="center" vertical="center"/>
    </xf>
    <xf numFmtId="177" fontId="5" fillId="7" borderId="2" xfId="0" applyNumberFormat="1" applyFont="1" applyFill="1" applyBorder="1" applyAlignment="1">
      <alignment horizontal="center" vertical="center"/>
    </xf>
    <xf numFmtId="177" fontId="9" fillId="3" borderId="12" xfId="10" applyNumberFormat="1" applyFill="1" applyBorder="1">
      <alignment horizontal="center" vertical="center"/>
    </xf>
    <xf numFmtId="177" fontId="0" fillId="12" borderId="2" xfId="0" applyNumberFormat="1" applyFill="1" applyBorder="1" applyAlignment="1">
      <alignment horizontal="center" vertical="center"/>
    </xf>
    <xf numFmtId="177" fontId="5" fillId="12" borderId="2" xfId="0" applyNumberFormat="1" applyFont="1" applyFill="1" applyBorder="1" applyAlignment="1">
      <alignment horizontal="center" vertical="center"/>
    </xf>
    <xf numFmtId="177" fontId="9" fillId="14" borderId="2" xfId="10" applyNumberFormat="1" applyFill="1">
      <alignment horizontal="center" vertical="center"/>
    </xf>
    <xf numFmtId="177" fontId="9" fillId="14" borderId="11" xfId="10" applyNumberFormat="1" applyFill="1" applyBorder="1">
      <alignment horizontal="center" vertical="center"/>
    </xf>
    <xf numFmtId="177" fontId="9" fillId="14" borderId="12" xfId="10" applyNumberFormat="1" applyFill="1" applyBorder="1">
      <alignment horizontal="center" vertical="center"/>
    </xf>
    <xf numFmtId="177" fontId="0" fillId="5" borderId="2" xfId="0" applyNumberFormat="1" applyFill="1" applyBorder="1" applyAlignment="1">
      <alignment horizontal="center" vertical="center"/>
    </xf>
    <xf numFmtId="177" fontId="5" fillId="5" borderId="2" xfId="0" applyNumberFormat="1" applyFont="1" applyFill="1" applyBorder="1" applyAlignment="1">
      <alignment horizontal="center" vertical="center"/>
    </xf>
    <xf numFmtId="177" fontId="9" fillId="9" borderId="2" xfId="10" applyNumberFormat="1" applyFill="1">
      <alignment horizontal="center" vertical="center"/>
    </xf>
    <xf numFmtId="177" fontId="9" fillId="9" borderId="11" xfId="10" applyNumberFormat="1" applyFill="1" applyBorder="1">
      <alignment horizontal="center" vertical="center"/>
    </xf>
    <xf numFmtId="177" fontId="9" fillId="9" borderId="12" xfId="10" applyNumberFormat="1" applyFill="1" applyBorder="1">
      <alignment horizontal="center" vertical="center"/>
    </xf>
    <xf numFmtId="177" fontId="0" fillId="13" borderId="2" xfId="0" applyNumberFormat="1" applyFill="1" applyBorder="1" applyAlignment="1">
      <alignment horizontal="center" vertical="center"/>
    </xf>
    <xf numFmtId="177" fontId="5" fillId="13" borderId="2" xfId="0" applyNumberFormat="1" applyFont="1" applyFill="1" applyBorder="1" applyAlignment="1">
      <alignment horizontal="center" vertical="center"/>
    </xf>
    <xf numFmtId="177" fontId="9" fillId="15" borderId="2" xfId="10" applyNumberFormat="1" applyFill="1">
      <alignment horizontal="center" vertical="center"/>
    </xf>
    <xf numFmtId="177" fontId="9" fillId="4" borderId="2" xfId="10" applyNumberFormat="1" applyFill="1">
      <alignment horizontal="center" vertical="center"/>
    </xf>
    <xf numFmtId="177" fontId="9" fillId="8" borderId="2" xfId="10" applyNumberFormat="1" applyFill="1">
      <alignment horizontal="center" vertical="center"/>
    </xf>
    <xf numFmtId="0" fontId="9" fillId="9" borderId="14" xfId="11" applyFill="1" applyBorder="1">
      <alignment horizontal="center" vertical="center"/>
    </xf>
    <xf numFmtId="9" fontId="5" fillId="9" borderId="14" xfId="2" applyFont="1" applyFill="1" applyBorder="1" applyAlignment="1">
      <alignment horizontal="center" vertical="center"/>
    </xf>
    <xf numFmtId="177" fontId="9" fillId="9" borderId="14" xfId="10" applyNumberFormat="1" applyFill="1" applyBorder="1">
      <alignment horizontal="center" vertical="center"/>
    </xf>
    <xf numFmtId="0" fontId="9" fillId="9" borderId="13" xfId="11" applyFill="1" applyBorder="1">
      <alignment horizontal="center" vertical="center"/>
    </xf>
    <xf numFmtId="9" fontId="5" fillId="9" borderId="13" xfId="2" applyFont="1" applyFill="1" applyBorder="1" applyAlignment="1">
      <alignment horizontal="center" vertical="center"/>
    </xf>
    <xf numFmtId="177" fontId="9" fillId="9" borderId="13" xfId="10" applyNumberFormat="1" applyFill="1" applyBorder="1">
      <alignment horizontal="center" vertical="center"/>
    </xf>
    <xf numFmtId="0" fontId="18" fillId="14" borderId="2" xfId="12" applyFont="1" applyFill="1" applyAlignment="1">
      <alignment horizontal="left" vertical="center" wrapText="1" indent="2"/>
    </xf>
    <xf numFmtId="0" fontId="18" fillId="14" borderId="11" xfId="12" applyFont="1" applyFill="1" applyBorder="1" applyAlignment="1">
      <alignment horizontal="left" vertical="center" wrapText="1" indent="2"/>
    </xf>
    <xf numFmtId="0" fontId="18" fillId="14" borderId="12" xfId="12" applyFont="1" applyFill="1" applyBorder="1" applyAlignment="1">
      <alignment horizontal="left" vertical="center" wrapText="1" indent="2"/>
    </xf>
    <xf numFmtId="0" fontId="18" fillId="9" borderId="2" xfId="12" applyFont="1" applyFill="1" applyAlignment="1">
      <alignment horizontal="left" vertical="center" wrapText="1" indent="2"/>
    </xf>
    <xf numFmtId="0" fontId="18" fillId="9" borderId="11" xfId="12" applyFont="1" applyFill="1" applyBorder="1" applyAlignment="1">
      <alignment horizontal="left" vertical="center" wrapText="1" indent="2"/>
    </xf>
    <xf numFmtId="0" fontId="18" fillId="9" borderId="12" xfId="12" applyFont="1" applyFill="1" applyBorder="1" applyAlignment="1">
      <alignment horizontal="left" vertical="center" wrapText="1" indent="2"/>
    </xf>
    <xf numFmtId="0" fontId="18" fillId="9" borderId="13" xfId="12" applyFont="1" applyFill="1" applyBorder="1" applyAlignment="1">
      <alignment horizontal="left" vertical="center" wrapText="1" indent="2"/>
    </xf>
    <xf numFmtId="0" fontId="18" fillId="9" borderId="14" xfId="12" applyFont="1" applyFill="1" applyBorder="1" applyAlignment="1">
      <alignment horizontal="left" vertical="center" wrapText="1" indent="2"/>
    </xf>
    <xf numFmtId="0" fontId="18" fillId="15" borderId="2" xfId="12" applyFont="1" applyFill="1" applyAlignment="1">
      <alignment horizontal="left" vertical="center" wrapText="1" indent="2"/>
    </xf>
    <xf numFmtId="0" fontId="18" fillId="8" borderId="2" xfId="12" applyFont="1" applyFill="1" applyAlignment="1">
      <alignment horizontal="left" vertical="center" wrapText="1" indent="2"/>
    </xf>
    <xf numFmtId="0" fontId="19" fillId="0" borderId="0" xfId="6" applyFont="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Z76"/>
  <sheetViews>
    <sheetView showGridLines="0" tabSelected="1" showRuler="0" zoomScaleNormal="100" zoomScalePageLayoutView="70" workbookViewId="0">
      <pane ySplit="6" topLeftCell="A7" activePane="bottomLeft" state="frozen"/>
      <selection pane="bottomLeft" activeCell="X13" sqref="X13"/>
    </sheetView>
  </sheetViews>
  <sheetFormatPr defaultRowHeight="30" customHeight="1" x14ac:dyDescent="0.35"/>
  <cols>
    <col min="1" max="1" width="2.7265625" style="35" customWidth="1"/>
    <col min="2" max="2" width="27.54296875" customWidth="1"/>
    <col min="3" max="3" width="30.7265625" customWidth="1"/>
    <col min="4" max="4" width="10.7265625" customWidth="1"/>
    <col min="5" max="5" width="10.453125" style="5" customWidth="1"/>
    <col min="6" max="6" width="10.453125" customWidth="1"/>
    <col min="7" max="7" width="2.7265625" customWidth="1"/>
    <col min="8" max="8" width="6.1796875" hidden="1" customWidth="1"/>
    <col min="9" max="64" width="2.54296875" customWidth="1"/>
    <col min="65" max="66" width="2.453125" customWidth="1"/>
    <col min="67" max="68" width="2.7265625" customWidth="1"/>
    <col min="69" max="69" width="2.6328125" customWidth="1"/>
    <col min="70" max="70" width="2.54296875" customWidth="1"/>
    <col min="71" max="73" width="2.453125" customWidth="1"/>
    <col min="74" max="74" width="2.90625" customWidth="1"/>
    <col min="75" max="76" width="2.54296875" customWidth="1"/>
    <col min="77" max="78" width="2.453125" customWidth="1"/>
  </cols>
  <sheetData>
    <row r="1" spans="1:78" ht="30" customHeight="1" x14ac:dyDescent="0.65">
      <c r="A1" s="36" t="s">
        <v>13</v>
      </c>
      <c r="B1" s="40" t="s">
        <v>39</v>
      </c>
      <c r="C1" s="1"/>
      <c r="D1" s="2"/>
      <c r="E1" s="4"/>
      <c r="F1" s="34"/>
      <c r="H1" s="2"/>
      <c r="I1" s="14"/>
    </row>
    <row r="2" spans="1:78" ht="30" customHeight="1" x14ac:dyDescent="0.6">
      <c r="A2" s="35" t="s">
        <v>8</v>
      </c>
      <c r="B2" s="122" t="s">
        <v>22</v>
      </c>
      <c r="I2" s="38"/>
      <c r="Y2" t="s">
        <v>87</v>
      </c>
    </row>
    <row r="3" spans="1:78" ht="30" customHeight="1" x14ac:dyDescent="0.35">
      <c r="A3" s="35" t="s">
        <v>14</v>
      </c>
      <c r="B3" s="41" t="s">
        <v>96</v>
      </c>
      <c r="C3" s="48" t="s">
        <v>0</v>
      </c>
      <c r="D3" s="49"/>
      <c r="E3" s="85">
        <f>DATE(2021,6,10)</f>
        <v>44357</v>
      </c>
      <c r="F3" s="85"/>
    </row>
    <row r="4" spans="1:78" ht="30" customHeight="1" x14ac:dyDescent="0.35">
      <c r="A4" s="36" t="s">
        <v>15</v>
      </c>
      <c r="C4" s="48" t="s">
        <v>6</v>
      </c>
      <c r="D4" s="49"/>
      <c r="E4" s="7">
        <v>1</v>
      </c>
      <c r="I4" s="51">
        <f>I5</f>
        <v>44354</v>
      </c>
      <c r="J4" s="52"/>
      <c r="K4" s="52"/>
      <c r="L4" s="52"/>
      <c r="M4" s="52"/>
      <c r="N4" s="52"/>
      <c r="O4" s="53"/>
      <c r="P4" s="51">
        <f>P5</f>
        <v>44361</v>
      </c>
      <c r="Q4" s="52"/>
      <c r="R4" s="52"/>
      <c r="S4" s="52"/>
      <c r="T4" s="52"/>
      <c r="U4" s="52"/>
      <c r="V4" s="53"/>
      <c r="W4" s="51">
        <f>W5</f>
        <v>44368</v>
      </c>
      <c r="X4" s="52"/>
      <c r="Y4" s="52"/>
      <c r="Z4" s="52"/>
      <c r="AA4" s="52"/>
      <c r="AB4" s="52"/>
      <c r="AC4" s="53"/>
      <c r="AD4" s="51">
        <f>AD5</f>
        <v>44375</v>
      </c>
      <c r="AE4" s="52"/>
      <c r="AF4" s="52"/>
      <c r="AG4" s="52"/>
      <c r="AH4" s="52"/>
      <c r="AI4" s="52"/>
      <c r="AJ4" s="53"/>
      <c r="AK4" s="51">
        <f>AK5</f>
        <v>44382</v>
      </c>
      <c r="AL4" s="52"/>
      <c r="AM4" s="52"/>
      <c r="AN4" s="52"/>
      <c r="AO4" s="52"/>
      <c r="AP4" s="52"/>
      <c r="AQ4" s="53"/>
      <c r="AR4" s="51">
        <f>AR5</f>
        <v>44389</v>
      </c>
      <c r="AS4" s="52"/>
      <c r="AT4" s="52"/>
      <c r="AU4" s="52"/>
      <c r="AV4" s="52"/>
      <c r="AW4" s="52"/>
      <c r="AX4" s="53"/>
      <c r="AY4" s="51">
        <f>AY5</f>
        <v>44396</v>
      </c>
      <c r="AZ4" s="52"/>
      <c r="BA4" s="52"/>
      <c r="BB4" s="52"/>
      <c r="BC4" s="52"/>
      <c r="BD4" s="52"/>
      <c r="BE4" s="53"/>
      <c r="BF4" s="51">
        <f>BF5</f>
        <v>44403</v>
      </c>
      <c r="BG4" s="52"/>
      <c r="BH4" s="52"/>
      <c r="BI4" s="52"/>
      <c r="BJ4" s="52"/>
      <c r="BK4" s="52"/>
      <c r="BL4" s="53"/>
      <c r="BM4" s="51">
        <f>BM5</f>
        <v>44410</v>
      </c>
      <c r="BN4" s="52"/>
      <c r="BO4" s="52"/>
      <c r="BP4" s="52"/>
      <c r="BQ4" s="52"/>
      <c r="BR4" s="52"/>
      <c r="BS4" s="53"/>
      <c r="BT4" s="51">
        <f>BT5</f>
        <v>44417</v>
      </c>
      <c r="BU4" s="52"/>
      <c r="BV4" s="52"/>
      <c r="BW4" s="52"/>
      <c r="BX4" s="52"/>
      <c r="BY4" s="52"/>
      <c r="BZ4" s="53"/>
    </row>
    <row r="5" spans="1:78" ht="15" customHeight="1" x14ac:dyDescent="0.35">
      <c r="A5" s="36" t="s">
        <v>16</v>
      </c>
      <c r="B5" s="50"/>
      <c r="C5" s="50"/>
      <c r="D5" s="50"/>
      <c r="E5" s="50"/>
      <c r="F5" s="50"/>
      <c r="G5" s="50"/>
      <c r="I5" s="11">
        <f>Project_Start-WEEKDAY(Project_Start,1)+2+7*(Display_Week-1)</f>
        <v>44354</v>
      </c>
      <c r="J5" s="10">
        <f>I5+1</f>
        <v>44355</v>
      </c>
      <c r="K5" s="10">
        <f t="shared" ref="K5:AX5" si="0">J5+1</f>
        <v>44356</v>
      </c>
      <c r="L5" s="10">
        <f t="shared" si="0"/>
        <v>44357</v>
      </c>
      <c r="M5" s="10">
        <f t="shared" si="0"/>
        <v>44358</v>
      </c>
      <c r="N5" s="10">
        <f t="shared" si="0"/>
        <v>44359</v>
      </c>
      <c r="O5" s="12">
        <f t="shared" si="0"/>
        <v>44360</v>
      </c>
      <c r="P5" s="11">
        <f>O5+1</f>
        <v>44361</v>
      </c>
      <c r="Q5" s="10">
        <f>P5+1</f>
        <v>44362</v>
      </c>
      <c r="R5" s="10">
        <f t="shared" si="0"/>
        <v>44363</v>
      </c>
      <c r="S5" s="10">
        <f t="shared" si="0"/>
        <v>44364</v>
      </c>
      <c r="T5" s="10">
        <f t="shared" si="0"/>
        <v>44365</v>
      </c>
      <c r="U5" s="10">
        <f t="shared" si="0"/>
        <v>44366</v>
      </c>
      <c r="V5" s="12">
        <f t="shared" si="0"/>
        <v>44367</v>
      </c>
      <c r="W5" s="11">
        <f>V5+1</f>
        <v>44368</v>
      </c>
      <c r="X5" s="10">
        <f>W5+1</f>
        <v>44369</v>
      </c>
      <c r="Y5" s="10">
        <f t="shared" si="0"/>
        <v>44370</v>
      </c>
      <c r="Z5" s="10">
        <f t="shared" si="0"/>
        <v>44371</v>
      </c>
      <c r="AA5" s="10">
        <f t="shared" si="0"/>
        <v>44372</v>
      </c>
      <c r="AB5" s="10">
        <f t="shared" si="0"/>
        <v>44373</v>
      </c>
      <c r="AC5" s="12">
        <f t="shared" si="0"/>
        <v>44374</v>
      </c>
      <c r="AD5" s="11">
        <f>AC5+1</f>
        <v>44375</v>
      </c>
      <c r="AE5" s="10">
        <f>AD5+1</f>
        <v>44376</v>
      </c>
      <c r="AF5" s="10">
        <f t="shared" si="0"/>
        <v>44377</v>
      </c>
      <c r="AG5" s="10">
        <f t="shared" si="0"/>
        <v>44378</v>
      </c>
      <c r="AH5" s="10">
        <f t="shared" si="0"/>
        <v>44379</v>
      </c>
      <c r="AI5" s="10">
        <f t="shared" si="0"/>
        <v>44380</v>
      </c>
      <c r="AJ5" s="12">
        <f t="shared" si="0"/>
        <v>44381</v>
      </c>
      <c r="AK5" s="11">
        <f>AJ5+1</f>
        <v>44382</v>
      </c>
      <c r="AL5" s="10">
        <f>AK5+1</f>
        <v>44383</v>
      </c>
      <c r="AM5" s="10">
        <f t="shared" si="0"/>
        <v>44384</v>
      </c>
      <c r="AN5" s="10">
        <f t="shared" si="0"/>
        <v>44385</v>
      </c>
      <c r="AO5" s="10">
        <f t="shared" si="0"/>
        <v>44386</v>
      </c>
      <c r="AP5" s="10">
        <f t="shared" si="0"/>
        <v>44387</v>
      </c>
      <c r="AQ5" s="12">
        <f t="shared" si="0"/>
        <v>44388</v>
      </c>
      <c r="AR5" s="11">
        <f>AQ5+1</f>
        <v>44389</v>
      </c>
      <c r="AS5" s="10">
        <f>AR5+1</f>
        <v>44390</v>
      </c>
      <c r="AT5" s="10">
        <f t="shared" si="0"/>
        <v>44391</v>
      </c>
      <c r="AU5" s="10">
        <f t="shared" si="0"/>
        <v>44392</v>
      </c>
      <c r="AV5" s="10">
        <f t="shared" si="0"/>
        <v>44393</v>
      </c>
      <c r="AW5" s="10">
        <f t="shared" si="0"/>
        <v>44394</v>
      </c>
      <c r="AX5" s="12">
        <f t="shared" si="0"/>
        <v>44395</v>
      </c>
      <c r="AY5" s="11">
        <f>AX5+1</f>
        <v>44396</v>
      </c>
      <c r="AZ5" s="10">
        <f>AY5+1</f>
        <v>44397</v>
      </c>
      <c r="BA5" s="10">
        <f t="shared" ref="BA5:BE5" si="1">AZ5+1</f>
        <v>44398</v>
      </c>
      <c r="BB5" s="10">
        <f t="shared" si="1"/>
        <v>44399</v>
      </c>
      <c r="BC5" s="10">
        <f t="shared" si="1"/>
        <v>44400</v>
      </c>
      <c r="BD5" s="10">
        <f t="shared" si="1"/>
        <v>44401</v>
      </c>
      <c r="BE5" s="12">
        <f t="shared" si="1"/>
        <v>44402</v>
      </c>
      <c r="BF5" s="11">
        <f>BE5+1</f>
        <v>44403</v>
      </c>
      <c r="BG5" s="10">
        <f>BF5+1</f>
        <v>44404</v>
      </c>
      <c r="BH5" s="10">
        <f t="shared" ref="BH5:BL5" si="2">BG5+1</f>
        <v>44405</v>
      </c>
      <c r="BI5" s="10">
        <f t="shared" si="2"/>
        <v>44406</v>
      </c>
      <c r="BJ5" s="10">
        <f t="shared" si="2"/>
        <v>44407</v>
      </c>
      <c r="BK5" s="10">
        <f t="shared" si="2"/>
        <v>44408</v>
      </c>
      <c r="BL5" s="12">
        <f t="shared" si="2"/>
        <v>44409</v>
      </c>
      <c r="BM5" s="11">
        <f>BL5+1</f>
        <v>44410</v>
      </c>
      <c r="BN5" s="10">
        <f>BM5+1</f>
        <v>44411</v>
      </c>
      <c r="BO5" s="10">
        <f t="shared" ref="BO5" si="3">BN5+1</f>
        <v>44412</v>
      </c>
      <c r="BP5" s="10">
        <f t="shared" ref="BP5" si="4">BO5+1</f>
        <v>44413</v>
      </c>
      <c r="BQ5" s="10">
        <f t="shared" ref="BQ5" si="5">BP5+1</f>
        <v>44414</v>
      </c>
      <c r="BR5" s="10">
        <f t="shared" ref="BR5" si="6">BQ5+1</f>
        <v>44415</v>
      </c>
      <c r="BS5" s="12">
        <f t="shared" ref="BS5" si="7">BR5+1</f>
        <v>44416</v>
      </c>
      <c r="BT5" s="11">
        <f>BS5+1</f>
        <v>44417</v>
      </c>
      <c r="BU5" s="10">
        <f>BT5+1</f>
        <v>44418</v>
      </c>
      <c r="BV5" s="10">
        <f t="shared" ref="BV5" si="8">BU5+1</f>
        <v>44419</v>
      </c>
      <c r="BW5" s="10">
        <f t="shared" ref="BW5" si="9">BV5+1</f>
        <v>44420</v>
      </c>
      <c r="BX5" s="10">
        <f t="shared" ref="BX5" si="10">BW5+1</f>
        <v>44421</v>
      </c>
      <c r="BY5" s="10">
        <f t="shared" ref="BY5" si="11">BX5+1</f>
        <v>44422</v>
      </c>
      <c r="BZ5" s="12">
        <f t="shared" ref="BZ5" si="12">BY5+1</f>
        <v>44423</v>
      </c>
    </row>
    <row r="6" spans="1:78" ht="30" customHeight="1" thickBot="1" x14ac:dyDescent="0.4">
      <c r="A6" s="36" t="s">
        <v>17</v>
      </c>
      <c r="B6" s="8" t="s">
        <v>7</v>
      </c>
      <c r="C6" s="9" t="s">
        <v>2</v>
      </c>
      <c r="D6" s="9" t="s">
        <v>1</v>
      </c>
      <c r="E6" s="9" t="s">
        <v>3</v>
      </c>
      <c r="F6" s="9" t="s">
        <v>4</v>
      </c>
      <c r="G6" s="9"/>
      <c r="H6" s="9" t="s">
        <v>5</v>
      </c>
      <c r="I6" s="13" t="str">
        <f t="shared" ref="I6" si="13">LEFT(TEXT(I5,"ddd"),1)</f>
        <v>M</v>
      </c>
      <c r="J6" s="13" t="str">
        <f t="shared" ref="J6:AR6" si="14">LEFT(TEXT(J5,"ddd"),1)</f>
        <v>T</v>
      </c>
      <c r="K6" s="13" t="str">
        <f t="shared" si="14"/>
        <v>W</v>
      </c>
      <c r="L6" s="13" t="str">
        <f t="shared" si="14"/>
        <v>T</v>
      </c>
      <c r="M6" s="13" t="str">
        <f t="shared" si="14"/>
        <v>F</v>
      </c>
      <c r="N6" s="13" t="str">
        <f t="shared" si="14"/>
        <v>S</v>
      </c>
      <c r="O6" s="13" t="str">
        <f t="shared" si="14"/>
        <v>S</v>
      </c>
      <c r="P6" s="13" t="str">
        <f t="shared" si="14"/>
        <v>M</v>
      </c>
      <c r="Q6" s="13" t="str">
        <f t="shared" si="14"/>
        <v>T</v>
      </c>
      <c r="R6" s="13" t="str">
        <f t="shared" si="14"/>
        <v>W</v>
      </c>
      <c r="S6" s="13" t="str">
        <f t="shared" si="14"/>
        <v>T</v>
      </c>
      <c r="T6" s="13" t="str">
        <f t="shared" si="14"/>
        <v>F</v>
      </c>
      <c r="U6" s="13" t="str">
        <f t="shared" si="14"/>
        <v>S</v>
      </c>
      <c r="V6" s="13" t="str">
        <f t="shared" si="14"/>
        <v>S</v>
      </c>
      <c r="W6" s="13" t="str">
        <f t="shared" si="14"/>
        <v>M</v>
      </c>
      <c r="X6" s="13" t="str">
        <f t="shared" si="14"/>
        <v>T</v>
      </c>
      <c r="Y6" s="13" t="str">
        <f t="shared" si="14"/>
        <v>W</v>
      </c>
      <c r="Z6" s="13" t="str">
        <f t="shared" si="14"/>
        <v>T</v>
      </c>
      <c r="AA6" s="13" t="str">
        <f t="shared" si="14"/>
        <v>F</v>
      </c>
      <c r="AB6" s="13" t="str">
        <f t="shared" si="14"/>
        <v>S</v>
      </c>
      <c r="AC6" s="13" t="str">
        <f t="shared" si="14"/>
        <v>S</v>
      </c>
      <c r="AD6" s="13" t="str">
        <f t="shared" si="14"/>
        <v>M</v>
      </c>
      <c r="AE6" s="13" t="str">
        <f t="shared" si="14"/>
        <v>T</v>
      </c>
      <c r="AF6" s="13" t="str">
        <f t="shared" si="14"/>
        <v>W</v>
      </c>
      <c r="AG6" s="13" t="str">
        <f t="shared" si="14"/>
        <v>T</v>
      </c>
      <c r="AH6" s="13" t="str">
        <f t="shared" si="14"/>
        <v>F</v>
      </c>
      <c r="AI6" s="13" t="str">
        <f t="shared" si="14"/>
        <v>S</v>
      </c>
      <c r="AJ6" s="13" t="str">
        <f t="shared" si="14"/>
        <v>S</v>
      </c>
      <c r="AK6" s="13" t="str">
        <f t="shared" si="14"/>
        <v>M</v>
      </c>
      <c r="AL6" s="13" t="str">
        <f t="shared" si="14"/>
        <v>T</v>
      </c>
      <c r="AM6" s="13" t="str">
        <f t="shared" si="14"/>
        <v>W</v>
      </c>
      <c r="AN6" s="13" t="str">
        <f t="shared" si="14"/>
        <v>T</v>
      </c>
      <c r="AO6" s="13" t="str">
        <f t="shared" si="14"/>
        <v>F</v>
      </c>
      <c r="AP6" s="13" t="str">
        <f t="shared" si="14"/>
        <v>S</v>
      </c>
      <c r="AQ6" s="13" t="str">
        <f t="shared" si="14"/>
        <v>S</v>
      </c>
      <c r="AR6" s="13" t="str">
        <f t="shared" si="14"/>
        <v>M</v>
      </c>
      <c r="AS6" s="13" t="str">
        <f t="shared" ref="AS6:BL6" si="15">LEFT(TEXT(AS5,"ddd"),1)</f>
        <v>T</v>
      </c>
      <c r="AT6" s="13" t="str">
        <f t="shared" si="15"/>
        <v>W</v>
      </c>
      <c r="AU6" s="13" t="str">
        <f t="shared" si="15"/>
        <v>T</v>
      </c>
      <c r="AV6" s="13" t="str">
        <f t="shared" si="15"/>
        <v>F</v>
      </c>
      <c r="AW6" s="13" t="str">
        <f t="shared" si="15"/>
        <v>S</v>
      </c>
      <c r="AX6" s="13" t="str">
        <f t="shared" si="15"/>
        <v>S</v>
      </c>
      <c r="AY6" s="13" t="str">
        <f t="shared" si="15"/>
        <v>M</v>
      </c>
      <c r="AZ6" s="13" t="str">
        <f t="shared" si="15"/>
        <v>T</v>
      </c>
      <c r="BA6" s="13" t="str">
        <f t="shared" si="15"/>
        <v>W</v>
      </c>
      <c r="BB6" s="13" t="str">
        <f t="shared" si="15"/>
        <v>T</v>
      </c>
      <c r="BC6" s="13" t="str">
        <f t="shared" si="15"/>
        <v>F</v>
      </c>
      <c r="BD6" s="13" t="str">
        <f t="shared" si="15"/>
        <v>S</v>
      </c>
      <c r="BE6" s="13" t="str">
        <f t="shared" si="15"/>
        <v>S</v>
      </c>
      <c r="BF6" s="13" t="str">
        <f t="shared" si="15"/>
        <v>M</v>
      </c>
      <c r="BG6" s="13" t="str">
        <f t="shared" si="15"/>
        <v>T</v>
      </c>
      <c r="BH6" s="13" t="str">
        <f t="shared" si="15"/>
        <v>W</v>
      </c>
      <c r="BI6" s="13" t="str">
        <f t="shared" si="15"/>
        <v>T</v>
      </c>
      <c r="BJ6" s="13" t="str">
        <f t="shared" si="15"/>
        <v>F</v>
      </c>
      <c r="BK6" s="13" t="str">
        <f t="shared" si="15"/>
        <v>S</v>
      </c>
      <c r="BL6" s="13" t="str">
        <f t="shared" si="15"/>
        <v>S</v>
      </c>
      <c r="BM6" s="13" t="str">
        <f t="shared" ref="BM6:BS6" si="16">LEFT(TEXT(BM5,"ddd"),1)</f>
        <v>M</v>
      </c>
      <c r="BN6" s="13" t="str">
        <f t="shared" si="16"/>
        <v>T</v>
      </c>
      <c r="BO6" s="13" t="str">
        <f t="shared" si="16"/>
        <v>W</v>
      </c>
      <c r="BP6" s="13" t="str">
        <f t="shared" si="16"/>
        <v>T</v>
      </c>
      <c r="BQ6" s="13" t="str">
        <f t="shared" si="16"/>
        <v>F</v>
      </c>
      <c r="BR6" s="13" t="str">
        <f t="shared" si="16"/>
        <v>S</v>
      </c>
      <c r="BS6" s="13" t="str">
        <f t="shared" si="16"/>
        <v>S</v>
      </c>
      <c r="BT6" s="13" t="str">
        <f t="shared" ref="BT6:BZ6" si="17">LEFT(TEXT(BT5,"ddd"),1)</f>
        <v>M</v>
      </c>
      <c r="BU6" s="13" t="str">
        <f t="shared" si="17"/>
        <v>T</v>
      </c>
      <c r="BV6" s="13" t="str">
        <f t="shared" si="17"/>
        <v>W</v>
      </c>
      <c r="BW6" s="13" t="str">
        <f t="shared" si="17"/>
        <v>T</v>
      </c>
      <c r="BX6" s="13" t="str">
        <f t="shared" si="17"/>
        <v>F</v>
      </c>
      <c r="BY6" s="13" t="str">
        <f t="shared" si="17"/>
        <v>S</v>
      </c>
      <c r="BZ6" s="13" t="str">
        <f t="shared" si="17"/>
        <v>S</v>
      </c>
    </row>
    <row r="7" spans="1:78" ht="30" hidden="1" customHeight="1" thickBot="1" x14ac:dyDescent="0.4">
      <c r="A7" s="35" t="s">
        <v>12</v>
      </c>
      <c r="C7" s="39"/>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row>
    <row r="8" spans="1:78" s="3" customFormat="1" ht="30" customHeight="1" thickBot="1" x14ac:dyDescent="0.4">
      <c r="A8" s="36" t="s">
        <v>18</v>
      </c>
      <c r="B8" s="17" t="s">
        <v>23</v>
      </c>
      <c r="C8" s="42"/>
      <c r="D8" s="18"/>
      <c r="E8" s="88"/>
      <c r="F8" s="89"/>
      <c r="G8" s="16"/>
      <c r="H8" s="16" t="str">
        <f t="shared" ref="H8:H73" si="18">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row>
    <row r="9" spans="1:78" s="3" customFormat="1" ht="27" customHeight="1" thickBot="1" x14ac:dyDescent="0.4">
      <c r="A9" s="36" t="s">
        <v>19</v>
      </c>
      <c r="B9" s="65" t="s">
        <v>28</v>
      </c>
      <c r="C9" s="43" t="s">
        <v>88</v>
      </c>
      <c r="D9" s="19">
        <v>1</v>
      </c>
      <c r="E9" s="86">
        <f>Project_Start</f>
        <v>44357</v>
      </c>
      <c r="F9" s="86">
        <v>44357</v>
      </c>
      <c r="G9" s="16"/>
      <c r="H9" s="16">
        <f t="shared" si="18"/>
        <v>1</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row>
    <row r="10" spans="1:78" s="3" customFormat="1" ht="30" customHeight="1" thickBot="1" x14ac:dyDescent="0.4">
      <c r="A10" s="36" t="s">
        <v>20</v>
      </c>
      <c r="B10" s="65" t="s">
        <v>29</v>
      </c>
      <c r="C10" s="43" t="s">
        <v>92</v>
      </c>
      <c r="D10" s="19">
        <v>1</v>
      </c>
      <c r="E10" s="86">
        <f>F9</f>
        <v>44357</v>
      </c>
      <c r="F10" s="86">
        <f>E10+2</f>
        <v>44359</v>
      </c>
      <c r="G10" s="16"/>
      <c r="H10" s="16">
        <f t="shared" si="18"/>
        <v>3</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row>
    <row r="11" spans="1:78" s="3" customFormat="1" ht="30" customHeight="1" thickBot="1" x14ac:dyDescent="0.4">
      <c r="A11" s="35"/>
      <c r="B11" s="65" t="s">
        <v>30</v>
      </c>
      <c r="C11" s="43" t="s">
        <v>90</v>
      </c>
      <c r="D11" s="19">
        <v>1</v>
      </c>
      <c r="E11" s="86">
        <v>44357</v>
      </c>
      <c r="F11" s="86">
        <v>44362</v>
      </c>
      <c r="G11" s="16"/>
      <c r="H11" s="16">
        <f t="shared" si="18"/>
        <v>6</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row>
    <row r="12" spans="1:78" s="3" customFormat="1" ht="30" customHeight="1" thickBot="1" x14ac:dyDescent="0.4">
      <c r="A12" s="35"/>
      <c r="B12" s="65" t="s">
        <v>31</v>
      </c>
      <c r="C12" s="43" t="s">
        <v>88</v>
      </c>
      <c r="D12" s="19">
        <v>1</v>
      </c>
      <c r="E12" s="86">
        <v>44357</v>
      </c>
      <c r="F12" s="86">
        <v>44359</v>
      </c>
      <c r="G12" s="16"/>
      <c r="H12" s="16">
        <f t="shared" si="18"/>
        <v>3</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row>
    <row r="13" spans="1:78" s="3" customFormat="1" ht="30" customHeight="1" thickBot="1" x14ac:dyDescent="0.4">
      <c r="A13" s="35"/>
      <c r="B13" s="66" t="s">
        <v>32</v>
      </c>
      <c r="C13" s="43" t="s">
        <v>92</v>
      </c>
      <c r="D13" s="19">
        <v>1</v>
      </c>
      <c r="E13" s="86">
        <v>44357</v>
      </c>
      <c r="F13" s="86">
        <v>44362</v>
      </c>
      <c r="G13" s="16"/>
      <c r="H13" s="16">
        <f t="shared" si="18"/>
        <v>6</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row>
    <row r="14" spans="1:78" s="3" customFormat="1" ht="30" customHeight="1" thickBot="1" x14ac:dyDescent="0.4">
      <c r="A14" s="35" t="s">
        <v>33</v>
      </c>
      <c r="B14" s="66" t="s">
        <v>33</v>
      </c>
      <c r="C14" s="43" t="s">
        <v>90</v>
      </c>
      <c r="D14" s="19">
        <v>1</v>
      </c>
      <c r="E14" s="86">
        <v>44357</v>
      </c>
      <c r="F14" s="86">
        <v>44362</v>
      </c>
      <c r="G14" s="16"/>
      <c r="H14" s="16"/>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row>
    <row r="15" spans="1:78" s="3" customFormat="1" ht="30" customHeight="1" thickBot="1" x14ac:dyDescent="0.4">
      <c r="A15" s="35"/>
      <c r="B15" s="66" t="s">
        <v>34</v>
      </c>
      <c r="C15" s="43" t="s">
        <v>91</v>
      </c>
      <c r="D15" s="19">
        <v>1</v>
      </c>
      <c r="E15" s="86">
        <v>44357</v>
      </c>
      <c r="F15" s="86">
        <v>44362</v>
      </c>
      <c r="G15" s="16"/>
      <c r="H15" s="16"/>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row>
    <row r="16" spans="1:78" s="3" customFormat="1" ht="30" customHeight="1" thickBot="1" x14ac:dyDescent="0.4">
      <c r="A16" s="35"/>
      <c r="B16" s="66" t="s">
        <v>35</v>
      </c>
      <c r="C16" s="43" t="s">
        <v>89</v>
      </c>
      <c r="D16" s="19">
        <v>1</v>
      </c>
      <c r="E16" s="86">
        <v>44357</v>
      </c>
      <c r="F16" s="86">
        <v>44362</v>
      </c>
      <c r="G16" s="16"/>
      <c r="H16" s="16"/>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row>
    <row r="17" spans="1:78" s="3" customFormat="1" ht="30" customHeight="1" thickBot="1" x14ac:dyDescent="0.4">
      <c r="A17" s="35"/>
      <c r="B17" s="66" t="s">
        <v>36</v>
      </c>
      <c r="C17" s="43" t="s">
        <v>89</v>
      </c>
      <c r="D17" s="19">
        <v>1</v>
      </c>
      <c r="E17" s="86">
        <v>44357</v>
      </c>
      <c r="F17" s="86">
        <v>44362</v>
      </c>
      <c r="G17" s="16"/>
      <c r="H17" s="16"/>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row>
    <row r="18" spans="1:78" s="3" customFormat="1" ht="30" customHeight="1" thickBot="1" x14ac:dyDescent="0.4">
      <c r="A18" s="35"/>
      <c r="B18" s="66" t="s">
        <v>37</v>
      </c>
      <c r="C18" s="43" t="s">
        <v>91</v>
      </c>
      <c r="D18" s="19">
        <v>1</v>
      </c>
      <c r="E18" s="86">
        <v>44357</v>
      </c>
      <c r="F18" s="86">
        <v>44362</v>
      </c>
      <c r="G18" s="16"/>
      <c r="H18" s="16"/>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row>
    <row r="19" spans="1:78" s="3" customFormat="1" ht="30" customHeight="1" thickBot="1" x14ac:dyDescent="0.4">
      <c r="A19" s="35"/>
      <c r="B19" s="68" t="s">
        <v>38</v>
      </c>
      <c r="C19" s="71" t="s">
        <v>88</v>
      </c>
      <c r="D19" s="72">
        <v>1</v>
      </c>
      <c r="E19" s="87">
        <v>44362</v>
      </c>
      <c r="F19" s="87">
        <v>44365</v>
      </c>
      <c r="G19" s="16"/>
      <c r="H19" s="16"/>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row>
    <row r="20" spans="1:78" s="3" customFormat="1" ht="30" customHeight="1" thickBot="1" x14ac:dyDescent="0.4">
      <c r="A20" s="35"/>
      <c r="B20" s="67" t="s">
        <v>40</v>
      </c>
      <c r="C20" s="69" t="s">
        <v>88</v>
      </c>
      <c r="D20" s="70">
        <v>1</v>
      </c>
      <c r="E20" s="90">
        <v>44371</v>
      </c>
      <c r="F20" s="90">
        <v>44377</v>
      </c>
      <c r="G20" s="16"/>
      <c r="H20" s="16"/>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row>
    <row r="21" spans="1:78" s="3" customFormat="1" ht="30" customHeight="1" thickBot="1" x14ac:dyDescent="0.4">
      <c r="A21" s="35"/>
      <c r="B21" s="66" t="s">
        <v>41</v>
      </c>
      <c r="C21" s="43" t="s">
        <v>88</v>
      </c>
      <c r="D21" s="19">
        <v>1</v>
      </c>
      <c r="E21" s="86">
        <v>44371</v>
      </c>
      <c r="F21" s="86">
        <v>44377</v>
      </c>
      <c r="G21" s="16"/>
      <c r="H21" s="16"/>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row>
    <row r="22" spans="1:78" s="3" customFormat="1" ht="30" customHeight="1" thickBot="1" x14ac:dyDescent="0.4">
      <c r="A22" s="35"/>
      <c r="B22" s="66" t="s">
        <v>94</v>
      </c>
      <c r="C22" s="43" t="s">
        <v>95</v>
      </c>
      <c r="D22" s="19">
        <v>1</v>
      </c>
      <c r="E22" s="86">
        <v>44376</v>
      </c>
      <c r="F22" s="86">
        <v>44378</v>
      </c>
      <c r="G22" s="16"/>
      <c r="H22" s="16"/>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row>
    <row r="23" spans="1:78" s="3" customFormat="1" ht="30" customHeight="1" thickBot="1" x14ac:dyDescent="0.4">
      <c r="A23" s="35"/>
      <c r="B23" s="66" t="s">
        <v>42</v>
      </c>
      <c r="C23" s="43" t="s">
        <v>89</v>
      </c>
      <c r="D23" s="19">
        <v>1</v>
      </c>
      <c r="E23" s="86">
        <v>44376</v>
      </c>
      <c r="F23" s="86">
        <v>44378</v>
      </c>
      <c r="G23" s="16"/>
      <c r="H23" s="16"/>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row>
    <row r="24" spans="1:78" s="3" customFormat="1" ht="30" customHeight="1" thickBot="1" x14ac:dyDescent="0.4">
      <c r="A24" s="35"/>
      <c r="B24" s="66" t="s">
        <v>43</v>
      </c>
      <c r="C24" s="43" t="s">
        <v>93</v>
      </c>
      <c r="D24" s="19">
        <v>1</v>
      </c>
      <c r="E24" s="86">
        <v>44375</v>
      </c>
      <c r="F24" s="86">
        <v>44378</v>
      </c>
      <c r="G24" s="16"/>
      <c r="H24" s="16"/>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row>
    <row r="25" spans="1:78" s="3" customFormat="1" ht="30" customHeight="1" thickBot="1" x14ac:dyDescent="0.4">
      <c r="A25" s="35"/>
      <c r="B25" s="66" t="s">
        <v>44</v>
      </c>
      <c r="C25" s="43" t="s">
        <v>88</v>
      </c>
      <c r="D25" s="19">
        <v>1</v>
      </c>
      <c r="E25" s="86">
        <v>44362</v>
      </c>
      <c r="F25" s="86">
        <v>44379</v>
      </c>
      <c r="G25" s="16"/>
      <c r="H25" s="16"/>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row>
    <row r="26" spans="1:78" s="3" customFormat="1" ht="30" customHeight="1" thickBot="1" x14ac:dyDescent="0.4">
      <c r="A26" s="35"/>
      <c r="B26" s="68" t="s">
        <v>45</v>
      </c>
      <c r="C26" s="71" t="s">
        <v>92</v>
      </c>
      <c r="D26" s="72">
        <v>0.5</v>
      </c>
      <c r="E26" s="87">
        <v>44378</v>
      </c>
      <c r="F26" s="87">
        <v>44382</v>
      </c>
      <c r="G26" s="16"/>
      <c r="H26" s="16"/>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row>
    <row r="27" spans="1:78" s="3" customFormat="1" ht="30" customHeight="1" thickBot="1" x14ac:dyDescent="0.4">
      <c r="A27" s="35"/>
      <c r="B27" s="67" t="s">
        <v>46</v>
      </c>
      <c r="C27" s="69" t="s">
        <v>88</v>
      </c>
      <c r="D27" s="70">
        <v>0.2</v>
      </c>
      <c r="E27" s="90">
        <f>E9+3</f>
        <v>44360</v>
      </c>
      <c r="F27" s="90">
        <v>44382</v>
      </c>
      <c r="G27" s="16"/>
      <c r="H27" s="16"/>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row>
    <row r="28" spans="1:78" s="3" customFormat="1" ht="30" customHeight="1" thickBot="1" x14ac:dyDescent="0.4">
      <c r="A28" s="35"/>
      <c r="B28" s="66" t="s">
        <v>47</v>
      </c>
      <c r="C28" s="43" t="s">
        <v>88</v>
      </c>
      <c r="D28" s="19">
        <v>0</v>
      </c>
      <c r="E28" s="86">
        <v>44360</v>
      </c>
      <c r="F28" s="86">
        <v>44382</v>
      </c>
      <c r="G28" s="16"/>
      <c r="H28" s="16"/>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row>
    <row r="29" spans="1:78" s="3" customFormat="1" ht="30" customHeight="1" thickBot="1" x14ac:dyDescent="0.4">
      <c r="A29" s="36" t="s">
        <v>21</v>
      </c>
      <c r="B29" s="54" t="s">
        <v>24</v>
      </c>
      <c r="C29" s="55"/>
      <c r="D29" s="56"/>
      <c r="E29" s="91"/>
      <c r="F29" s="92"/>
      <c r="G29" s="16"/>
      <c r="H29" s="16" t="str">
        <f t="shared" si="18"/>
        <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row>
    <row r="30" spans="1:78" s="3" customFormat="1" ht="30" customHeight="1" thickBot="1" x14ac:dyDescent="0.4">
      <c r="A30" s="36"/>
      <c r="B30" s="112" t="s">
        <v>48</v>
      </c>
      <c r="C30" s="60" t="s">
        <v>88</v>
      </c>
      <c r="D30" s="61">
        <v>0</v>
      </c>
      <c r="E30" s="93">
        <v>44382</v>
      </c>
      <c r="F30" s="93">
        <f>E30+4</f>
        <v>44386</v>
      </c>
      <c r="G30" s="16"/>
      <c r="H30" s="16">
        <f t="shared" si="18"/>
        <v>5</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row>
    <row r="31" spans="1:78" s="3" customFormat="1" ht="30" customHeight="1" thickBot="1" x14ac:dyDescent="0.4">
      <c r="A31" s="35"/>
      <c r="B31" s="112" t="s">
        <v>49</v>
      </c>
      <c r="C31" s="60" t="s">
        <v>88</v>
      </c>
      <c r="D31" s="61">
        <v>0</v>
      </c>
      <c r="E31" s="93">
        <v>44382</v>
      </c>
      <c r="F31" s="93">
        <f>E31+5</f>
        <v>44387</v>
      </c>
      <c r="G31" s="16"/>
      <c r="H31" s="16">
        <f t="shared" si="18"/>
        <v>6</v>
      </c>
      <c r="I31" s="31"/>
      <c r="J31" s="31"/>
      <c r="K31" s="31"/>
      <c r="L31" s="31"/>
      <c r="M31" s="31"/>
      <c r="N31" s="31"/>
      <c r="O31" s="31"/>
      <c r="P31" s="31"/>
      <c r="Q31" s="31"/>
      <c r="R31" s="31"/>
      <c r="S31" s="31"/>
      <c r="T31" s="31"/>
      <c r="U31" s="32"/>
      <c r="V31" s="32"/>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row>
    <row r="32" spans="1:78" s="3" customFormat="1" ht="30" customHeight="1" thickBot="1" x14ac:dyDescent="0.4">
      <c r="A32" s="35"/>
      <c r="B32" s="113" t="s">
        <v>50</v>
      </c>
      <c r="C32" s="75" t="s">
        <v>88</v>
      </c>
      <c r="D32" s="76">
        <v>0</v>
      </c>
      <c r="E32" s="94">
        <v>44382</v>
      </c>
      <c r="F32" s="94">
        <f>E32+3</f>
        <v>44385</v>
      </c>
      <c r="G32" s="16"/>
      <c r="H32" s="16">
        <f t="shared" si="18"/>
        <v>4</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row>
    <row r="33" spans="1:78" s="3" customFormat="1" ht="27" customHeight="1" thickBot="1" x14ac:dyDescent="0.4">
      <c r="A33" s="35"/>
      <c r="B33" s="114" t="s">
        <v>51</v>
      </c>
      <c r="C33" s="73" t="s">
        <v>89</v>
      </c>
      <c r="D33" s="74">
        <v>0</v>
      </c>
      <c r="E33" s="95">
        <v>44385</v>
      </c>
      <c r="F33" s="95">
        <f>E33+2</f>
        <v>44387</v>
      </c>
      <c r="G33" s="16"/>
      <c r="H33" s="16">
        <f t="shared" si="18"/>
        <v>3</v>
      </c>
      <c r="I33" s="31"/>
      <c r="J33" s="31"/>
      <c r="K33" s="31"/>
      <c r="L33" s="31"/>
      <c r="M33" s="31"/>
      <c r="N33" s="31"/>
      <c r="O33" s="31"/>
      <c r="P33" s="31"/>
      <c r="Q33" s="31"/>
      <c r="R33" s="31"/>
      <c r="S33" s="31"/>
      <c r="T33" s="31"/>
      <c r="U33" s="31"/>
      <c r="V33" s="31"/>
      <c r="W33" s="31"/>
      <c r="X33" s="31"/>
      <c r="Y33" s="32"/>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row>
    <row r="34" spans="1:78" s="3" customFormat="1" ht="27" customHeight="1" thickBot="1" x14ac:dyDescent="0.4">
      <c r="A34" s="35"/>
      <c r="B34" s="112" t="s">
        <v>52</v>
      </c>
      <c r="C34" s="60" t="s">
        <v>89</v>
      </c>
      <c r="D34" s="61">
        <v>0</v>
      </c>
      <c r="E34" s="93">
        <v>44385</v>
      </c>
      <c r="F34" s="93">
        <v>44386</v>
      </c>
      <c r="G34" s="16"/>
      <c r="H34" s="16"/>
      <c r="I34" s="31"/>
      <c r="J34" s="31"/>
      <c r="K34" s="31"/>
      <c r="L34" s="31"/>
      <c r="M34" s="31"/>
      <c r="N34" s="31"/>
      <c r="O34" s="31"/>
      <c r="P34" s="31"/>
      <c r="Q34" s="31"/>
      <c r="R34" s="31"/>
      <c r="S34" s="31"/>
      <c r="T34" s="31"/>
      <c r="U34" s="31"/>
      <c r="V34" s="31"/>
      <c r="W34" s="31"/>
      <c r="X34" s="31"/>
      <c r="Y34" s="32"/>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c r="BZ34" s="31"/>
    </row>
    <row r="35" spans="1:78" s="3" customFormat="1" ht="27" customHeight="1" thickBot="1" x14ac:dyDescent="0.4">
      <c r="A35" s="35"/>
      <c r="B35" s="112" t="s">
        <v>53</v>
      </c>
      <c r="C35" s="60" t="s">
        <v>89</v>
      </c>
      <c r="D35" s="61">
        <v>0</v>
      </c>
      <c r="E35" s="93">
        <f>E33</f>
        <v>44385</v>
      </c>
      <c r="F35" s="93">
        <f>E35+3</f>
        <v>44388</v>
      </c>
      <c r="G35" s="16"/>
      <c r="H35" s="16">
        <f t="shared" si="18"/>
        <v>4</v>
      </c>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row>
    <row r="36" spans="1:78" s="3" customFormat="1" ht="27" customHeight="1" thickBot="1" x14ac:dyDescent="0.4">
      <c r="A36" s="35"/>
      <c r="B36" s="113" t="s">
        <v>54</v>
      </c>
      <c r="C36" s="75" t="s">
        <v>89</v>
      </c>
      <c r="D36" s="76">
        <v>0</v>
      </c>
      <c r="E36" s="94">
        <v>44389</v>
      </c>
      <c r="F36" s="94">
        <v>44390</v>
      </c>
      <c r="G36" s="16"/>
      <c r="H36" s="16"/>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row>
    <row r="37" spans="1:78" s="3" customFormat="1" ht="30" customHeight="1" thickBot="1" x14ac:dyDescent="0.4">
      <c r="A37" s="35"/>
      <c r="B37" s="114" t="s">
        <v>55</v>
      </c>
      <c r="C37" s="73" t="s">
        <v>90</v>
      </c>
      <c r="D37" s="74">
        <v>0</v>
      </c>
      <c r="E37" s="95">
        <v>44384</v>
      </c>
      <c r="F37" s="95">
        <v>44386</v>
      </c>
      <c r="G37" s="16"/>
      <c r="H37" s="16"/>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31"/>
      <c r="BO37" s="31"/>
      <c r="BP37" s="31"/>
      <c r="BQ37" s="31"/>
      <c r="BR37" s="31"/>
      <c r="BS37" s="31"/>
      <c r="BT37" s="31"/>
      <c r="BU37" s="31"/>
      <c r="BV37" s="31"/>
      <c r="BW37" s="31"/>
      <c r="BX37" s="31"/>
      <c r="BY37" s="31"/>
      <c r="BZ37" s="31"/>
    </row>
    <row r="38" spans="1:78" s="3" customFormat="1" ht="30" customHeight="1" thickBot="1" x14ac:dyDescent="0.4">
      <c r="A38" s="35"/>
      <c r="B38" s="112" t="s">
        <v>56</v>
      </c>
      <c r="C38" s="60" t="s">
        <v>90</v>
      </c>
      <c r="D38" s="61">
        <v>0</v>
      </c>
      <c r="E38" s="93">
        <v>44384</v>
      </c>
      <c r="F38" s="93">
        <v>44384</v>
      </c>
      <c r="G38" s="16"/>
      <c r="H38" s="16"/>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c r="BM38" s="31"/>
      <c r="BN38" s="31"/>
      <c r="BO38" s="31"/>
      <c r="BP38" s="31"/>
      <c r="BQ38" s="31"/>
      <c r="BR38" s="31"/>
      <c r="BS38" s="31"/>
      <c r="BT38" s="31"/>
      <c r="BU38" s="31"/>
      <c r="BV38" s="31"/>
      <c r="BW38" s="31"/>
      <c r="BX38" s="31"/>
      <c r="BY38" s="31"/>
      <c r="BZ38" s="31"/>
    </row>
    <row r="39" spans="1:78" s="3" customFormat="1" ht="30" customHeight="1" thickBot="1" x14ac:dyDescent="0.4">
      <c r="A39" s="35"/>
      <c r="B39" s="112" t="s">
        <v>57</v>
      </c>
      <c r="C39" s="60" t="s">
        <v>90</v>
      </c>
      <c r="D39" s="61">
        <v>0</v>
      </c>
      <c r="E39" s="93">
        <v>44384</v>
      </c>
      <c r="F39" s="93">
        <v>44386</v>
      </c>
      <c r="G39" s="16"/>
      <c r="H39" s="16"/>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row>
    <row r="40" spans="1:78" s="3" customFormat="1" ht="30" customHeight="1" thickBot="1" x14ac:dyDescent="0.4">
      <c r="A40" s="35"/>
      <c r="B40" s="113" t="s">
        <v>58</v>
      </c>
      <c r="C40" s="75" t="s">
        <v>90</v>
      </c>
      <c r="D40" s="76">
        <v>0</v>
      </c>
      <c r="E40" s="94">
        <v>44389</v>
      </c>
      <c r="F40" s="94">
        <v>44390</v>
      </c>
      <c r="G40" s="16"/>
      <c r="H40" s="16"/>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row>
    <row r="41" spans="1:78" s="3" customFormat="1" ht="30" customHeight="1" thickBot="1" x14ac:dyDescent="0.4">
      <c r="A41" s="35"/>
      <c r="B41" s="114" t="s">
        <v>59</v>
      </c>
      <c r="C41" s="73" t="s">
        <v>91</v>
      </c>
      <c r="D41" s="74">
        <v>0</v>
      </c>
      <c r="E41" s="95">
        <v>44384</v>
      </c>
      <c r="F41" s="95">
        <v>44386</v>
      </c>
      <c r="G41" s="16"/>
      <c r="H41" s="16"/>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row>
    <row r="42" spans="1:78" s="3" customFormat="1" ht="30" customHeight="1" thickBot="1" x14ac:dyDescent="0.4">
      <c r="A42" s="35"/>
      <c r="B42" s="113" t="s">
        <v>60</v>
      </c>
      <c r="C42" s="75" t="s">
        <v>91</v>
      </c>
      <c r="D42" s="76">
        <v>0</v>
      </c>
      <c r="E42" s="94">
        <v>44386</v>
      </c>
      <c r="F42" s="94">
        <v>44390</v>
      </c>
      <c r="G42" s="16"/>
      <c r="H42" s="16"/>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row>
    <row r="43" spans="1:78" s="3" customFormat="1" ht="30" customHeight="1" thickBot="1" x14ac:dyDescent="0.4">
      <c r="A43" s="35"/>
      <c r="B43" s="114" t="s">
        <v>61</v>
      </c>
      <c r="C43" s="73" t="s">
        <v>92</v>
      </c>
      <c r="D43" s="74">
        <v>0</v>
      </c>
      <c r="E43" s="95">
        <v>44384</v>
      </c>
      <c r="F43" s="95">
        <v>44384</v>
      </c>
      <c r="G43" s="16"/>
      <c r="H43" s="16"/>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row>
    <row r="44" spans="1:78" s="3" customFormat="1" ht="30" customHeight="1" thickBot="1" x14ac:dyDescent="0.4">
      <c r="A44" s="35"/>
      <c r="B44" s="114" t="s">
        <v>62</v>
      </c>
      <c r="C44" s="73" t="s">
        <v>92</v>
      </c>
      <c r="D44" s="74">
        <v>0</v>
      </c>
      <c r="E44" s="95">
        <v>44385</v>
      </c>
      <c r="F44" s="95">
        <v>44386</v>
      </c>
      <c r="G44" s="16"/>
      <c r="H44" s="16"/>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row>
    <row r="45" spans="1:78" s="3" customFormat="1" ht="30" customHeight="1" thickBot="1" x14ac:dyDescent="0.4">
      <c r="A45" s="35"/>
      <c r="B45" s="112" t="s">
        <v>63</v>
      </c>
      <c r="C45" s="60" t="s">
        <v>92</v>
      </c>
      <c r="D45" s="61">
        <v>0</v>
      </c>
      <c r="E45" s="93">
        <v>44389</v>
      </c>
      <c r="F45" s="93">
        <v>44389</v>
      </c>
      <c r="G45" s="16"/>
      <c r="H45" s="16"/>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row>
    <row r="46" spans="1:78" s="3" customFormat="1" ht="30" customHeight="1" thickBot="1" x14ac:dyDescent="0.4">
      <c r="A46" s="35" t="s">
        <v>64</v>
      </c>
      <c r="B46" s="113" t="s">
        <v>64</v>
      </c>
      <c r="C46" s="75" t="s">
        <v>92</v>
      </c>
      <c r="D46" s="76">
        <v>0</v>
      </c>
      <c r="E46" s="94">
        <v>44390</v>
      </c>
      <c r="F46" s="94">
        <v>44390</v>
      </c>
      <c r="G46" s="16"/>
      <c r="H46" s="16"/>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row>
    <row r="47" spans="1:78" s="3" customFormat="1" ht="30" customHeight="1" thickBot="1" x14ac:dyDescent="0.4">
      <c r="A47" s="35"/>
      <c r="B47" s="114" t="s">
        <v>65</v>
      </c>
      <c r="C47" s="73" t="s">
        <v>90</v>
      </c>
      <c r="D47" s="74">
        <v>0</v>
      </c>
      <c r="E47" s="95">
        <v>44384</v>
      </c>
      <c r="F47" s="95">
        <v>44390</v>
      </c>
      <c r="G47" s="16"/>
      <c r="H47" s="16"/>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c r="BM47" s="31"/>
      <c r="BN47" s="31"/>
      <c r="BO47" s="31"/>
      <c r="BP47" s="31"/>
      <c r="BQ47" s="31"/>
      <c r="BR47" s="31"/>
      <c r="BS47" s="31"/>
      <c r="BT47" s="31"/>
      <c r="BU47" s="31"/>
      <c r="BV47" s="31"/>
      <c r="BW47" s="31"/>
      <c r="BX47" s="31"/>
      <c r="BY47" s="31"/>
      <c r="BZ47" s="31"/>
    </row>
    <row r="48" spans="1:78" s="3" customFormat="1" ht="30" customHeight="1" thickBot="1" x14ac:dyDescent="0.4">
      <c r="A48" s="35"/>
      <c r="B48" s="112" t="s">
        <v>66</v>
      </c>
      <c r="C48" s="60" t="s">
        <v>92</v>
      </c>
      <c r="D48" s="61">
        <v>0</v>
      </c>
      <c r="E48" s="93">
        <v>44386</v>
      </c>
      <c r="F48" s="93">
        <v>44390</v>
      </c>
      <c r="G48" s="16"/>
      <c r="H48" s="16"/>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c r="BM48" s="31"/>
      <c r="BN48" s="31"/>
      <c r="BO48" s="31"/>
      <c r="BP48" s="31"/>
      <c r="BQ48" s="31"/>
      <c r="BR48" s="31"/>
      <c r="BS48" s="31"/>
      <c r="BT48" s="31"/>
      <c r="BU48" s="31"/>
      <c r="BV48" s="31"/>
      <c r="BW48" s="31"/>
      <c r="BX48" s="31"/>
      <c r="BY48" s="31"/>
      <c r="BZ48" s="31"/>
    </row>
    <row r="49" spans="1:78" s="3" customFormat="1" ht="30" customHeight="1" thickBot="1" x14ac:dyDescent="0.4">
      <c r="A49" s="35"/>
      <c r="B49" s="112" t="s">
        <v>67</v>
      </c>
      <c r="C49" s="60" t="s">
        <v>92</v>
      </c>
      <c r="D49" s="61">
        <v>0</v>
      </c>
      <c r="E49" s="93">
        <v>44386</v>
      </c>
      <c r="F49" s="93">
        <v>44390</v>
      </c>
      <c r="G49" s="16"/>
      <c r="H49" s="16"/>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c r="BM49" s="31"/>
      <c r="BN49" s="31"/>
      <c r="BO49" s="31"/>
      <c r="BP49" s="31"/>
      <c r="BQ49" s="31"/>
      <c r="BR49" s="31"/>
      <c r="BS49" s="31"/>
      <c r="BT49" s="31"/>
      <c r="BU49" s="31"/>
      <c r="BV49" s="31"/>
      <c r="BW49" s="31"/>
      <c r="BX49" s="31"/>
      <c r="BY49" s="31"/>
      <c r="BZ49" s="31"/>
    </row>
    <row r="50" spans="1:78" s="3" customFormat="1" ht="30" customHeight="1" thickBot="1" x14ac:dyDescent="0.4">
      <c r="A50" s="35"/>
      <c r="B50" s="112" t="s">
        <v>68</v>
      </c>
      <c r="C50" s="60" t="s">
        <v>92</v>
      </c>
      <c r="D50" s="61">
        <v>0</v>
      </c>
      <c r="E50" s="93">
        <v>44385</v>
      </c>
      <c r="F50" s="93">
        <v>44390</v>
      </c>
      <c r="G50" s="16"/>
      <c r="H50" s="16"/>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c r="BM50" s="31"/>
      <c r="BN50" s="31"/>
      <c r="BO50" s="31"/>
      <c r="BP50" s="31"/>
      <c r="BQ50" s="31"/>
      <c r="BR50" s="31"/>
      <c r="BS50" s="31"/>
      <c r="BT50" s="31"/>
      <c r="BU50" s="31"/>
      <c r="BV50" s="31"/>
      <c r="BW50" s="31"/>
      <c r="BX50" s="31"/>
      <c r="BY50" s="31"/>
      <c r="BZ50" s="31"/>
    </row>
    <row r="51" spans="1:78" s="3" customFormat="1" ht="30" customHeight="1" thickBot="1" x14ac:dyDescent="0.4">
      <c r="A51" s="35"/>
      <c r="B51" s="112" t="s">
        <v>69</v>
      </c>
      <c r="C51" s="60" t="s">
        <v>91</v>
      </c>
      <c r="D51" s="61">
        <v>0</v>
      </c>
      <c r="E51" s="93">
        <v>44384</v>
      </c>
      <c r="F51" s="93">
        <v>44390</v>
      </c>
      <c r="G51" s="16"/>
      <c r="H51" s="16"/>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c r="BL51" s="31"/>
      <c r="BM51" s="31"/>
      <c r="BN51" s="31"/>
      <c r="BO51" s="31"/>
      <c r="BP51" s="31"/>
      <c r="BQ51" s="31"/>
      <c r="BR51" s="31"/>
      <c r="BS51" s="31"/>
      <c r="BT51" s="31"/>
      <c r="BU51" s="31"/>
      <c r="BV51" s="31"/>
      <c r="BW51" s="31"/>
      <c r="BX51" s="31"/>
      <c r="BY51" s="31"/>
      <c r="BZ51" s="31"/>
    </row>
    <row r="52" spans="1:78" s="3" customFormat="1" ht="30" customHeight="1" thickBot="1" x14ac:dyDescent="0.4">
      <c r="A52" s="35"/>
      <c r="B52" s="112" t="s">
        <v>70</v>
      </c>
      <c r="C52" s="60" t="s">
        <v>92</v>
      </c>
      <c r="D52" s="61">
        <v>0</v>
      </c>
      <c r="E52" s="93">
        <v>44384</v>
      </c>
      <c r="F52" s="93">
        <v>44390</v>
      </c>
      <c r="G52" s="16"/>
      <c r="H52" s="16"/>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c r="BK52" s="31"/>
      <c r="BL52" s="31"/>
      <c r="BM52" s="31"/>
      <c r="BN52" s="31"/>
      <c r="BO52" s="31"/>
      <c r="BP52" s="31"/>
      <c r="BQ52" s="31"/>
      <c r="BR52" s="31"/>
      <c r="BS52" s="31"/>
      <c r="BT52" s="31"/>
      <c r="BU52" s="31"/>
      <c r="BV52" s="31"/>
      <c r="BW52" s="31"/>
      <c r="BX52" s="31"/>
      <c r="BY52" s="31"/>
      <c r="BZ52" s="31"/>
    </row>
    <row r="53" spans="1:78" s="3" customFormat="1" ht="30" customHeight="1" thickBot="1" x14ac:dyDescent="0.4">
      <c r="A53" s="35" t="s">
        <v>9</v>
      </c>
      <c r="B53" s="20" t="s">
        <v>25</v>
      </c>
      <c r="C53" s="44"/>
      <c r="D53" s="21"/>
      <c r="E53" s="96"/>
      <c r="F53" s="97"/>
      <c r="G53" s="16"/>
      <c r="H53" s="16" t="str">
        <f t="shared" si="18"/>
        <v/>
      </c>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c r="BG53" s="31"/>
      <c r="BH53" s="31"/>
      <c r="BI53" s="31"/>
      <c r="BJ53" s="31"/>
      <c r="BK53" s="31"/>
      <c r="BL53" s="31"/>
      <c r="BM53" s="31"/>
      <c r="BN53" s="31"/>
      <c r="BO53" s="31"/>
      <c r="BP53" s="31"/>
      <c r="BQ53" s="31"/>
      <c r="BR53" s="31"/>
      <c r="BS53" s="31"/>
      <c r="BT53" s="31"/>
      <c r="BU53" s="31"/>
      <c r="BV53" s="31"/>
      <c r="BW53" s="31"/>
      <c r="BX53" s="31"/>
      <c r="BY53" s="31"/>
      <c r="BZ53" s="31"/>
    </row>
    <row r="54" spans="1:78" s="3" customFormat="1" ht="24" customHeight="1" thickBot="1" x14ac:dyDescent="0.4">
      <c r="A54" s="35"/>
      <c r="B54" s="115" t="s">
        <v>72</v>
      </c>
      <c r="C54" s="45" t="s">
        <v>91</v>
      </c>
      <c r="D54" s="22">
        <v>0</v>
      </c>
      <c r="E54" s="98">
        <v>44391</v>
      </c>
      <c r="F54" s="98">
        <v>44393</v>
      </c>
      <c r="G54" s="16"/>
      <c r="H54" s="16">
        <f t="shared" si="18"/>
        <v>3</v>
      </c>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c r="BG54" s="31"/>
      <c r="BH54" s="31"/>
      <c r="BI54" s="31"/>
      <c r="BJ54" s="31"/>
      <c r="BK54" s="31"/>
      <c r="BL54" s="31"/>
      <c r="BM54" s="31"/>
      <c r="BN54" s="31"/>
      <c r="BO54" s="31"/>
      <c r="BP54" s="31"/>
      <c r="BQ54" s="31"/>
      <c r="BR54" s="31"/>
      <c r="BS54" s="31"/>
      <c r="BT54" s="31"/>
      <c r="BU54" s="31"/>
      <c r="BV54" s="31"/>
      <c r="BW54" s="31"/>
      <c r="BX54" s="31"/>
      <c r="BY54" s="31"/>
      <c r="BZ54" s="31"/>
    </row>
    <row r="55" spans="1:78" s="3" customFormat="1" ht="24" customHeight="1" thickBot="1" x14ac:dyDescent="0.4">
      <c r="A55" s="35"/>
      <c r="B55" s="115" t="s">
        <v>71</v>
      </c>
      <c r="C55" s="45" t="s">
        <v>91</v>
      </c>
      <c r="D55" s="22">
        <v>0</v>
      </c>
      <c r="E55" s="98">
        <v>44396</v>
      </c>
      <c r="F55" s="98">
        <v>44396</v>
      </c>
      <c r="G55" s="16"/>
      <c r="H55" s="16">
        <f t="shared" si="18"/>
        <v>1</v>
      </c>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c r="BE55" s="31"/>
      <c r="BF55" s="31"/>
      <c r="BG55" s="31"/>
      <c r="BH55" s="31"/>
      <c r="BI55" s="31"/>
      <c r="BJ55" s="31"/>
      <c r="BK55" s="31"/>
      <c r="BL55" s="31"/>
      <c r="BM55" s="31"/>
      <c r="BN55" s="31"/>
      <c r="BO55" s="31"/>
      <c r="BP55" s="31"/>
      <c r="BQ55" s="31"/>
      <c r="BR55" s="31"/>
      <c r="BS55" s="31"/>
      <c r="BT55" s="31"/>
      <c r="BU55" s="31"/>
      <c r="BV55" s="31"/>
      <c r="BW55" s="31"/>
      <c r="BX55" s="31"/>
      <c r="BY55" s="31"/>
      <c r="BZ55" s="31"/>
    </row>
    <row r="56" spans="1:78" s="3" customFormat="1" ht="24" customHeight="1" thickBot="1" x14ac:dyDescent="0.4">
      <c r="A56" s="35"/>
      <c r="B56" s="115" t="s">
        <v>73</v>
      </c>
      <c r="C56" s="45" t="s">
        <v>89</v>
      </c>
      <c r="D56" s="22">
        <v>0</v>
      </c>
      <c r="E56" s="98">
        <v>44404</v>
      </c>
      <c r="F56" s="98">
        <v>44405</v>
      </c>
      <c r="G56" s="16"/>
      <c r="H56" s="16">
        <f t="shared" si="18"/>
        <v>2</v>
      </c>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31"/>
      <c r="BG56" s="31"/>
      <c r="BH56" s="31"/>
      <c r="BI56" s="31"/>
      <c r="BJ56" s="31"/>
      <c r="BK56" s="31"/>
      <c r="BL56" s="31"/>
      <c r="BM56" s="31"/>
      <c r="BN56" s="31"/>
      <c r="BO56" s="31"/>
      <c r="BP56" s="31"/>
      <c r="BQ56" s="31"/>
      <c r="BR56" s="31"/>
      <c r="BS56" s="31"/>
      <c r="BT56" s="31"/>
      <c r="BU56" s="31"/>
      <c r="BV56" s="31"/>
      <c r="BW56" s="31"/>
      <c r="BX56" s="31"/>
      <c r="BY56" s="31"/>
      <c r="BZ56" s="31"/>
    </row>
    <row r="57" spans="1:78" s="3" customFormat="1" ht="24" customHeight="1" thickBot="1" x14ac:dyDescent="0.4">
      <c r="A57" s="35"/>
      <c r="B57" s="116" t="s">
        <v>74</v>
      </c>
      <c r="C57" s="79" t="s">
        <v>89</v>
      </c>
      <c r="D57" s="80">
        <v>0</v>
      </c>
      <c r="E57" s="99">
        <v>44406</v>
      </c>
      <c r="F57" s="99">
        <v>44406</v>
      </c>
      <c r="G57" s="16"/>
      <c r="H57" s="16">
        <f t="shared" si="18"/>
        <v>1</v>
      </c>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31"/>
      <c r="BG57" s="31"/>
      <c r="BH57" s="31"/>
      <c r="BI57" s="31"/>
      <c r="BJ57" s="31"/>
      <c r="BK57" s="31"/>
      <c r="BL57" s="31"/>
      <c r="BM57" s="31"/>
      <c r="BN57" s="31"/>
      <c r="BO57" s="31"/>
      <c r="BP57" s="31"/>
      <c r="BQ57" s="31"/>
      <c r="BR57" s="31"/>
      <c r="BS57" s="31"/>
      <c r="BT57" s="31"/>
      <c r="BU57" s="31"/>
      <c r="BV57" s="31"/>
      <c r="BW57" s="31"/>
      <c r="BX57" s="31"/>
      <c r="BY57" s="31"/>
      <c r="BZ57" s="31"/>
    </row>
    <row r="58" spans="1:78" s="3" customFormat="1" ht="24" customHeight="1" thickBot="1" x14ac:dyDescent="0.4">
      <c r="A58" s="35"/>
      <c r="B58" s="117" t="s">
        <v>75</v>
      </c>
      <c r="C58" s="77" t="s">
        <v>90</v>
      </c>
      <c r="D58" s="78">
        <v>0</v>
      </c>
      <c r="E58" s="100">
        <v>44396</v>
      </c>
      <c r="F58" s="100">
        <v>44407</v>
      </c>
      <c r="G58" s="16"/>
      <c r="H58" s="16">
        <f t="shared" si="18"/>
        <v>12</v>
      </c>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c r="BE58" s="31"/>
      <c r="BF58" s="31"/>
      <c r="BG58" s="31"/>
      <c r="BH58" s="31"/>
      <c r="BI58" s="31"/>
      <c r="BJ58" s="31"/>
      <c r="BK58" s="31"/>
      <c r="BL58" s="31"/>
      <c r="BM58" s="31"/>
      <c r="BN58" s="31"/>
      <c r="BO58" s="31"/>
      <c r="BP58" s="31"/>
      <c r="BQ58" s="31"/>
      <c r="BR58" s="31"/>
      <c r="BS58" s="31"/>
      <c r="BT58" s="31"/>
      <c r="BU58" s="31"/>
      <c r="BV58" s="31"/>
      <c r="BW58" s="31"/>
      <c r="BX58" s="31"/>
      <c r="BY58" s="31"/>
      <c r="BZ58" s="31"/>
    </row>
    <row r="59" spans="1:78" s="3" customFormat="1" ht="24" customHeight="1" thickBot="1" x14ac:dyDescent="0.4">
      <c r="A59" s="35"/>
      <c r="B59" s="117" t="s">
        <v>76</v>
      </c>
      <c r="C59" s="77" t="s">
        <v>90</v>
      </c>
      <c r="D59" s="78">
        <v>0</v>
      </c>
      <c r="E59" s="100">
        <v>44397</v>
      </c>
      <c r="F59" s="100">
        <v>44407</v>
      </c>
      <c r="G59" s="16"/>
      <c r="H59" s="16"/>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c r="BA59" s="31"/>
      <c r="BB59" s="31"/>
      <c r="BC59" s="31"/>
      <c r="BD59" s="31"/>
      <c r="BE59" s="31"/>
      <c r="BF59" s="31"/>
      <c r="BG59" s="31"/>
      <c r="BH59" s="31"/>
      <c r="BI59" s="31"/>
      <c r="BJ59" s="31"/>
      <c r="BK59" s="31"/>
      <c r="BL59" s="31"/>
      <c r="BM59" s="31"/>
      <c r="BN59" s="31"/>
      <c r="BO59" s="31"/>
      <c r="BP59" s="31"/>
      <c r="BQ59" s="31"/>
      <c r="BR59" s="31"/>
      <c r="BS59" s="31"/>
      <c r="BT59" s="31"/>
      <c r="BU59" s="31"/>
      <c r="BV59" s="31"/>
      <c r="BW59" s="31"/>
      <c r="BX59" s="31"/>
      <c r="BY59" s="31"/>
      <c r="BZ59" s="31"/>
    </row>
    <row r="60" spans="1:78" s="3" customFormat="1" ht="24" customHeight="1" thickBot="1" x14ac:dyDescent="0.4">
      <c r="A60" s="35"/>
      <c r="B60" s="117" t="s">
        <v>77</v>
      </c>
      <c r="C60" s="77" t="s">
        <v>90</v>
      </c>
      <c r="D60" s="78">
        <v>0</v>
      </c>
      <c r="E60" s="100">
        <v>44401</v>
      </c>
      <c r="F60" s="100">
        <v>44407</v>
      </c>
      <c r="G60" s="16"/>
      <c r="H60" s="16"/>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c r="BB60" s="31"/>
      <c r="BC60" s="31"/>
      <c r="BD60" s="31"/>
      <c r="BE60" s="31"/>
      <c r="BF60" s="31"/>
      <c r="BG60" s="31"/>
      <c r="BH60" s="31"/>
      <c r="BI60" s="31"/>
      <c r="BJ60" s="31"/>
      <c r="BK60" s="31"/>
      <c r="BL60" s="31"/>
      <c r="BM60" s="31"/>
      <c r="BN60" s="31"/>
      <c r="BO60" s="31"/>
      <c r="BP60" s="31"/>
      <c r="BQ60" s="31"/>
      <c r="BR60" s="31"/>
      <c r="BS60" s="31"/>
      <c r="BT60" s="31"/>
      <c r="BU60" s="31"/>
      <c r="BV60" s="31"/>
      <c r="BW60" s="31"/>
      <c r="BX60" s="31"/>
      <c r="BY60" s="31"/>
      <c r="BZ60" s="31"/>
    </row>
    <row r="61" spans="1:78" s="3" customFormat="1" ht="24" customHeight="1" thickBot="1" x14ac:dyDescent="0.4">
      <c r="A61" s="35"/>
      <c r="B61" s="116" t="s">
        <v>78</v>
      </c>
      <c r="C61" s="79" t="s">
        <v>90</v>
      </c>
      <c r="D61" s="80">
        <v>0</v>
      </c>
      <c r="E61" s="99">
        <v>44402</v>
      </c>
      <c r="F61" s="99">
        <v>44407</v>
      </c>
      <c r="G61" s="16"/>
      <c r="H61" s="16"/>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c r="BE61" s="31"/>
      <c r="BF61" s="31"/>
      <c r="BG61" s="31"/>
      <c r="BH61" s="31"/>
      <c r="BI61" s="31"/>
      <c r="BJ61" s="31"/>
      <c r="BK61" s="31"/>
      <c r="BL61" s="31"/>
      <c r="BM61" s="31"/>
      <c r="BN61" s="31"/>
      <c r="BO61" s="31"/>
      <c r="BP61" s="31"/>
      <c r="BQ61" s="31"/>
      <c r="BR61" s="31"/>
      <c r="BS61" s="31"/>
      <c r="BT61" s="31"/>
      <c r="BU61" s="31"/>
      <c r="BV61" s="31"/>
      <c r="BW61" s="31"/>
      <c r="BX61" s="31"/>
      <c r="BY61" s="31"/>
      <c r="BZ61" s="31"/>
    </row>
    <row r="62" spans="1:78" s="3" customFormat="1" ht="24" customHeight="1" thickBot="1" x14ac:dyDescent="0.4">
      <c r="A62" s="35"/>
      <c r="B62" s="118" t="s">
        <v>79</v>
      </c>
      <c r="C62" s="109" t="s">
        <v>92</v>
      </c>
      <c r="D62" s="110">
        <v>0</v>
      </c>
      <c r="E62" s="111">
        <v>44405</v>
      </c>
      <c r="F62" s="111">
        <v>44407</v>
      </c>
      <c r="G62" s="16"/>
      <c r="H62" s="16"/>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31"/>
      <c r="BC62" s="31"/>
      <c r="BD62" s="31"/>
      <c r="BE62" s="31"/>
      <c r="BF62" s="31"/>
      <c r="BG62" s="31"/>
      <c r="BH62" s="31"/>
      <c r="BI62" s="31"/>
      <c r="BJ62" s="31"/>
      <c r="BK62" s="31"/>
      <c r="BL62" s="31"/>
      <c r="BM62" s="31"/>
      <c r="BN62" s="31"/>
      <c r="BO62" s="31"/>
      <c r="BP62" s="31"/>
      <c r="BQ62" s="31"/>
      <c r="BR62" s="31"/>
      <c r="BS62" s="31"/>
      <c r="BT62" s="31"/>
      <c r="BU62" s="31"/>
      <c r="BV62" s="31"/>
      <c r="BW62" s="31"/>
      <c r="BX62" s="31"/>
      <c r="BY62" s="31"/>
      <c r="BZ62" s="31"/>
    </row>
    <row r="63" spans="1:78" s="3" customFormat="1" ht="24" customHeight="1" thickBot="1" x14ac:dyDescent="0.4">
      <c r="A63" s="35"/>
      <c r="B63" s="119" t="s">
        <v>80</v>
      </c>
      <c r="C63" s="106" t="s">
        <v>92</v>
      </c>
      <c r="D63" s="107">
        <v>0</v>
      </c>
      <c r="E63" s="108">
        <v>44406</v>
      </c>
      <c r="F63" s="108">
        <v>44407</v>
      </c>
      <c r="G63" s="16"/>
      <c r="H63" s="16"/>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c r="BA63" s="31"/>
      <c r="BB63" s="31"/>
      <c r="BC63" s="31"/>
      <c r="BD63" s="31"/>
      <c r="BE63" s="31"/>
      <c r="BF63" s="31"/>
      <c r="BG63" s="31"/>
      <c r="BH63" s="31"/>
      <c r="BI63" s="31"/>
      <c r="BJ63" s="31"/>
      <c r="BK63" s="31"/>
      <c r="BL63" s="31"/>
      <c r="BM63" s="31"/>
      <c r="BN63" s="31"/>
      <c r="BO63" s="31"/>
      <c r="BP63" s="31"/>
      <c r="BQ63" s="31"/>
      <c r="BR63" s="31"/>
      <c r="BS63" s="31"/>
      <c r="BT63" s="31"/>
      <c r="BU63" s="31"/>
      <c r="BV63" s="31"/>
      <c r="BW63" s="31"/>
      <c r="BX63" s="31"/>
      <c r="BY63" s="31"/>
      <c r="BZ63" s="31"/>
    </row>
    <row r="64" spans="1:78" s="3" customFormat="1" ht="24" customHeight="1" thickBot="1" x14ac:dyDescent="0.4">
      <c r="A64" s="35"/>
      <c r="B64" s="117" t="s">
        <v>81</v>
      </c>
      <c r="C64" s="77" t="s">
        <v>92</v>
      </c>
      <c r="D64" s="78">
        <v>0</v>
      </c>
      <c r="E64" s="100">
        <v>44405</v>
      </c>
      <c r="F64" s="100">
        <v>44407</v>
      </c>
      <c r="G64" s="16"/>
      <c r="H64" s="16"/>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c r="BA64" s="31"/>
      <c r="BB64" s="31"/>
      <c r="BC64" s="31"/>
      <c r="BD64" s="31"/>
      <c r="BE64" s="31"/>
      <c r="BF64" s="31"/>
      <c r="BG64" s="31"/>
      <c r="BH64" s="31"/>
      <c r="BI64" s="31"/>
      <c r="BJ64" s="31"/>
      <c r="BK64" s="31"/>
      <c r="BL64" s="31"/>
      <c r="BM64" s="31"/>
      <c r="BN64" s="31"/>
      <c r="BO64" s="31"/>
      <c r="BP64" s="31"/>
      <c r="BQ64" s="31"/>
      <c r="BR64" s="31"/>
      <c r="BS64" s="31"/>
      <c r="BT64" s="31"/>
      <c r="BU64" s="31"/>
      <c r="BV64" s="31"/>
      <c r="BW64" s="31"/>
      <c r="BX64" s="31"/>
      <c r="BY64" s="31"/>
      <c r="BZ64" s="31"/>
    </row>
    <row r="65" spans="1:78" s="3" customFormat="1" ht="30" customHeight="1" thickBot="1" x14ac:dyDescent="0.4">
      <c r="A65" s="35" t="s">
        <v>9</v>
      </c>
      <c r="B65" s="57" t="s">
        <v>26</v>
      </c>
      <c r="C65" s="58"/>
      <c r="D65" s="59"/>
      <c r="E65" s="101"/>
      <c r="F65" s="102"/>
      <c r="G65" s="16"/>
      <c r="H65" s="16" t="str">
        <f t="shared" si="18"/>
        <v/>
      </c>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c r="BA65" s="31"/>
      <c r="BB65" s="31"/>
      <c r="BC65" s="31"/>
      <c r="BD65" s="31"/>
      <c r="BE65" s="31"/>
      <c r="BF65" s="31"/>
      <c r="BG65" s="31"/>
      <c r="BH65" s="31"/>
      <c r="BI65" s="31"/>
      <c r="BJ65" s="31"/>
      <c r="BK65" s="31"/>
      <c r="BL65" s="31"/>
      <c r="BM65" s="31"/>
      <c r="BN65" s="31"/>
      <c r="BO65" s="31"/>
      <c r="BP65" s="31"/>
      <c r="BQ65" s="31"/>
      <c r="BR65" s="31"/>
      <c r="BS65" s="31"/>
      <c r="BT65" s="31"/>
      <c r="BU65" s="31"/>
      <c r="BV65" s="31"/>
      <c r="BW65" s="31"/>
      <c r="BX65" s="31"/>
      <c r="BY65" s="31"/>
      <c r="BZ65" s="31"/>
    </row>
    <row r="66" spans="1:78" s="3" customFormat="1" ht="30" customHeight="1" thickBot="1" x14ac:dyDescent="0.4">
      <c r="A66" s="35"/>
      <c r="B66" s="120" t="s">
        <v>82</v>
      </c>
      <c r="C66" s="62" t="s">
        <v>88</v>
      </c>
      <c r="D66" s="63">
        <v>0</v>
      </c>
      <c r="E66" s="103">
        <v>44404</v>
      </c>
      <c r="F66" s="103">
        <v>44419</v>
      </c>
      <c r="G66" s="16"/>
      <c r="H66" s="16">
        <f t="shared" si="18"/>
        <v>16</v>
      </c>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c r="BA66" s="31"/>
      <c r="BB66" s="31"/>
      <c r="BC66" s="31"/>
      <c r="BD66" s="31"/>
      <c r="BE66" s="31"/>
      <c r="BF66" s="31"/>
      <c r="BG66" s="31"/>
      <c r="BH66" s="31"/>
      <c r="BI66" s="31"/>
      <c r="BJ66" s="31"/>
      <c r="BK66" s="31"/>
      <c r="BL66" s="31"/>
      <c r="BM66" s="31"/>
      <c r="BN66" s="31"/>
      <c r="BO66" s="31"/>
      <c r="BP66" s="31"/>
      <c r="BQ66" s="31"/>
      <c r="BR66" s="31"/>
      <c r="BS66" s="31"/>
      <c r="BT66" s="31"/>
      <c r="BU66" s="31"/>
      <c r="BV66" s="31"/>
      <c r="BW66" s="31"/>
      <c r="BX66" s="31"/>
      <c r="BY66" s="31"/>
      <c r="BZ66" s="31"/>
    </row>
    <row r="67" spans="1:78" s="3" customFormat="1" ht="30" customHeight="1" thickBot="1" x14ac:dyDescent="0.4">
      <c r="A67" s="35"/>
      <c r="B67" s="120" t="s">
        <v>83</v>
      </c>
      <c r="C67" s="62" t="s">
        <v>88</v>
      </c>
      <c r="D67" s="63">
        <v>0</v>
      </c>
      <c r="E67" s="103">
        <v>44404</v>
      </c>
      <c r="F67" s="103">
        <v>44419</v>
      </c>
      <c r="G67" s="16"/>
      <c r="H67" s="16">
        <f t="shared" si="18"/>
        <v>16</v>
      </c>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c r="BA67" s="31"/>
      <c r="BB67" s="31"/>
      <c r="BC67" s="31"/>
      <c r="BD67" s="31"/>
      <c r="BE67" s="31"/>
      <c r="BF67" s="31"/>
      <c r="BG67" s="31"/>
      <c r="BH67" s="31"/>
      <c r="BI67" s="31"/>
      <c r="BJ67" s="31"/>
      <c r="BK67" s="31"/>
      <c r="BL67" s="31"/>
      <c r="BM67" s="31"/>
      <c r="BN67" s="31"/>
      <c r="BO67" s="31"/>
      <c r="BP67" s="31"/>
      <c r="BQ67" s="31"/>
      <c r="BR67" s="31"/>
      <c r="BS67" s="31"/>
      <c r="BT67" s="31"/>
      <c r="BU67" s="31"/>
      <c r="BV67" s="31"/>
      <c r="BW67" s="31"/>
      <c r="BX67" s="31"/>
      <c r="BY67" s="31"/>
      <c r="BZ67" s="31"/>
    </row>
    <row r="68" spans="1:78" s="3" customFormat="1" ht="30" customHeight="1" thickBot="1" x14ac:dyDescent="0.4">
      <c r="A68" s="35" t="s">
        <v>11</v>
      </c>
      <c r="B68" s="64" t="s">
        <v>27</v>
      </c>
      <c r="C68" s="46"/>
      <c r="D68" s="23"/>
      <c r="E68" s="104"/>
      <c r="F68" s="104"/>
      <c r="G68" s="16"/>
      <c r="H68" s="16" t="str">
        <f t="shared" si="18"/>
        <v/>
      </c>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c r="BA68" s="31"/>
      <c r="BB68" s="31"/>
      <c r="BC68" s="31"/>
      <c r="BD68" s="31"/>
      <c r="BE68" s="31"/>
      <c r="BF68" s="31"/>
      <c r="BG68" s="31"/>
      <c r="BH68" s="31"/>
      <c r="BI68" s="31"/>
      <c r="BJ68" s="31"/>
      <c r="BK68" s="31"/>
      <c r="BL68" s="31"/>
      <c r="BM68" s="31"/>
      <c r="BN68" s="31"/>
      <c r="BO68" s="31"/>
      <c r="BP68" s="31"/>
      <c r="BQ68" s="31"/>
      <c r="BR68" s="31"/>
      <c r="BS68" s="31"/>
      <c r="BT68" s="31"/>
      <c r="BU68" s="31"/>
      <c r="BV68" s="31"/>
      <c r="BW68" s="31"/>
      <c r="BX68" s="31"/>
      <c r="BY68" s="31"/>
      <c r="BZ68" s="31"/>
    </row>
    <row r="69" spans="1:78" s="3" customFormat="1" ht="39.5" thickBot="1" x14ac:dyDescent="0.4">
      <c r="A69" s="35"/>
      <c r="B69" s="121" t="s">
        <v>84</v>
      </c>
      <c r="C69" s="47" t="s">
        <v>88</v>
      </c>
      <c r="D69" s="24">
        <v>0</v>
      </c>
      <c r="E69" s="105">
        <v>44419</v>
      </c>
      <c r="F69" s="105">
        <v>44421</v>
      </c>
      <c r="G69" s="16"/>
      <c r="H69" s="16"/>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c r="BZ69" s="31"/>
    </row>
    <row r="70" spans="1:78" s="3" customFormat="1" ht="25.5" customHeight="1" thickBot="1" x14ac:dyDescent="0.4">
      <c r="A70" s="35"/>
      <c r="B70" s="121" t="s">
        <v>85</v>
      </c>
      <c r="C70" s="47" t="s">
        <v>92</v>
      </c>
      <c r="D70" s="24">
        <v>0</v>
      </c>
      <c r="E70" s="105">
        <v>44405</v>
      </c>
      <c r="F70" s="105">
        <v>44421</v>
      </c>
      <c r="G70" s="16"/>
      <c r="H70" s="16"/>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1"/>
    </row>
    <row r="71" spans="1:78" s="3" customFormat="1" ht="25.5" customHeight="1" thickBot="1" x14ac:dyDescent="0.4">
      <c r="A71" s="35"/>
      <c r="B71" s="121" t="s">
        <v>86</v>
      </c>
      <c r="C71" s="47" t="s">
        <v>92</v>
      </c>
      <c r="D71" s="24">
        <v>0</v>
      </c>
      <c r="E71" s="105">
        <v>44405</v>
      </c>
      <c r="F71" s="105">
        <v>44421</v>
      </c>
      <c r="G71" s="16"/>
      <c r="H71" s="16"/>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1"/>
    </row>
    <row r="72" spans="1:78" s="3" customFormat="1" ht="30" customHeight="1" thickBot="1" x14ac:dyDescent="0.4">
      <c r="A72" s="35"/>
      <c r="B72" s="81"/>
      <c r="C72" s="82"/>
      <c r="D72" s="83"/>
      <c r="E72" s="84"/>
      <c r="F72" s="84"/>
      <c r="G72" s="16"/>
      <c r="H72" s="16"/>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1"/>
    </row>
    <row r="73" spans="1:78" s="3" customFormat="1" ht="30" customHeight="1" thickBot="1" x14ac:dyDescent="0.4">
      <c r="A73" s="36" t="s">
        <v>10</v>
      </c>
      <c r="B73" s="25"/>
      <c r="C73" s="26"/>
      <c r="D73" s="27"/>
      <c r="E73" s="28"/>
      <c r="F73" s="29"/>
      <c r="G73" s="30"/>
      <c r="H73" s="30" t="str">
        <f t="shared" si="18"/>
        <v/>
      </c>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c r="BT73" s="33"/>
      <c r="BU73" s="33"/>
      <c r="BV73" s="33"/>
      <c r="BW73" s="33"/>
      <c r="BX73" s="33"/>
      <c r="BY73" s="33"/>
      <c r="BZ73" s="33"/>
    </row>
    <row r="74" spans="1:78" ht="30" customHeight="1" x14ac:dyDescent="0.35">
      <c r="G74" s="6"/>
    </row>
    <row r="75" spans="1:78" ht="30" customHeight="1" x14ac:dyDescent="0.35">
      <c r="C75" s="14"/>
      <c r="F75" s="37"/>
    </row>
    <row r="76" spans="1:78" ht="30" customHeight="1" x14ac:dyDescent="0.35">
      <c r="C76" s="15"/>
    </row>
  </sheetData>
  <mergeCells count="14">
    <mergeCell ref="BM4:BS4"/>
    <mergeCell ref="BT4:BZ4"/>
    <mergeCell ref="AY4:BE4"/>
    <mergeCell ref="BF4:BL4"/>
    <mergeCell ref="E3:F3"/>
    <mergeCell ref="I4:O4"/>
    <mergeCell ref="P4:V4"/>
    <mergeCell ref="W4:AC4"/>
    <mergeCell ref="AD4:AJ4"/>
    <mergeCell ref="C3:D3"/>
    <mergeCell ref="C4:D4"/>
    <mergeCell ref="B5:G5"/>
    <mergeCell ref="AK4:AQ4"/>
    <mergeCell ref="AR4:AX4"/>
  </mergeCells>
  <conditionalFormatting sqref="D7:D73">
    <cfRule type="dataBar" priority="2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S73">
    <cfRule type="expression" dxfId="5" priority="39">
      <formula>AND(TODAY()&gt;=I$5,TODAY()&lt;J$5)</formula>
    </cfRule>
  </conditionalFormatting>
  <conditionalFormatting sqref="I7:BS73">
    <cfRule type="expression" dxfId="4" priority="33">
      <formula>AND(task_start&lt;=I$5,ROUNDDOWN((task_end-task_start+1)*task_progress,0)+task_start-1&gt;=I$5)</formula>
    </cfRule>
    <cfRule type="expression" dxfId="3" priority="34" stopIfTrue="1">
      <formula>AND(task_end&gt;=I$5,task_start&lt;J$5)</formula>
    </cfRule>
  </conditionalFormatting>
  <conditionalFormatting sqref="BT5:BZ73">
    <cfRule type="expression" dxfId="2" priority="3">
      <formula>AND(TODAY()&gt;=BT$5,TODAY()&lt;BU$5)</formula>
    </cfRule>
  </conditionalFormatting>
  <conditionalFormatting sqref="BT7:BZ73">
    <cfRule type="expression" dxfId="1" priority="1">
      <formula>AND(task_start&lt;=BT$5,ROUNDDOWN((task_end-task_start+1)*task_progress,0)+task_start-1&gt;=BT$5)</formula>
    </cfRule>
    <cfRule type="expression" dxfId="0" priority="2" stopIfTrue="1">
      <formula>AND(task_end&gt;=BT$5,task_start&lt;BU$5)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3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D7:D73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2021-07-02T05:06:25Z</dcterms:modified>
</cp:coreProperties>
</file>