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evans/Documents/GitHub/UNSW-capstone-group-g/report/"/>
    </mc:Choice>
  </mc:AlternateContent>
  <xr:revisionPtr revIDLastSave="0" documentId="13_ncr:1_{EE4A0024-E777-C042-B487-A635B7647901}" xr6:coauthVersionLast="47" xr6:coauthVersionMax="47" xr10:uidLastSave="{00000000-0000-0000-0000-000000000000}"/>
  <bookViews>
    <workbookView xWindow="-69840" yWindow="-16720" windowWidth="26440" windowHeight="15440" activeTab="1" xr2:uid="{9F5789F8-697D-574E-8F04-CA14BDAE4556}"/>
  </bookViews>
  <sheets>
    <sheet name="Backward Looking" sheetId="1" r:id="rId1"/>
    <sheet name="Forward Predic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2" l="1"/>
  <c r="I12" i="2"/>
  <c r="H12" i="2"/>
  <c r="G12" i="2"/>
  <c r="F12" i="2"/>
  <c r="E12" i="2"/>
  <c r="D12" i="2"/>
  <c r="J8" i="2"/>
  <c r="I8" i="2"/>
  <c r="H8" i="2"/>
  <c r="G8" i="2"/>
  <c r="F8" i="2"/>
  <c r="E8" i="2"/>
  <c r="D8" i="2"/>
  <c r="D7" i="2"/>
  <c r="D6" i="2"/>
  <c r="D5" i="2"/>
  <c r="E3" i="2"/>
  <c r="E6" i="2" s="1"/>
  <c r="D19" i="1"/>
  <c r="E19" i="1"/>
  <c r="F19" i="1"/>
  <c r="G19" i="1"/>
  <c r="H19" i="1"/>
  <c r="C19" i="1"/>
  <c r="D11" i="1"/>
  <c r="E11" i="1"/>
  <c r="F11" i="1"/>
  <c r="G11" i="1"/>
  <c r="H11" i="1"/>
  <c r="I11" i="1"/>
  <c r="C11" i="1"/>
  <c r="D7" i="1"/>
  <c r="E7" i="1"/>
  <c r="F7" i="1"/>
  <c r="G7" i="1"/>
  <c r="H7" i="1"/>
  <c r="I7" i="1"/>
  <c r="C7" i="1"/>
  <c r="C6" i="1"/>
  <c r="C5" i="1"/>
  <c r="C4" i="1"/>
  <c r="D2" i="1"/>
  <c r="D6" i="1" s="1"/>
  <c r="E5" i="2" l="1"/>
  <c r="F3" i="2"/>
  <c r="E7" i="2"/>
  <c r="E2" i="1"/>
  <c r="D5" i="1"/>
  <c r="D4" i="1"/>
  <c r="F5" i="2" l="1"/>
  <c r="F6" i="2"/>
  <c r="F7" i="2"/>
  <c r="G3" i="2"/>
  <c r="E4" i="1"/>
  <c r="E6" i="1"/>
  <c r="F2" i="1"/>
  <c r="E5" i="1"/>
  <c r="G6" i="2" l="1"/>
  <c r="G5" i="2"/>
  <c r="G7" i="2"/>
  <c r="H3" i="2"/>
  <c r="G2" i="1"/>
  <c r="F4" i="1"/>
  <c r="F6" i="1"/>
  <c r="F5" i="1"/>
  <c r="H5" i="2" l="1"/>
  <c r="H6" i="2"/>
  <c r="H7" i="2"/>
  <c r="I3" i="2"/>
  <c r="H2" i="1"/>
  <c r="G5" i="1"/>
  <c r="G4" i="1"/>
  <c r="G6" i="1"/>
  <c r="I5" i="2" l="1"/>
  <c r="I6" i="2"/>
  <c r="I7" i="2"/>
  <c r="J3" i="2"/>
  <c r="I2" i="1"/>
  <c r="H5" i="1"/>
  <c r="H6" i="1"/>
  <c r="H4" i="1"/>
  <c r="J7" i="2" l="1"/>
  <c r="J5" i="2"/>
  <c r="J6" i="2"/>
  <c r="I5" i="1"/>
  <c r="I4" i="1"/>
  <c r="I6" i="1"/>
</calcChain>
</file>

<file path=xl/sharedStrings.xml><?xml version="1.0" encoding="utf-8"?>
<sst xmlns="http://schemas.openxmlformats.org/spreadsheetml/2006/main" count="95" uniqueCount="37">
  <si>
    <t>Time - 12:00pm</t>
  </si>
  <si>
    <t>Date</t>
  </si>
  <si>
    <t>Year</t>
  </si>
  <si>
    <t>Month</t>
  </si>
  <si>
    <t>Day</t>
  </si>
  <si>
    <t>Hour</t>
  </si>
  <si>
    <t>Minute</t>
  </si>
  <si>
    <t>Temperature</t>
  </si>
  <si>
    <t>Heating</t>
  </si>
  <si>
    <t>Cooling</t>
  </si>
  <si>
    <t>Solar Production</t>
  </si>
  <si>
    <t>Season</t>
  </si>
  <si>
    <t>Is_Weekend</t>
  </si>
  <si>
    <t>Public Holiday</t>
  </si>
  <si>
    <t>AEMO Prediction</t>
  </si>
  <si>
    <t>Josh's Prediction</t>
  </si>
  <si>
    <t>Delta</t>
  </si>
  <si>
    <t>Actual</t>
  </si>
  <si>
    <t>Data Features</t>
  </si>
  <si>
    <t>Autumn</t>
  </si>
  <si>
    <t>UOM</t>
  </si>
  <si>
    <t>Time</t>
  </si>
  <si>
    <t>Minutes</t>
  </si>
  <si>
    <t>Degrees C</t>
  </si>
  <si>
    <t>Magnitude</t>
  </si>
  <si>
    <t>MW</t>
  </si>
  <si>
    <t>Categorical</t>
  </si>
  <si>
    <t>Boolean</t>
  </si>
  <si>
    <t>Predicted total demand for 8/4/2024 at 12 PM: 5945.32861328125</t>
  </si>
  <si>
    <t>Predicted total demand for 9/4/2024 at 12 PM: 5996.8271484375</t>
  </si>
  <si>
    <t>Predicted total demand for 10/4/2024 at 12 PM: 5920.494140625</t>
  </si>
  <si>
    <t>Predicted total demand for 11/4/2024 at 12 PM: 5813.892578125</t>
  </si>
  <si>
    <t>Predicted total demand for 12/4/2024 at 12 PM: 5238.0546875</t>
  </si>
  <si>
    <t>Predicted total demand for 13/4/2024 at 12 PM: 5290.056640625</t>
  </si>
  <si>
    <t>Predicted total demand for 14/4/2024 at 12 PM: 5369.7021484375</t>
  </si>
  <si>
    <t>Solar Production (Forecast)</t>
  </si>
  <si>
    <t>Data Features in LSTM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</si>
</sst>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_(* #,##0_);_(* \(#,##0\);_(* &quot;-&quot;??_);_(@_)"/>
  </numFmts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Var(--jp-code-font-family)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1" xfId="0" applyBorder="1"/>
    <xf numFmtId="20" fontId="0" fillId="0" borderId="1" xfId="0" applyNumberFormat="1" applyBorder="1"/>
    <xf numFmtId="20" fontId="0" fillId="0" borderId="4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1" xfId="0" applyFont="1" applyBorder="1"/>
    <xf numFmtId="0" fontId="0" fillId="0" borderId="12" xfId="0" applyBorder="1"/>
    <xf numFmtId="20" fontId="0" fillId="0" borderId="8" xfId="0" applyNumberFormat="1" applyBorder="1"/>
    <xf numFmtId="168" fontId="0" fillId="0" borderId="8" xfId="1" applyNumberFormat="1" applyFont="1" applyBorder="1"/>
    <xf numFmtId="168" fontId="0" fillId="0" borderId="1" xfId="1" applyNumberFormat="1" applyFont="1" applyBorder="1"/>
    <xf numFmtId="168" fontId="0" fillId="0" borderId="4" xfId="1" applyNumberFormat="1" applyFont="1" applyBorder="1"/>
    <xf numFmtId="0" fontId="4" fillId="0" borderId="8" xfId="0" applyFont="1" applyBorder="1"/>
    <xf numFmtId="0" fontId="4" fillId="0" borderId="1" xfId="0" applyFont="1" applyBorder="1"/>
    <xf numFmtId="0" fontId="4" fillId="0" borderId="4" xfId="0" applyFont="1" applyBorder="1"/>
    <xf numFmtId="14" fontId="2" fillId="0" borderId="7" xfId="0" applyNumberFormat="1" applyFont="1" applyBorder="1"/>
    <xf numFmtId="14" fontId="2" fillId="0" borderId="2" xfId="0" applyNumberFormat="1" applyFont="1" applyBorder="1"/>
    <xf numFmtId="14" fontId="2" fillId="0" borderId="3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3F1D4-B240-C547-A33B-1B718FE609DB}">
  <dimension ref="A1:K19"/>
  <sheetViews>
    <sheetView workbookViewId="0">
      <selection sqref="A1:I19"/>
    </sheetView>
  </sheetViews>
  <sheetFormatPr baseColWidth="10" defaultRowHeight="16"/>
  <cols>
    <col min="1" max="1" width="15" bestFit="1" customWidth="1"/>
    <col min="2" max="2" width="15" customWidth="1"/>
    <col min="11" max="11" width="63.33203125" bestFit="1" customWidth="1"/>
  </cols>
  <sheetData>
    <row r="1" spans="1:11">
      <c r="A1" s="3" t="s">
        <v>18</v>
      </c>
      <c r="B1" s="3"/>
    </row>
    <row r="2" spans="1:11" ht="17">
      <c r="A2" t="s">
        <v>1</v>
      </c>
      <c r="B2" t="s">
        <v>20</v>
      </c>
      <c r="C2" s="1">
        <v>45390</v>
      </c>
      <c r="D2" s="1">
        <f>C2+1</f>
        <v>45391</v>
      </c>
      <c r="E2" s="1">
        <f t="shared" ref="E2:I2" si="0">D2+1</f>
        <v>45392</v>
      </c>
      <c r="F2" s="1">
        <f t="shared" si="0"/>
        <v>45393</v>
      </c>
      <c r="G2" s="1">
        <f t="shared" si="0"/>
        <v>45394</v>
      </c>
      <c r="H2" s="1">
        <f t="shared" si="0"/>
        <v>45395</v>
      </c>
      <c r="I2" s="1">
        <f t="shared" si="0"/>
        <v>45396</v>
      </c>
      <c r="K2" s="4" t="s">
        <v>28</v>
      </c>
    </row>
    <row r="3" spans="1:11" ht="17">
      <c r="A3" t="s">
        <v>0</v>
      </c>
      <c r="B3" t="s">
        <v>21</v>
      </c>
      <c r="C3" s="2">
        <v>0.5</v>
      </c>
      <c r="D3" s="2">
        <v>0.5</v>
      </c>
      <c r="E3" s="2">
        <v>0.5</v>
      </c>
      <c r="F3" s="2">
        <v>0.5</v>
      </c>
      <c r="G3" s="2">
        <v>0.5</v>
      </c>
      <c r="H3" s="2">
        <v>0.5</v>
      </c>
      <c r="I3" s="2">
        <v>0.5</v>
      </c>
      <c r="K3" s="4" t="s">
        <v>29</v>
      </c>
    </row>
    <row r="4" spans="1:11" ht="17">
      <c r="A4" t="s">
        <v>2</v>
      </c>
      <c r="B4" t="s">
        <v>2</v>
      </c>
      <c r="C4">
        <f>YEAR(C2)</f>
        <v>2024</v>
      </c>
      <c r="D4">
        <f t="shared" ref="D4:I4" si="1">YEAR(D2)</f>
        <v>2024</v>
      </c>
      <c r="E4">
        <f t="shared" si="1"/>
        <v>2024</v>
      </c>
      <c r="F4">
        <f t="shared" si="1"/>
        <v>2024</v>
      </c>
      <c r="G4">
        <f t="shared" si="1"/>
        <v>2024</v>
      </c>
      <c r="H4">
        <f t="shared" si="1"/>
        <v>2024</v>
      </c>
      <c r="I4">
        <f t="shared" si="1"/>
        <v>2024</v>
      </c>
      <c r="K4" s="4" t="s">
        <v>30</v>
      </c>
    </row>
    <row r="5" spans="1:11" ht="17">
      <c r="A5" t="s">
        <v>3</v>
      </c>
      <c r="B5" t="s">
        <v>3</v>
      </c>
      <c r="C5">
        <f>MONTH(C2)</f>
        <v>4</v>
      </c>
      <c r="D5">
        <f t="shared" ref="D5:I5" si="2">MONTH(D2)</f>
        <v>4</v>
      </c>
      <c r="E5">
        <f t="shared" si="2"/>
        <v>4</v>
      </c>
      <c r="F5">
        <f t="shared" si="2"/>
        <v>4</v>
      </c>
      <c r="G5">
        <f t="shared" si="2"/>
        <v>4</v>
      </c>
      <c r="H5">
        <f t="shared" si="2"/>
        <v>4</v>
      </c>
      <c r="I5">
        <f t="shared" si="2"/>
        <v>4</v>
      </c>
      <c r="K5" s="4" t="s">
        <v>31</v>
      </c>
    </row>
    <row r="6" spans="1:11" ht="17">
      <c r="A6" t="s">
        <v>4</v>
      </c>
      <c r="B6" t="s">
        <v>4</v>
      </c>
      <c r="C6">
        <f>DAY(C2)</f>
        <v>8</v>
      </c>
      <c r="D6">
        <f t="shared" ref="D6:I6" si="3">DAY(D2)</f>
        <v>9</v>
      </c>
      <c r="E6">
        <f t="shared" si="3"/>
        <v>10</v>
      </c>
      <c r="F6">
        <f t="shared" si="3"/>
        <v>11</v>
      </c>
      <c r="G6">
        <f t="shared" si="3"/>
        <v>12</v>
      </c>
      <c r="H6">
        <f t="shared" si="3"/>
        <v>13</v>
      </c>
      <c r="I6">
        <f t="shared" si="3"/>
        <v>14</v>
      </c>
      <c r="K6" s="4" t="s">
        <v>32</v>
      </c>
    </row>
    <row r="7" spans="1:11" ht="17">
      <c r="A7" t="s">
        <v>5</v>
      </c>
      <c r="B7" t="s">
        <v>5</v>
      </c>
      <c r="C7">
        <f>12</f>
        <v>12</v>
      </c>
      <c r="D7">
        <f>12</f>
        <v>12</v>
      </c>
      <c r="E7">
        <f>12</f>
        <v>12</v>
      </c>
      <c r="F7">
        <f>12</f>
        <v>12</v>
      </c>
      <c r="G7">
        <f>12</f>
        <v>12</v>
      </c>
      <c r="H7">
        <f>12</f>
        <v>12</v>
      </c>
      <c r="I7">
        <f>12</f>
        <v>12</v>
      </c>
      <c r="K7" s="4" t="s">
        <v>33</v>
      </c>
    </row>
    <row r="8" spans="1:11" ht="17">
      <c r="A8" t="s">
        <v>6</v>
      </c>
      <c r="B8" t="s">
        <v>22</v>
      </c>
      <c r="C8">
        <v>0</v>
      </c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K8" s="4" t="s">
        <v>34</v>
      </c>
    </row>
    <row r="9" spans="1:11">
      <c r="A9" t="s">
        <v>7</v>
      </c>
      <c r="B9" t="s">
        <v>23</v>
      </c>
      <c r="C9">
        <v>28</v>
      </c>
      <c r="D9">
        <v>27</v>
      </c>
      <c r="E9">
        <v>25</v>
      </c>
      <c r="F9">
        <v>27</v>
      </c>
      <c r="G9">
        <v>27</v>
      </c>
      <c r="H9">
        <v>26</v>
      </c>
      <c r="I9">
        <v>27</v>
      </c>
    </row>
    <row r="10" spans="1:11">
      <c r="A10" t="s">
        <v>8</v>
      </c>
      <c r="B10" t="s">
        <v>24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1">
      <c r="A11" t="s">
        <v>9</v>
      </c>
      <c r="B11" t="s">
        <v>24</v>
      </c>
      <c r="C11">
        <f>C9-24</f>
        <v>4</v>
      </c>
      <c r="D11">
        <f t="shared" ref="D11:I11" si="4">D9-24</f>
        <v>3</v>
      </c>
      <c r="E11">
        <f t="shared" si="4"/>
        <v>1</v>
      </c>
      <c r="F11">
        <f t="shared" si="4"/>
        <v>3</v>
      </c>
      <c r="G11">
        <f t="shared" si="4"/>
        <v>3</v>
      </c>
      <c r="H11">
        <f t="shared" si="4"/>
        <v>2</v>
      </c>
      <c r="I11">
        <f t="shared" si="4"/>
        <v>3</v>
      </c>
    </row>
    <row r="12" spans="1:11">
      <c r="A12" t="s">
        <v>10</v>
      </c>
      <c r="B12" t="s">
        <v>25</v>
      </c>
      <c r="C12">
        <v>3523</v>
      </c>
      <c r="D12">
        <v>3141</v>
      </c>
      <c r="E12">
        <v>3854</v>
      </c>
      <c r="F12">
        <v>3738</v>
      </c>
      <c r="G12">
        <v>3437</v>
      </c>
      <c r="H12">
        <v>3218</v>
      </c>
      <c r="I12">
        <v>3256</v>
      </c>
    </row>
    <row r="13" spans="1:11">
      <c r="A13" t="s">
        <v>11</v>
      </c>
      <c r="B13" t="s">
        <v>26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</row>
    <row r="14" spans="1:11">
      <c r="A14" t="s">
        <v>12</v>
      </c>
      <c r="B14" t="s">
        <v>27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1</v>
      </c>
      <c r="I14" t="b">
        <v>1</v>
      </c>
    </row>
    <row r="15" spans="1:11">
      <c r="A15" t="s">
        <v>13</v>
      </c>
      <c r="B15" t="s">
        <v>27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</row>
    <row r="16" spans="1:11">
      <c r="A16" t="s">
        <v>14</v>
      </c>
      <c r="B16" t="s">
        <v>25</v>
      </c>
    </row>
    <row r="17" spans="1:9">
      <c r="A17" t="s">
        <v>15</v>
      </c>
      <c r="B17" t="s">
        <v>25</v>
      </c>
      <c r="C17">
        <v>5945</v>
      </c>
      <c r="D17">
        <v>5996</v>
      </c>
      <c r="E17">
        <v>5920</v>
      </c>
      <c r="F17">
        <v>5813</v>
      </c>
      <c r="G17">
        <v>5238</v>
      </c>
      <c r="H17">
        <v>5290</v>
      </c>
      <c r="I17">
        <v>5369</v>
      </c>
    </row>
    <row r="18" spans="1:9">
      <c r="A18" t="s">
        <v>17</v>
      </c>
      <c r="B18" t="s">
        <v>25</v>
      </c>
      <c r="C18">
        <v>5307</v>
      </c>
      <c r="D18">
        <v>5553</v>
      </c>
      <c r="E18">
        <v>3973</v>
      </c>
      <c r="F18">
        <v>4112</v>
      </c>
      <c r="G18">
        <v>4816</v>
      </c>
      <c r="H18">
        <v>4293</v>
      </c>
    </row>
    <row r="19" spans="1:9">
      <c r="A19" t="s">
        <v>16</v>
      </c>
      <c r="B19" t="s">
        <v>25</v>
      </c>
      <c r="C19">
        <f>C17-C18</f>
        <v>638</v>
      </c>
      <c r="D19">
        <f t="shared" ref="D19:H19" si="5">D17-D18</f>
        <v>443</v>
      </c>
      <c r="E19">
        <f t="shared" si="5"/>
        <v>1947</v>
      </c>
      <c r="F19">
        <f t="shared" si="5"/>
        <v>1701</v>
      </c>
      <c r="G19">
        <f t="shared" si="5"/>
        <v>422</v>
      </c>
      <c r="H19">
        <f t="shared" si="5"/>
        <v>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325C-DF4D-114A-80D8-1BFE2FD5A5FF}">
  <dimension ref="B2:M20"/>
  <sheetViews>
    <sheetView tabSelected="1" workbookViewId="0">
      <selection activeCell="M6" sqref="M6"/>
    </sheetView>
  </sheetViews>
  <sheetFormatPr baseColWidth="10" defaultRowHeight="16"/>
  <cols>
    <col min="1" max="1" width="4" customWidth="1"/>
    <col min="2" max="2" width="25.83203125" bestFit="1" customWidth="1"/>
  </cols>
  <sheetData>
    <row r="2" spans="2:13" ht="17" thickBot="1">
      <c r="B2" s="3" t="s">
        <v>36</v>
      </c>
      <c r="C2" s="3"/>
    </row>
    <row r="3" spans="2:13" ht="17">
      <c r="B3" s="13" t="s">
        <v>1</v>
      </c>
      <c r="C3" s="13" t="s">
        <v>20</v>
      </c>
      <c r="D3" s="24">
        <v>45397</v>
      </c>
      <c r="E3" s="25">
        <f>D3+1</f>
        <v>45398</v>
      </c>
      <c r="F3" s="25">
        <f t="shared" ref="F3:J3" si="0">E3+1</f>
        <v>45399</v>
      </c>
      <c r="G3" s="25">
        <f t="shared" si="0"/>
        <v>45400</v>
      </c>
      <c r="H3" s="25">
        <f t="shared" si="0"/>
        <v>45401</v>
      </c>
      <c r="I3" s="25">
        <f t="shared" si="0"/>
        <v>45402</v>
      </c>
      <c r="J3" s="26">
        <f t="shared" si="0"/>
        <v>45403</v>
      </c>
      <c r="M3" s="4"/>
    </row>
    <row r="4" spans="2:13" ht="17">
      <c r="B4" s="14" t="s">
        <v>0</v>
      </c>
      <c r="C4" s="14" t="s">
        <v>21</v>
      </c>
      <c r="D4" s="17">
        <v>0.5</v>
      </c>
      <c r="E4" s="6">
        <v>0.5</v>
      </c>
      <c r="F4" s="6">
        <v>0.5</v>
      </c>
      <c r="G4" s="6">
        <v>0.5</v>
      </c>
      <c r="H4" s="6">
        <v>0.5</v>
      </c>
      <c r="I4" s="6">
        <v>0.5</v>
      </c>
      <c r="J4" s="7">
        <v>0.5</v>
      </c>
      <c r="M4" s="4"/>
    </row>
    <row r="5" spans="2:13" ht="17">
      <c r="B5" s="14" t="s">
        <v>2</v>
      </c>
      <c r="C5" s="14" t="s">
        <v>2</v>
      </c>
      <c r="D5" s="11">
        <f>YEAR(D3)</f>
        <v>2024</v>
      </c>
      <c r="E5" s="5">
        <f t="shared" ref="E5:J5" si="1">YEAR(E3)</f>
        <v>2024</v>
      </c>
      <c r="F5" s="5">
        <f t="shared" si="1"/>
        <v>2024</v>
      </c>
      <c r="G5" s="5">
        <f t="shared" si="1"/>
        <v>2024</v>
      </c>
      <c r="H5" s="5">
        <f t="shared" si="1"/>
        <v>2024</v>
      </c>
      <c r="I5" s="5">
        <f t="shared" si="1"/>
        <v>2024</v>
      </c>
      <c r="J5" s="8">
        <f t="shared" si="1"/>
        <v>2024</v>
      </c>
      <c r="M5" s="4"/>
    </row>
    <row r="6" spans="2:13" ht="17">
      <c r="B6" s="14" t="s">
        <v>3</v>
      </c>
      <c r="C6" s="14" t="s">
        <v>3</v>
      </c>
      <c r="D6" s="11">
        <f>MONTH(D3)</f>
        <v>4</v>
      </c>
      <c r="E6" s="5">
        <f t="shared" ref="E6:J6" si="2">MONTH(E3)</f>
        <v>4</v>
      </c>
      <c r="F6" s="5">
        <f t="shared" si="2"/>
        <v>4</v>
      </c>
      <c r="G6" s="5">
        <f t="shared" si="2"/>
        <v>4</v>
      </c>
      <c r="H6" s="5">
        <f t="shared" si="2"/>
        <v>4</v>
      </c>
      <c r="I6" s="5">
        <f t="shared" si="2"/>
        <v>4</v>
      </c>
      <c r="J6" s="8">
        <f t="shared" si="2"/>
        <v>4</v>
      </c>
      <c r="M6" s="4"/>
    </row>
    <row r="7" spans="2:13" ht="17">
      <c r="B7" s="14" t="s">
        <v>4</v>
      </c>
      <c r="C7" s="14" t="s">
        <v>4</v>
      </c>
      <c r="D7" s="11">
        <f>DAY(D3)</f>
        <v>15</v>
      </c>
      <c r="E7" s="5">
        <f t="shared" ref="E7:J7" si="3">DAY(E3)</f>
        <v>16</v>
      </c>
      <c r="F7" s="5">
        <f t="shared" si="3"/>
        <v>17</v>
      </c>
      <c r="G7" s="5">
        <f t="shared" si="3"/>
        <v>18</v>
      </c>
      <c r="H7" s="5">
        <f t="shared" si="3"/>
        <v>19</v>
      </c>
      <c r="I7" s="5">
        <f t="shared" si="3"/>
        <v>20</v>
      </c>
      <c r="J7" s="8">
        <f t="shared" si="3"/>
        <v>21</v>
      </c>
      <c r="M7" s="4"/>
    </row>
    <row r="8" spans="2:13" ht="17">
      <c r="B8" s="14" t="s">
        <v>5</v>
      </c>
      <c r="C8" s="14" t="s">
        <v>5</v>
      </c>
      <c r="D8" s="11">
        <f>12</f>
        <v>12</v>
      </c>
      <c r="E8" s="5">
        <f>12</f>
        <v>12</v>
      </c>
      <c r="F8" s="5">
        <f>12</f>
        <v>12</v>
      </c>
      <c r="G8" s="5">
        <f>12</f>
        <v>12</v>
      </c>
      <c r="H8" s="5">
        <f>12</f>
        <v>12</v>
      </c>
      <c r="I8" s="5">
        <f>12</f>
        <v>12</v>
      </c>
      <c r="J8" s="8">
        <f>12</f>
        <v>12</v>
      </c>
      <c r="M8" s="4"/>
    </row>
    <row r="9" spans="2:13" ht="17">
      <c r="B9" s="14" t="s">
        <v>6</v>
      </c>
      <c r="C9" s="14" t="s">
        <v>22</v>
      </c>
      <c r="D9" s="11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8">
        <v>0</v>
      </c>
      <c r="M9" s="4"/>
    </row>
    <row r="10" spans="2:13">
      <c r="B10" s="14" t="s">
        <v>7</v>
      </c>
      <c r="C10" s="14" t="s">
        <v>23</v>
      </c>
      <c r="D10" s="11">
        <v>27</v>
      </c>
      <c r="E10" s="5">
        <v>28</v>
      </c>
      <c r="F10" s="5">
        <v>27</v>
      </c>
      <c r="G10" s="5">
        <v>27</v>
      </c>
      <c r="H10" s="5">
        <v>27</v>
      </c>
      <c r="I10" s="5">
        <v>25</v>
      </c>
      <c r="J10" s="8">
        <v>25</v>
      </c>
    </row>
    <row r="11" spans="2:13">
      <c r="B11" s="14" t="s">
        <v>8</v>
      </c>
      <c r="C11" s="14" t="s">
        <v>24</v>
      </c>
      <c r="D11" s="11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8">
        <v>0</v>
      </c>
    </row>
    <row r="12" spans="2:13">
      <c r="B12" s="14" t="s">
        <v>9</v>
      </c>
      <c r="C12" s="14" t="s">
        <v>24</v>
      </c>
      <c r="D12" s="11">
        <f>D10-24</f>
        <v>3</v>
      </c>
      <c r="E12" s="5">
        <f t="shared" ref="E12:J12" si="4">E10-24</f>
        <v>4</v>
      </c>
      <c r="F12" s="5">
        <f t="shared" si="4"/>
        <v>3</v>
      </c>
      <c r="G12" s="5">
        <f t="shared" si="4"/>
        <v>3</v>
      </c>
      <c r="H12" s="5">
        <f t="shared" si="4"/>
        <v>3</v>
      </c>
      <c r="I12" s="5">
        <f t="shared" si="4"/>
        <v>1</v>
      </c>
      <c r="J12" s="8">
        <f t="shared" si="4"/>
        <v>1</v>
      </c>
    </row>
    <row r="13" spans="2:13">
      <c r="B13" s="14" t="s">
        <v>35</v>
      </c>
      <c r="C13" s="14" t="s">
        <v>25</v>
      </c>
      <c r="D13" s="18">
        <v>2947</v>
      </c>
      <c r="E13" s="19">
        <v>3153</v>
      </c>
      <c r="F13" s="19">
        <v>2814</v>
      </c>
      <c r="G13" s="19">
        <v>2859</v>
      </c>
      <c r="H13" s="19">
        <v>2897</v>
      </c>
      <c r="I13" s="19">
        <v>2590</v>
      </c>
      <c r="J13" s="20">
        <v>2702</v>
      </c>
    </row>
    <row r="14" spans="2:13">
      <c r="B14" s="14" t="s">
        <v>11</v>
      </c>
      <c r="C14" s="14" t="s">
        <v>26</v>
      </c>
      <c r="D14" s="11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8" t="s">
        <v>19</v>
      </c>
    </row>
    <row r="15" spans="2:13">
      <c r="B15" s="14" t="s">
        <v>12</v>
      </c>
      <c r="C15" s="14" t="s">
        <v>27</v>
      </c>
      <c r="D15" s="11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1</v>
      </c>
      <c r="J15" s="8" t="b">
        <v>1</v>
      </c>
    </row>
    <row r="16" spans="2:13">
      <c r="B16" s="14" t="s">
        <v>13</v>
      </c>
      <c r="C16" s="14" t="s">
        <v>27</v>
      </c>
      <c r="D16" s="11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8" t="b">
        <v>0</v>
      </c>
    </row>
    <row r="17" spans="2:10">
      <c r="B17" s="14" t="s">
        <v>14</v>
      </c>
      <c r="C17" s="14" t="s">
        <v>25</v>
      </c>
      <c r="D17" s="11"/>
      <c r="E17" s="5"/>
      <c r="F17" s="5"/>
      <c r="G17" s="5"/>
      <c r="H17" s="5"/>
      <c r="I17" s="5"/>
      <c r="J17" s="8"/>
    </row>
    <row r="18" spans="2:10">
      <c r="B18" s="15" t="s">
        <v>15</v>
      </c>
      <c r="C18" s="15" t="s">
        <v>25</v>
      </c>
      <c r="D18" s="21">
        <v>6010</v>
      </c>
      <c r="E18" s="22">
        <v>6017</v>
      </c>
      <c r="F18" s="22">
        <v>5993</v>
      </c>
      <c r="G18" s="22">
        <v>5935</v>
      </c>
      <c r="H18" s="22">
        <v>5862</v>
      </c>
      <c r="I18" s="22">
        <v>5780</v>
      </c>
      <c r="J18" s="23">
        <v>5690</v>
      </c>
    </row>
    <row r="19" spans="2:10">
      <c r="B19" s="14" t="s">
        <v>17</v>
      </c>
      <c r="C19" s="14" t="s">
        <v>25</v>
      </c>
      <c r="D19" s="11"/>
      <c r="E19" s="5"/>
      <c r="F19" s="5"/>
      <c r="G19" s="5"/>
      <c r="H19" s="5"/>
      <c r="I19" s="5"/>
      <c r="J19" s="8"/>
    </row>
    <row r="20" spans="2:10" ht="17" thickBot="1">
      <c r="B20" s="16" t="s">
        <v>16</v>
      </c>
      <c r="C20" s="16" t="s">
        <v>25</v>
      </c>
      <c r="D20" s="12"/>
      <c r="E20" s="9"/>
      <c r="F20" s="9"/>
      <c r="G20" s="9"/>
      <c r="H20" s="9"/>
      <c r="I20" s="9"/>
      <c r="J2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Backward Looking</vt:lpstr>
      <vt:lpstr>Forward Prediction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2024-04-14T06:27:21Z</dcterms:created>
  <dcterms:modified xsi:type="dcterms:W3CDTF">2024-04-14T07:43:41Z</dcterms:modified>
</cp:coreProperties>
</file>