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lase\Algoritmia\Prácticas\Informes 2022\"/>
    </mc:Choice>
  </mc:AlternateContent>
  <xr:revisionPtr revIDLastSave="0" documentId="13_ncr:1_{2A324E71-AE8B-47AB-BE2C-B11D4022383E}" xr6:coauthVersionLast="47" xr6:coauthVersionMax="47" xr10:uidLastSave="{00000000-0000-0000-0000-000000000000}"/>
  <bookViews>
    <workbookView xWindow="33660" yWindow="0" windowWidth="13440" windowHeight="8655" tabRatio="526" xr2:uid="{BD337232-8592-4318-B20D-A9604DD56EED}"/>
  </bookViews>
  <sheets>
    <sheet name="P0" sheetId="9" r:id="rId1"/>
    <sheet name="P11-Vector3" sheetId="3" r:id="rId2"/>
    <sheet name="P11-Vector4" sheetId="2" r:id="rId3"/>
    <sheet name="P11-Matriz" sheetId="4" r:id="rId4"/>
    <sheet name="P11-Benchmarking" sheetId="5" r:id="rId5"/>
    <sheet name="P12-Bucles2y3" sheetId="6" r:id="rId6"/>
    <sheet name="P12-Bucles1y2" sheetId="7" r:id="rId7"/>
    <sheet name="P12-Bucles4,5,Incogni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9" i="9"/>
  <c r="F3" i="9"/>
  <c r="P5" i="7"/>
  <c r="P6" i="7"/>
  <c r="P7" i="7"/>
  <c r="P8" i="7"/>
  <c r="P9" i="7"/>
  <c r="P10" i="7"/>
  <c r="P11" i="7"/>
  <c r="P12" i="7"/>
  <c r="P13" i="7"/>
  <c r="P14" i="7"/>
  <c r="P15" i="7"/>
  <c r="P4" i="7"/>
  <c r="P3" i="7"/>
  <c r="P16" i="7"/>
  <c r="P16" i="6"/>
  <c r="P11" i="6"/>
  <c r="P12" i="6"/>
  <c r="P13" i="6"/>
  <c r="P14" i="6"/>
  <c r="P15" i="6"/>
  <c r="P4" i="6"/>
  <c r="P5" i="6"/>
  <c r="P6" i="6"/>
  <c r="P7" i="6"/>
  <c r="P8" i="6"/>
  <c r="P9" i="6"/>
  <c r="P10" i="6"/>
  <c r="P3" i="6"/>
  <c r="Q11" i="8"/>
  <c r="Q10" i="8"/>
  <c r="Q9" i="8"/>
  <c r="Q8" i="8"/>
  <c r="Q7" i="8"/>
  <c r="Q6" i="8"/>
  <c r="Q5" i="8"/>
  <c r="Q4" i="8"/>
  <c r="N4" i="8"/>
  <c r="N5" i="8" s="1"/>
  <c r="N6" i="8" s="1"/>
  <c r="N7" i="8" s="1"/>
  <c r="N8" i="8" s="1"/>
  <c r="N9" i="8" s="1"/>
  <c r="N10" i="8" s="1"/>
  <c r="N11" i="8" s="1"/>
  <c r="Q3" i="8"/>
  <c r="K11" i="8"/>
  <c r="K10" i="8"/>
  <c r="K9" i="8"/>
  <c r="K8" i="8"/>
  <c r="K7" i="8"/>
  <c r="K6" i="8"/>
  <c r="K5" i="8"/>
  <c r="K4" i="8"/>
  <c r="H4" i="8"/>
  <c r="H5" i="8" s="1"/>
  <c r="H6" i="8" s="1"/>
  <c r="H7" i="8" s="1"/>
  <c r="H8" i="8" s="1"/>
  <c r="H9" i="8" s="1"/>
  <c r="H10" i="8" s="1"/>
  <c r="H11" i="8" s="1"/>
  <c r="K3" i="8"/>
  <c r="E11" i="8"/>
  <c r="E10" i="8"/>
  <c r="E9" i="8"/>
  <c r="E8" i="8"/>
  <c r="E7" i="8"/>
  <c r="E6" i="8"/>
  <c r="E5" i="8"/>
  <c r="E4" i="8"/>
  <c r="B4" i="8"/>
  <c r="B5" i="8" s="1"/>
  <c r="B6" i="8" s="1"/>
  <c r="B7" i="8" s="1"/>
  <c r="B8" i="8" s="1"/>
  <c r="B9" i="8" s="1"/>
  <c r="B10" i="8" s="1"/>
  <c r="B11" i="8" s="1"/>
  <c r="E3" i="8"/>
  <c r="E30" i="7"/>
  <c r="E29" i="7"/>
  <c r="E28" i="7"/>
  <c r="E27" i="7"/>
  <c r="E26" i="7"/>
  <c r="E25" i="7"/>
  <c r="E24" i="7"/>
  <c r="E23" i="7"/>
  <c r="E22" i="7"/>
  <c r="E21" i="7"/>
  <c r="E20" i="7"/>
  <c r="E19" i="7"/>
  <c r="B19" i="7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E18" i="7"/>
  <c r="E15" i="7"/>
  <c r="E14" i="7"/>
  <c r="E13" i="7"/>
  <c r="E12" i="7"/>
  <c r="E11" i="7"/>
  <c r="E10" i="7"/>
  <c r="E9" i="7"/>
  <c r="E8" i="7"/>
  <c r="E7" i="7"/>
  <c r="E6" i="7"/>
  <c r="E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E4" i="7"/>
  <c r="B4" i="7"/>
  <c r="E3" i="7"/>
  <c r="E30" i="6"/>
  <c r="E29" i="6"/>
  <c r="E28" i="6"/>
  <c r="E27" i="6"/>
  <c r="E26" i="6"/>
  <c r="E25" i="6"/>
  <c r="E24" i="6"/>
  <c r="E23" i="6"/>
  <c r="E22" i="6"/>
  <c r="E21" i="6"/>
  <c r="E20" i="6"/>
  <c r="E19" i="6"/>
  <c r="B19" i="6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E18" i="6"/>
  <c r="E4" i="6"/>
  <c r="E5" i="6"/>
  <c r="E6" i="6"/>
  <c r="E7" i="6"/>
  <c r="E8" i="6"/>
  <c r="E9" i="6"/>
  <c r="E10" i="6"/>
  <c r="E11" i="6"/>
  <c r="E12" i="6"/>
  <c r="E13" i="6"/>
  <c r="E14" i="6"/>
  <c r="E15" i="6"/>
  <c r="E3" i="6"/>
  <c r="B13" i="6"/>
  <c r="B14" i="6"/>
  <c r="B15" i="6"/>
  <c r="B12" i="6"/>
  <c r="B5" i="6"/>
  <c r="B6" i="6" s="1"/>
  <c r="B7" i="6" s="1"/>
  <c r="B8" i="6" s="1"/>
  <c r="B9" i="6" s="1"/>
  <c r="B10" i="6" s="1"/>
  <c r="B11" i="6" s="1"/>
  <c r="B4" i="6"/>
  <c r="B14" i="5"/>
  <c r="B15" i="5" s="1"/>
  <c r="B11" i="5"/>
  <c r="B12" i="5"/>
  <c r="B13" i="5" s="1"/>
  <c r="B5" i="5"/>
  <c r="B6" i="5" s="1"/>
  <c r="B7" i="5" s="1"/>
  <c r="B8" i="5" s="1"/>
  <c r="B9" i="5" s="1"/>
  <c r="B10" i="5" s="1"/>
  <c r="B4" i="5"/>
  <c r="D20" i="4"/>
  <c r="D21" i="4"/>
  <c r="D22" i="4"/>
  <c r="D23" i="4"/>
  <c r="D24" i="4"/>
  <c r="D25" i="4"/>
  <c r="D26" i="4"/>
  <c r="D27" i="4"/>
  <c r="D28" i="4"/>
  <c r="D29" i="4"/>
  <c r="D19" i="4"/>
  <c r="D4" i="4"/>
  <c r="D5" i="4"/>
  <c r="D6" i="4"/>
  <c r="D7" i="4"/>
  <c r="D8" i="4"/>
  <c r="D9" i="4"/>
  <c r="D10" i="4"/>
  <c r="D11" i="4"/>
  <c r="D12" i="4"/>
  <c r="D13" i="4"/>
  <c r="D3" i="4"/>
  <c r="B20" i="4"/>
  <c r="B21" i="4" s="1"/>
  <c r="B22" i="4" s="1"/>
  <c r="B23" i="4" s="1"/>
  <c r="B24" i="4" s="1"/>
  <c r="B25" i="4" s="1"/>
  <c r="B26" i="4" s="1"/>
  <c r="B27" i="4" s="1"/>
  <c r="B28" i="4" s="1"/>
  <c r="B29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D15" i="2"/>
  <c r="D30" i="2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D26" i="2"/>
  <c r="D27" i="2"/>
  <c r="D28" i="2"/>
  <c r="D29" i="2"/>
  <c r="D14" i="2"/>
  <c r="D13" i="2"/>
  <c r="D12" i="2"/>
  <c r="D11" i="2"/>
  <c r="D25" i="2"/>
  <c r="D24" i="2"/>
  <c r="D23" i="2"/>
  <c r="D22" i="2"/>
  <c r="D21" i="2"/>
  <c r="D20" i="2"/>
  <c r="D19" i="2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D18" i="2"/>
  <c r="D4" i="2"/>
  <c r="D5" i="2"/>
  <c r="D6" i="2"/>
  <c r="D7" i="2"/>
  <c r="D8" i="2"/>
  <c r="D9" i="2"/>
  <c r="D10" i="2"/>
  <c r="D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<sst xmlns="http://schemas.openxmlformats.org/spreadsheetml/2006/main" count="77" uniqueCount="39">
  <si>
    <t>n</t>
  </si>
  <si>
    <t>tiempo</t>
  </si>
  <si>
    <t>tiempo_suma</t>
  </si>
  <si>
    <t>tiempo_maximo</t>
  </si>
  <si>
    <t>tiempo / repeticiones</t>
  </si>
  <si>
    <t>repeticiones</t>
  </si>
  <si>
    <t>Suma:</t>
  </si>
  <si>
    <t>Maximo:</t>
  </si>
  <si>
    <t>sumarDiagonal1:</t>
  </si>
  <si>
    <t>sumarDiagonal2:</t>
  </si>
  <si>
    <t>tiempo Java</t>
  </si>
  <si>
    <t>tiempo Python</t>
  </si>
  <si>
    <t>tiempo_bucle2</t>
  </si>
  <si>
    <t>tiempo_bucle3</t>
  </si>
  <si>
    <t>tiempo_bucle1</t>
  </si>
  <si>
    <t>tiempo_bucle4</t>
  </si>
  <si>
    <t>tiempo_bucle5</t>
  </si>
  <si>
    <t>tiempo_incognita</t>
  </si>
  <si>
    <t>constante de implementación</t>
  </si>
  <si>
    <t>:media</t>
  </si>
  <si>
    <t>#</t>
  </si>
  <si>
    <t>CPU</t>
  </si>
  <si>
    <t>milisegundos</t>
  </si>
  <si>
    <t>SC Mix (avg)</t>
  </si>
  <si>
    <t>Operaciones (aprox.)</t>
  </si>
  <si>
    <t>1.</t>
  </si>
  <si>
    <t>2.</t>
  </si>
  <si>
    <t>3.</t>
  </si>
  <si>
    <t>4.</t>
  </si>
  <si>
    <t>5.</t>
  </si>
  <si>
    <t>6.</t>
  </si>
  <si>
    <t>7.</t>
  </si>
  <si>
    <t>i7-4500U</t>
  </si>
  <si>
    <t>i3-3220</t>
  </si>
  <si>
    <t>i7-4790</t>
  </si>
  <si>
    <t>i5-4590</t>
  </si>
  <si>
    <t>Intel Pentium Gold G540</t>
  </si>
  <si>
    <t>i5-8250U</t>
  </si>
  <si>
    <t>i7-1165G7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</si>
</sst>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B3939"/>
        <bgColor indexed="64"/>
      </patternFill>
    </fill>
    <fill>
      <patternFill patternType="solid">
        <fgColor rgb="FFE3ABAB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0" fontId="2" fillId="6" borderId="1" xfId="0" applyFont="1" applyFill="1" applyBorder="1" applyAlignment="1">
      <alignment horizontal="center"/>
    </xf>
    <xf numFmtId="0" fontId="0" fillId="7" borderId="1" xfId="0" applyFill="1" applyBorder="1"/>
    <xf numFmtId="0" fontId="2" fillId="8" borderId="1" xfId="0" applyFont="1" applyFill="1" applyBorder="1" applyAlignment="1">
      <alignment horizontal="center"/>
    </xf>
    <xf numFmtId="0" fontId="0" fillId="9" borderId="1" xfId="0" applyFill="1" applyBorder="1"/>
    <xf numFmtId="0" fontId="1" fillId="10" borderId="1" xfId="0" applyFont="1" applyFill="1" applyBorder="1" applyAlignment="1">
      <alignment horizontal="center"/>
    </xf>
    <xf numFmtId="0" fontId="0" fillId="11" borderId="1" xfId="0" applyFill="1" applyBorder="1"/>
    <xf numFmtId="0" fontId="1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13" borderId="1" xfId="0" applyFill="1" applyBorder="1"/>
    <xf numFmtId="0" fontId="0" fillId="15" borderId="1" xfId="0" applyFill="1" applyBorder="1"/>
    <xf numFmtId="0" fontId="2" fillId="14" borderId="1" xfId="0" applyFont="1" applyFill="1" applyBorder="1" applyAlignment="1">
      <alignment horizontal="center"/>
    </xf>
    <xf numFmtId="0" fontId="3" fillId="16" borderId="1" xfId="0" applyFont="1" applyFill="1" applyBorder="1"/>
    <xf numFmtId="0" fontId="3" fillId="17" borderId="1" xfId="0" applyFont="1" applyFill="1" applyBorder="1"/>
    <xf numFmtId="0" fontId="1" fillId="18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ABAB"/>
      <color rgb="FFBB3939"/>
      <color rgb="FFE7BF5F"/>
      <color rgb="FFCF7133"/>
      <color rgb="FFDCB9FF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Vector3 - suma() y maximo()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'P11-Vector3'!$C$2</c:f>
              <c:strCache>
                <c:ptCount val="1"/>
                <c:pt idx="0">
                  <c:v>tiempo_suma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'P11-Vector3'!$B$3:$B$18</c:f>
              <c:numCache>
                <c:formatCode>General</c:formatCode>
                <c:ptCount val="16"/>
                <c:pt idx="0">
                  <c:v>50000000</c:v>
                </c:pt>
                <c:pt idx="1">
                  <c:v>60000000</c:v>
                </c:pt>
                <c:pt idx="2">
                  <c:v>70000000</c:v>
                </c:pt>
                <c:pt idx="3">
                  <c:v>80000000</c:v>
                </c:pt>
                <c:pt idx="4">
                  <c:v>90000000</c:v>
                </c:pt>
                <c:pt idx="5">
                  <c:v>100000000</c:v>
                </c:pt>
                <c:pt idx="6">
                  <c:v>110000000</c:v>
                </c:pt>
                <c:pt idx="7">
                  <c:v>120000000</c:v>
                </c:pt>
                <c:pt idx="8">
                  <c:v>130000000</c:v>
                </c:pt>
                <c:pt idx="9">
                  <c:v>140000000</c:v>
                </c:pt>
                <c:pt idx="10">
                  <c:v>150000000</c:v>
                </c:pt>
                <c:pt idx="11">
                  <c:v>160000000</c:v>
                </c:pt>
                <c:pt idx="12">
                  <c:v>170000000</c:v>
                </c:pt>
                <c:pt idx="13">
                  <c:v>180000000</c:v>
                </c:pt>
                <c:pt idx="14">
                  <c:v>190000000</c:v>
                </c:pt>
                <c:pt idx="15">
                  <c:v>200000000</c:v>
                </c:pt>
              </c:numCache>
            </c:numRef>
          </c:xVal>
          <c:yVal>
            <c:numRef>
              <c:f>'P11-Vector3'!$C$3:$C$18</c:f>
              <c:numCache>
                <c:formatCode>General</c:formatCode>
                <c:ptCount val="16"/>
                <c:pt idx="0">
                  <c:v>66</c:v>
                </c:pt>
                <c:pt idx="1">
                  <c:v>67</c:v>
                </c:pt>
                <c:pt idx="2">
                  <c:v>69</c:v>
                </c:pt>
                <c:pt idx="3">
                  <c:v>78</c:v>
                </c:pt>
                <c:pt idx="4">
                  <c:v>86</c:v>
                </c:pt>
                <c:pt idx="5">
                  <c:v>105</c:v>
                </c:pt>
                <c:pt idx="6">
                  <c:v>107</c:v>
                </c:pt>
                <c:pt idx="7">
                  <c:v>111</c:v>
                </c:pt>
                <c:pt idx="8">
                  <c:v>152</c:v>
                </c:pt>
                <c:pt idx="9">
                  <c:v>143</c:v>
                </c:pt>
                <c:pt idx="10">
                  <c:v>170</c:v>
                </c:pt>
                <c:pt idx="11">
                  <c:v>177</c:v>
                </c:pt>
                <c:pt idx="12">
                  <c:v>178</c:v>
                </c:pt>
                <c:pt idx="13">
                  <c:v>177</c:v>
                </c:pt>
                <c:pt idx="14">
                  <c:v>179</c:v>
                </c:pt>
                <c:pt idx="15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5-4D85-9A66-C7506F0681EF}"/>
            </c:ext>
          </c:extLst>
        </c:ser>
        <c:ser>
          <c:idx val="1"/>
          <c:order val="1"/>
          <c:tx>
            <c:strRef>
              <c:f>'P11-Vector3'!$D$2</c:f>
              <c:strCache>
                <c:ptCount val="1"/>
                <c:pt idx="0">
                  <c:v>tiempo_maximo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'P11-Vector3'!$B$3:$B$18</c:f>
              <c:numCache>
                <c:formatCode>General</c:formatCode>
                <c:ptCount val="16"/>
                <c:pt idx="0">
                  <c:v>50000000</c:v>
                </c:pt>
                <c:pt idx="1">
                  <c:v>60000000</c:v>
                </c:pt>
                <c:pt idx="2">
                  <c:v>70000000</c:v>
                </c:pt>
                <c:pt idx="3">
                  <c:v>80000000</c:v>
                </c:pt>
                <c:pt idx="4">
                  <c:v>90000000</c:v>
                </c:pt>
                <c:pt idx="5">
                  <c:v>100000000</c:v>
                </c:pt>
                <c:pt idx="6">
                  <c:v>110000000</c:v>
                </c:pt>
                <c:pt idx="7">
                  <c:v>120000000</c:v>
                </c:pt>
                <c:pt idx="8">
                  <c:v>130000000</c:v>
                </c:pt>
                <c:pt idx="9">
                  <c:v>140000000</c:v>
                </c:pt>
                <c:pt idx="10">
                  <c:v>150000000</c:v>
                </c:pt>
                <c:pt idx="11">
                  <c:v>160000000</c:v>
                </c:pt>
                <c:pt idx="12">
                  <c:v>170000000</c:v>
                </c:pt>
                <c:pt idx="13">
                  <c:v>180000000</c:v>
                </c:pt>
                <c:pt idx="14">
                  <c:v>190000000</c:v>
                </c:pt>
                <c:pt idx="15">
                  <c:v>200000000</c:v>
                </c:pt>
              </c:numCache>
            </c:numRef>
          </c:xVal>
          <c:yVal>
            <c:numRef>
              <c:f>'P11-Vector3'!$D$3:$D$18</c:f>
              <c:numCache>
                <c:formatCode>General</c:formatCode>
                <c:ptCount val="16"/>
                <c:pt idx="0">
                  <c:v>76</c:v>
                </c:pt>
                <c:pt idx="1">
                  <c:v>80</c:v>
                </c:pt>
                <c:pt idx="2">
                  <c:v>75</c:v>
                </c:pt>
                <c:pt idx="3">
                  <c:v>122</c:v>
                </c:pt>
                <c:pt idx="4">
                  <c:v>107</c:v>
                </c:pt>
                <c:pt idx="5">
                  <c:v>119</c:v>
                </c:pt>
                <c:pt idx="6">
                  <c:v>136</c:v>
                </c:pt>
                <c:pt idx="7">
                  <c:v>143</c:v>
                </c:pt>
                <c:pt idx="8">
                  <c:v>160</c:v>
                </c:pt>
                <c:pt idx="9">
                  <c:v>185</c:v>
                </c:pt>
                <c:pt idx="10">
                  <c:v>195</c:v>
                </c:pt>
                <c:pt idx="11">
                  <c:v>214</c:v>
                </c:pt>
                <c:pt idx="12">
                  <c:v>216</c:v>
                </c:pt>
                <c:pt idx="13">
                  <c:v>224</c:v>
                </c:pt>
                <c:pt idx="14">
                  <c:v>218</c:v>
                </c:pt>
                <c:pt idx="15">
                  <c:v>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C5-4D85-9A66-C7506F068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20687"/>
        <c:axId val="348021519"/>
      </c:scatterChart>
      <c:valAx>
        <c:axId val="34802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8021519"/>
        <c:crosses val="autoZero"/>
        <c:crossBetween val="midCat"/>
      </c:valAx>
      <c:valAx>
        <c:axId val="3480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802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Bucle2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'P12-Bucles1y2'!$E$2</c:f>
              <c:strCache>
                <c:ptCount val="1"/>
                <c:pt idx="0">
                  <c:v>tiempo / repeticiones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'P12-Bucles1y2'!$B$3:$B$15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xVal>
          <c:yVal>
            <c:numRef>
              <c:f>'P12-Bucles1y2'!$E$3:$E$15</c:f>
              <c:numCache>
                <c:formatCode>General</c:formatCode>
                <c:ptCount val="13"/>
                <c:pt idx="0">
                  <c:v>4.4999999999999999E-4</c:v>
                </c:pt>
                <c:pt idx="1">
                  <c:v>5.0000000000000001E-4</c:v>
                </c:pt>
                <c:pt idx="2">
                  <c:v>8.9166666666666669E-4</c:v>
                </c:pt>
                <c:pt idx="3">
                  <c:v>2.8500000000000001E-3</c:v>
                </c:pt>
                <c:pt idx="4">
                  <c:v>9.1500000000000001E-3</c:v>
                </c:pt>
                <c:pt idx="5">
                  <c:v>3.0966666666666667E-2</c:v>
                </c:pt>
                <c:pt idx="6">
                  <c:v>6.5949999999999995E-2</c:v>
                </c:pt>
                <c:pt idx="7">
                  <c:v>0.26345000000000002</c:v>
                </c:pt>
                <c:pt idx="8">
                  <c:v>0.48581999999999997</c:v>
                </c:pt>
                <c:pt idx="9">
                  <c:v>1.8834</c:v>
                </c:pt>
                <c:pt idx="10">
                  <c:v>6.3625999999999996</c:v>
                </c:pt>
                <c:pt idx="11">
                  <c:v>20.804300000000001</c:v>
                </c:pt>
                <c:pt idx="12">
                  <c:v>95.717699999999994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A-471B-B77E-8BA566CE2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219647"/>
        <c:axId val="1336220063"/>
      </c:scatterChart>
      <c:valAx>
        <c:axId val="133621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6220063"/>
        <c:crosses val="autoZero"/>
        <c:crossBetween val="midCat"/>
      </c:valAx>
      <c:valAx>
        <c:axId val="13362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621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Bucle1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'P12-Bucles1y2'!$E$17</c:f>
              <c:strCache>
                <c:ptCount val="1"/>
                <c:pt idx="0">
                  <c:v>tiempo / repeticiones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'P12-Bucles1y2'!$B$18:$B$30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xVal>
          <c:yVal>
            <c:numRef>
              <c:f>'P12-Bucles1y2'!$E$18:$E$30</c:f>
              <c:numCache>
                <c:formatCode>General</c:formatCode>
                <c:ptCount val="13"/>
                <c:pt idx="0">
                  <c:v>4.0666666666666667E-4</c:v>
                </c:pt>
                <c:pt idx="1">
                  <c:v>4.4666666666666666E-4</c:v>
                </c:pt>
                <c:pt idx="2">
                  <c:v>1.3600000000000001E-3</c:v>
                </c:pt>
                <c:pt idx="3">
                  <c:v>2.1533333333333335E-3</c:v>
                </c:pt>
                <c:pt idx="4">
                  <c:v>3.3933333333333333E-3</c:v>
                </c:pt>
                <c:pt idx="5">
                  <c:v>6.6800000000000002E-3</c:v>
                </c:pt>
                <c:pt idx="6">
                  <c:v>1.6193333333333334E-2</c:v>
                </c:pt>
                <c:pt idx="7">
                  <c:v>3.1993333333333332E-2</c:v>
                </c:pt>
                <c:pt idx="8">
                  <c:v>7.234666666666667E-2</c:v>
                </c:pt>
                <c:pt idx="9">
                  <c:v>0.21283333333333335</c:v>
                </c:pt>
                <c:pt idx="10">
                  <c:v>0.41628888888888887</c:v>
                </c:pt>
                <c:pt idx="11">
                  <c:v>0.69399999999999995</c:v>
                </c:pt>
                <c:pt idx="12">
                  <c:v>1.8992500000000001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8-4B4F-BBC7-D4BC7ADF5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85007"/>
        <c:axId val="1627293743"/>
      </c:scatterChart>
      <c:valAx>
        <c:axId val="162728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293743"/>
        <c:crosses val="autoZero"/>
        <c:crossBetween val="midCat"/>
      </c:valAx>
      <c:valAx>
        <c:axId val="162729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28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Bucle4</a:t>
            </a:r>
            <a:r>
              <a:rPr lang="es-ES" baseline="0"/>
              <a:t> - Complejidad O(n^4)</a:t>
            </a:r>
            <a:r>
              <a:rPr lang="es-E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'P12-Bucles4,5,Incognita'!$E$2</c:f>
              <c:strCache>
                <c:ptCount val="1"/>
                <c:pt idx="0">
                  <c:v>tiempo / repeticiones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'P12-Bucles4,5,Incognita'!$B$3:$B$9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'P12-Bucles4,5,Incognita'!$E$3:$E$9</c:f>
              <c:numCache>
                <c:formatCode>General</c:formatCode>
                <c:ptCount val="7"/>
                <c:pt idx="0">
                  <c:v>1.9400000000000001E-2</c:v>
                </c:pt>
                <c:pt idx="1">
                  <c:v>0.13320000000000001</c:v>
                </c:pt>
                <c:pt idx="2">
                  <c:v>0.7278</c:v>
                </c:pt>
                <c:pt idx="3">
                  <c:v>6.5098000000000003</c:v>
                </c:pt>
                <c:pt idx="4">
                  <c:v>104.366</c:v>
                </c:pt>
                <c:pt idx="5">
                  <c:v>9557.4</c:v>
                </c:pt>
                <c:pt idx="6">
                  <c:v>346076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2-4D63-AF56-95F46A2CA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39055"/>
        <c:axId val="1752541135"/>
      </c:scatterChart>
      <c:valAx>
        <c:axId val="175253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2541135"/>
        <c:crosses val="autoZero"/>
        <c:crossBetween val="midCat"/>
      </c:valAx>
      <c:valAx>
        <c:axId val="17525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253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Bucle5 - Complejidad</a:t>
            </a:r>
            <a:r>
              <a:rPr lang="es-ES" baseline="0"/>
              <a:t> O(n^3 log 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'P12-Bucles4,5,Incognita'!$K$2</c:f>
              <c:strCache>
                <c:ptCount val="1"/>
                <c:pt idx="0">
                  <c:v>tiempo / repeticiones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'P12-Bucles4,5,Incognita'!$H$3:$H$10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'P12-Bucles4,5,Incognita'!$K$3:$K$10</c:f>
              <c:numCache>
                <c:formatCode>General</c:formatCode>
                <c:ptCount val="8"/>
                <c:pt idx="0">
                  <c:v>1.6199999999999999E-2</c:v>
                </c:pt>
                <c:pt idx="1">
                  <c:v>5.2999999999999999E-2</c:v>
                </c:pt>
                <c:pt idx="2">
                  <c:v>0.39200000000000002</c:v>
                </c:pt>
                <c:pt idx="3">
                  <c:v>3.1831999999999998</c:v>
                </c:pt>
                <c:pt idx="4">
                  <c:v>29.045000000000002</c:v>
                </c:pt>
                <c:pt idx="5">
                  <c:v>206.07</c:v>
                </c:pt>
                <c:pt idx="6">
                  <c:v>2651.6</c:v>
                </c:pt>
                <c:pt idx="7">
                  <c:v>15124.7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D-4A03-A5D0-5E3EDDBC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53615"/>
        <c:axId val="1752555695"/>
      </c:scatterChart>
      <c:valAx>
        <c:axId val="17525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2555695"/>
        <c:crosses val="autoZero"/>
        <c:crossBetween val="midCat"/>
      </c:valAx>
      <c:valAx>
        <c:axId val="17525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255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Incognita - Complejidad O(n^3)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'P12-Bucles4,5,Incognita'!$Q$2</c:f>
              <c:strCache>
                <c:ptCount val="1"/>
                <c:pt idx="0">
                  <c:v>tiempo / repeticiones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'P12-Bucles4,5,Incognita'!$N$3:$N$11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'P12-Bucles4,5,Incognita'!$Q$3:$Q$11</c:f>
              <c:numCache>
                <c:formatCode>General</c:formatCode>
                <c:ptCount val="9"/>
                <c:pt idx="0">
                  <c:v>6.7088607594936712E-4</c:v>
                </c:pt>
                <c:pt idx="1">
                  <c:v>1.8734177215189874E-3</c:v>
                </c:pt>
                <c:pt idx="2">
                  <c:v>8.1012658227848106E-3</c:v>
                </c:pt>
                <c:pt idx="3">
                  <c:v>3.7632911392405065E-2</c:v>
                </c:pt>
                <c:pt idx="4">
                  <c:v>0.26193670886075948</c:v>
                </c:pt>
                <c:pt idx="5">
                  <c:v>2.0764050632911393</c:v>
                </c:pt>
                <c:pt idx="6">
                  <c:v>3.8359000000000001</c:v>
                </c:pt>
                <c:pt idx="7">
                  <c:v>37.512999999999998</c:v>
                </c:pt>
                <c:pt idx="8">
                  <c:v>178.82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67-4919-B6A1-FC5C9DB4B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29487"/>
        <c:axId val="1752532399"/>
      </c:scatterChart>
      <c:valAx>
        <c:axId val="175252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2532399"/>
        <c:crosses val="autoZero"/>
        <c:crossBetween val="midCat"/>
      </c:valAx>
      <c:valAx>
        <c:axId val="17525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252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Bucle4</a:t>
            </a:r>
            <a:r>
              <a:rPr lang="es-ES" baseline="0"/>
              <a:t>, Bucle5 e Incognita</a:t>
            </a:r>
            <a:r>
              <a:rPr lang="es-E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tiempo_bucle4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'P12-Bucles4,5,Incognita'!$B$3:$B$8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'P12-Bucles4,5,Incognita'!$E$3:$E$7</c:f>
              <c:numCache>
                <c:formatCode>General</c:formatCode>
                <c:ptCount val="5"/>
                <c:pt idx="0">
                  <c:v>1.9400000000000001E-2</c:v>
                </c:pt>
                <c:pt idx="1">
                  <c:v>0.13320000000000001</c:v>
                </c:pt>
                <c:pt idx="2">
                  <c:v>0.7278</c:v>
                </c:pt>
                <c:pt idx="3">
                  <c:v>6.5098000000000003</c:v>
                </c:pt>
                <c:pt idx="4">
                  <c:v>104.366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F-4327-A8EF-D94CE89D02B9}"/>
            </c:ext>
          </c:extLst>
        </c:ser>
        <c:ser>
          <c:idx val="1"/>
          <c:order val="1"/>
          <c:tx>
            <c:v>tiempo_bucle5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'P12-Bucles4,5,Incognita'!$B$3:$B$9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'P12-Bucles4,5,Incognita'!$K$3:$K$7</c:f>
              <c:numCache>
                <c:formatCode>General</c:formatCode>
                <c:ptCount val="5"/>
                <c:pt idx="0">
                  <c:v>1.6199999999999999E-2</c:v>
                </c:pt>
                <c:pt idx="1">
                  <c:v>5.2999999999999999E-2</c:v>
                </c:pt>
                <c:pt idx="2">
                  <c:v>0.39200000000000002</c:v>
                </c:pt>
                <c:pt idx="3">
                  <c:v>3.1831999999999998</c:v>
                </c:pt>
                <c:pt idx="4">
                  <c:v>29.045000000000002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8F-4327-A8EF-D94CE89D02B9}"/>
            </c:ext>
          </c:extLst>
        </c:ser>
        <c:ser>
          <c:idx val="2"/>
          <c:order val="2"/>
          <c:tx>
            <c:v>tiempo_incognita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'P12-Bucles4,5,Incognita'!$B$3:$B$9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'P12-Bucles4,5,Incognita'!$Q$3:$Q$7</c:f>
              <c:numCache>
                <c:formatCode>General</c:formatCode>
                <c:ptCount val="5"/>
                <c:pt idx="0">
                  <c:v>6.7088607594936712E-4</c:v>
                </c:pt>
                <c:pt idx="1">
                  <c:v>1.8734177215189874E-3</c:v>
                </c:pt>
                <c:pt idx="2">
                  <c:v>8.1012658227848106E-3</c:v>
                </c:pt>
                <c:pt idx="3">
                  <c:v>3.7632911392405065E-2</c:v>
                </c:pt>
                <c:pt idx="4">
                  <c:v>0.26193670886075948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8F-4327-A8EF-D94CE89D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39055"/>
        <c:axId val="1752541135"/>
      </c:scatterChart>
      <c:valAx>
        <c:axId val="175253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2541135"/>
        <c:crosses val="autoZero"/>
        <c:crossBetween val="midCat"/>
      </c:valAx>
      <c:valAx>
        <c:axId val="17525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253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Vector4 - suma() y maximo()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tiempo_suma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'P11-Vector4'!$B$3:$B$14</c:f>
              <c:numCache>
                <c:formatCode>General</c:formatCode>
                <c:ptCount val="12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  <c:pt idx="8">
                  <c:v>65610</c:v>
                </c:pt>
                <c:pt idx="9">
                  <c:v>196830</c:v>
                </c:pt>
                <c:pt idx="10">
                  <c:v>590490</c:v>
                </c:pt>
                <c:pt idx="11">
                  <c:v>1771470</c:v>
                </c:pt>
              </c:numCache>
            </c:numRef>
          </c:xVal>
          <c:yVal>
            <c:numRef>
              <c:f>'P11-Vector4'!$D$3:$D$15</c:f>
              <c:numCache>
                <c:formatCode>General</c:formatCode>
                <c:ptCount val="13"/>
                <c:pt idx="0">
                  <c:v>1.9000000000000001E-5</c:v>
                </c:pt>
                <c:pt idx="1">
                  <c:v>3.4E-5</c:v>
                </c:pt>
                <c:pt idx="2">
                  <c:v>8.2666666666666666E-5</c:v>
                </c:pt>
                <c:pt idx="3">
                  <c:v>2.7466666666666666E-4</c:v>
                </c:pt>
                <c:pt idx="4">
                  <c:v>8.3666666666666666E-4</c:v>
                </c:pt>
                <c:pt idx="5">
                  <c:v>2.3259999999999999E-3</c:v>
                </c:pt>
                <c:pt idx="6">
                  <c:v>7.475333333333333E-3</c:v>
                </c:pt>
                <c:pt idx="7">
                  <c:v>1.9448666666666666E-2</c:v>
                </c:pt>
                <c:pt idx="8">
                  <c:v>2.4660000000000001E-2</c:v>
                </c:pt>
                <c:pt idx="9">
                  <c:v>6.6290000000000002E-2</c:v>
                </c:pt>
                <c:pt idx="10">
                  <c:v>0.20086999999999999</c:v>
                </c:pt>
                <c:pt idx="11">
                  <c:v>0.55983000000000005</c:v>
                </c:pt>
                <c:pt idx="12">
                  <c:v>127.539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6-47F4-9D81-8418590A2F20}"/>
            </c:ext>
          </c:extLst>
        </c:ser>
        <c:ser>
          <c:idx val="1"/>
          <c:order val="1"/>
          <c:tx>
            <c:v>tiempo_maximo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'P11-Vector4'!$B$3:$B$14</c:f>
              <c:numCache>
                <c:formatCode>General</c:formatCode>
                <c:ptCount val="12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  <c:pt idx="8">
                  <c:v>65610</c:v>
                </c:pt>
                <c:pt idx="9">
                  <c:v>196830</c:v>
                </c:pt>
                <c:pt idx="10">
                  <c:v>590490</c:v>
                </c:pt>
                <c:pt idx="11">
                  <c:v>1771470</c:v>
                </c:pt>
              </c:numCache>
            </c:numRef>
          </c:xVal>
          <c:yVal>
            <c:numRef>
              <c:f>'P11-Vector4'!$D$18:$D$29</c:f>
              <c:numCache>
                <c:formatCode>General</c:formatCode>
                <c:ptCount val="12"/>
                <c:pt idx="0">
                  <c:v>6.9999999999999994E-5</c:v>
                </c:pt>
                <c:pt idx="1">
                  <c:v>1.03E-4</c:v>
                </c:pt>
                <c:pt idx="2">
                  <c:v>2.3800000000000001E-4</c:v>
                </c:pt>
                <c:pt idx="3">
                  <c:v>6.9999999999999999E-4</c:v>
                </c:pt>
                <c:pt idx="4">
                  <c:v>1.9810000000000001E-3</c:v>
                </c:pt>
                <c:pt idx="5">
                  <c:v>6.3379999999999999E-3</c:v>
                </c:pt>
                <c:pt idx="6">
                  <c:v>1.9115E-2</c:v>
                </c:pt>
                <c:pt idx="7">
                  <c:v>2.1329999999999998E-2</c:v>
                </c:pt>
                <c:pt idx="8">
                  <c:v>5.6300000000000003E-2</c:v>
                </c:pt>
                <c:pt idx="9">
                  <c:v>0.17591000000000001</c:v>
                </c:pt>
                <c:pt idx="10">
                  <c:v>0.41544999999999999</c:v>
                </c:pt>
                <c:pt idx="11">
                  <c:v>1.6117999999999999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6-47F4-9D81-8418590A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12463"/>
        <c:axId val="477912879"/>
      </c:scatterChart>
      <c:valAx>
        <c:axId val="47791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912879"/>
        <c:crosses val="autoZero"/>
        <c:crossBetween val="midCat"/>
      </c:valAx>
      <c:valAx>
        <c:axId val="4779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91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MatrizOperaciones - sumarDiagonal1()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'P11-Matriz'!$D$2</c:f>
              <c:strCache>
                <c:ptCount val="1"/>
                <c:pt idx="0">
                  <c:v>tiempo / repeticiones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'P11-Matriz'!$B$3:$B$13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</c:numCache>
            </c:numRef>
          </c:xVal>
          <c:yVal>
            <c:numRef>
              <c:f>'P11-Matriz'!$D$3:$D$13</c:f>
              <c:numCache>
                <c:formatCode>General</c:formatCode>
                <c:ptCount val="11"/>
                <c:pt idx="0">
                  <c:v>1.0399999999999999E-4</c:v>
                </c:pt>
                <c:pt idx="1">
                  <c:v>1.84E-4</c:v>
                </c:pt>
                <c:pt idx="2">
                  <c:v>4.0000000000000002E-4</c:v>
                </c:pt>
                <c:pt idx="3">
                  <c:v>1.438E-3</c:v>
                </c:pt>
                <c:pt idx="4">
                  <c:v>5.0520000000000001E-3</c:v>
                </c:pt>
                <c:pt idx="5">
                  <c:v>2.6165999999999998E-2</c:v>
                </c:pt>
                <c:pt idx="6">
                  <c:v>8.0348000000000003E-2</c:v>
                </c:pt>
                <c:pt idx="7">
                  <c:v>0.14935999999999999</c:v>
                </c:pt>
                <c:pt idx="8">
                  <c:v>0.56610000000000005</c:v>
                </c:pt>
                <c:pt idx="9">
                  <c:v>2.1116000000000001</c:v>
                </c:pt>
                <c:pt idx="10">
                  <c:v>7.3266999999999998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F-457A-B94D-E5E8A0A1F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61839"/>
        <c:axId val="487362255"/>
      </c:scatterChart>
      <c:valAx>
        <c:axId val="4873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362255"/>
        <c:crosses val="autoZero"/>
        <c:crossBetween val="midCat"/>
      </c:valAx>
      <c:valAx>
        <c:axId val="4873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3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MatrizOperaciones - sumarDiagonal2()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'P11-Matriz'!$D$18</c:f>
              <c:strCache>
                <c:ptCount val="1"/>
                <c:pt idx="0">
                  <c:v>tiempo / repeticiones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'P11-Matriz'!$B$19:$B$29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</c:numCache>
            </c:numRef>
          </c:xVal>
          <c:yVal>
            <c:numRef>
              <c:f>'P11-Matriz'!$D$19:$D$29</c:f>
              <c:numCache>
                <c:formatCode>General</c:formatCode>
                <c:ptCount val="11"/>
                <c:pt idx="0">
                  <c:v>6.6000000000000005E-5</c:v>
                </c:pt>
                <c:pt idx="1">
                  <c:v>7.6000000000000004E-5</c:v>
                </c:pt>
                <c:pt idx="2">
                  <c:v>8.6000000000000003E-5</c:v>
                </c:pt>
                <c:pt idx="3">
                  <c:v>1E-4</c:v>
                </c:pt>
                <c:pt idx="4">
                  <c:v>1.36E-4</c:v>
                </c:pt>
                <c:pt idx="5">
                  <c:v>2.24E-4</c:v>
                </c:pt>
                <c:pt idx="6">
                  <c:v>6.2600000000000004E-4</c:v>
                </c:pt>
                <c:pt idx="7">
                  <c:v>1.766E-3</c:v>
                </c:pt>
                <c:pt idx="8">
                  <c:v>3.4139999999999999E-3</c:v>
                </c:pt>
                <c:pt idx="9">
                  <c:v>2.8566000000000001E-2</c:v>
                </c:pt>
                <c:pt idx="10">
                  <c:v>9.4261999999999999E-2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22-4E50-977B-EF3620D13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79711"/>
        <c:axId val="479280127"/>
      </c:scatterChart>
      <c:valAx>
        <c:axId val="47927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280127"/>
        <c:crosses val="autoZero"/>
        <c:crossBetween val="midCat"/>
      </c:valAx>
      <c:valAx>
        <c:axId val="47928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27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Benchmarking - Java vs Python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'P11-Benchmarking'!$C$2</c:f>
              <c:strCache>
                <c:ptCount val="1"/>
                <c:pt idx="0">
                  <c:v>tiempo Java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'P11-Benchmarking'!$B$3:$B$15</c:f>
              <c:numCache>
                <c:formatCode>General</c:formatCode>
                <c:ptCount val="13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  <c:pt idx="7">
                  <c:v>128000000</c:v>
                </c:pt>
                <c:pt idx="8">
                  <c:v>256000000</c:v>
                </c:pt>
                <c:pt idx="9">
                  <c:v>512000000</c:v>
                </c:pt>
                <c:pt idx="10">
                  <c:v>1024000000</c:v>
                </c:pt>
                <c:pt idx="11">
                  <c:v>2048000000</c:v>
                </c:pt>
                <c:pt idx="12">
                  <c:v>4096000000</c:v>
                </c:pt>
              </c:numCache>
            </c:numRef>
          </c:xVal>
          <c:yVal>
            <c:numRef>
              <c:f>'P11-Benchmarking'!$C$3:$C$15</c:f>
              <c:numCache>
                <c:formatCode>General</c:formatCode>
                <c:ptCount val="13"/>
                <c:pt idx="0">
                  <c:v>11</c:v>
                </c:pt>
                <c:pt idx="1">
                  <c:v>14</c:v>
                </c:pt>
                <c:pt idx="2">
                  <c:v>7</c:v>
                </c:pt>
                <c:pt idx="3">
                  <c:v>13</c:v>
                </c:pt>
                <c:pt idx="4">
                  <c:v>24</c:v>
                </c:pt>
                <c:pt idx="5">
                  <c:v>49</c:v>
                </c:pt>
                <c:pt idx="6">
                  <c:v>98</c:v>
                </c:pt>
                <c:pt idx="7">
                  <c:v>196</c:v>
                </c:pt>
                <c:pt idx="8">
                  <c:v>437</c:v>
                </c:pt>
                <c:pt idx="9">
                  <c:v>689</c:v>
                </c:pt>
                <c:pt idx="10">
                  <c:v>1338</c:v>
                </c:pt>
                <c:pt idx="11">
                  <c:v>2308</c:v>
                </c:pt>
                <c:pt idx="12">
                  <c:v>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0-4000-B8F8-F4A1F32C6B88}"/>
            </c:ext>
          </c:extLst>
        </c:ser>
        <c:ser>
          <c:idx val="1"/>
          <c:order val="1"/>
          <c:tx>
            <c:strRef>
              <c:f>'P11-Benchmarking'!$D$2</c:f>
              <c:strCache>
                <c:ptCount val="1"/>
                <c:pt idx="0">
                  <c:v>tiempo 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'P11-Benchmarking'!$B$3:$B$15</c:f>
              <c:numCache>
                <c:formatCode>General</c:formatCode>
                <c:ptCount val="13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  <c:pt idx="7">
                  <c:v>128000000</c:v>
                </c:pt>
                <c:pt idx="8">
                  <c:v>256000000</c:v>
                </c:pt>
                <c:pt idx="9">
                  <c:v>512000000</c:v>
                </c:pt>
                <c:pt idx="10">
                  <c:v>1024000000</c:v>
                </c:pt>
                <c:pt idx="11">
                  <c:v>2048000000</c:v>
                </c:pt>
                <c:pt idx="12">
                  <c:v>4096000000</c:v>
                </c:pt>
              </c:numCache>
            </c:numRef>
          </c:xVal>
          <c:yVal>
            <c:numRef>
              <c:f>'P11-Benchmarking'!$D$3:$D$15</c:f>
              <c:numCache>
                <c:formatCode>General</c:formatCode>
                <c:ptCount val="13"/>
                <c:pt idx="0">
                  <c:v>48</c:v>
                </c:pt>
                <c:pt idx="1">
                  <c:v>96</c:v>
                </c:pt>
                <c:pt idx="2">
                  <c:v>183</c:v>
                </c:pt>
                <c:pt idx="3">
                  <c:v>411</c:v>
                </c:pt>
                <c:pt idx="4">
                  <c:v>917</c:v>
                </c:pt>
                <c:pt idx="5">
                  <c:v>1754</c:v>
                </c:pt>
                <c:pt idx="6">
                  <c:v>3013</c:v>
                </c:pt>
                <c:pt idx="7">
                  <c:v>6028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00-4000-B8F8-F4A1F32C6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82239"/>
        <c:axId val="486182655"/>
      </c:scatterChart>
      <c:valAx>
        <c:axId val="48618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6182655"/>
        <c:crosses val="autoZero"/>
        <c:crossBetween val="midCat"/>
      </c:valAx>
      <c:valAx>
        <c:axId val="4861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618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Bucle2 y Bucle3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tiempo_bucle2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'P12-Bucles2y3'!$B$3:$B$15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xVal>
          <c:yVal>
            <c:numRef>
              <c:f>'P12-Bucles2y3'!$E$3:$E$15</c:f>
              <c:numCache>
                <c:formatCode>General</c:formatCode>
                <c:ptCount val="13"/>
                <c:pt idx="0">
                  <c:v>4.4999999999999999E-4</c:v>
                </c:pt>
                <c:pt idx="1">
                  <c:v>5.0000000000000001E-4</c:v>
                </c:pt>
                <c:pt idx="2">
                  <c:v>8.9166666666666669E-4</c:v>
                </c:pt>
                <c:pt idx="3">
                  <c:v>2.8500000000000001E-3</c:v>
                </c:pt>
                <c:pt idx="4">
                  <c:v>9.1500000000000001E-3</c:v>
                </c:pt>
                <c:pt idx="5">
                  <c:v>3.0966666666666667E-2</c:v>
                </c:pt>
                <c:pt idx="6">
                  <c:v>6.5949999999999995E-2</c:v>
                </c:pt>
                <c:pt idx="7">
                  <c:v>0.26345000000000002</c:v>
                </c:pt>
                <c:pt idx="8">
                  <c:v>0.48581999999999997</c:v>
                </c:pt>
                <c:pt idx="9">
                  <c:v>1.8834</c:v>
                </c:pt>
                <c:pt idx="10">
                  <c:v>6.3625999999999996</c:v>
                </c:pt>
                <c:pt idx="11">
                  <c:v>20.804300000000001</c:v>
                </c:pt>
                <c:pt idx="12">
                  <c:v>95.717699999999994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64-49E2-B6FB-06E731D7810A}"/>
            </c:ext>
          </c:extLst>
        </c:ser>
        <c:ser>
          <c:idx val="1"/>
          <c:order val="1"/>
          <c:tx>
            <c:v>tiempo_bucle3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'P12-Bucles2y3'!$B$3:$B$15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xVal>
          <c:yVal>
            <c:numRef>
              <c:f>'P12-Bucles2y3'!$E$18:$E$30</c:f>
              <c:numCache>
                <c:formatCode>General</c:formatCode>
                <c:ptCount val="13"/>
                <c:pt idx="0">
                  <c:v>3.3E-4</c:v>
                </c:pt>
                <c:pt idx="1">
                  <c:v>6.6E-4</c:v>
                </c:pt>
                <c:pt idx="2">
                  <c:v>6.8999999999999997E-4</c:v>
                </c:pt>
                <c:pt idx="3">
                  <c:v>1.555E-3</c:v>
                </c:pt>
                <c:pt idx="4">
                  <c:v>4.4749999999999998E-3</c:v>
                </c:pt>
                <c:pt idx="5">
                  <c:v>2.018E-2</c:v>
                </c:pt>
                <c:pt idx="6">
                  <c:v>7.3785000000000003E-2</c:v>
                </c:pt>
                <c:pt idx="7">
                  <c:v>0.25081500000000001</c:v>
                </c:pt>
                <c:pt idx="8">
                  <c:v>0.85126500000000005</c:v>
                </c:pt>
                <c:pt idx="9">
                  <c:v>1.0226</c:v>
                </c:pt>
                <c:pt idx="10">
                  <c:v>3.4428000000000001</c:v>
                </c:pt>
                <c:pt idx="11">
                  <c:v>12.536300000000001</c:v>
                </c:pt>
                <c:pt idx="12">
                  <c:v>50.631999999999998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64-49E2-B6FB-06E731D78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756367"/>
        <c:axId val="1645761359"/>
      </c:scatterChart>
      <c:valAx>
        <c:axId val="164575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5761359"/>
        <c:crosses val="autoZero"/>
        <c:crossBetween val="midCat"/>
      </c:valAx>
      <c:valAx>
        <c:axId val="16457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575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Bucle2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'P12-Bucles2y3'!$E$2</c:f>
              <c:strCache>
                <c:ptCount val="1"/>
                <c:pt idx="0">
                  <c:v>tiempo / repeticiones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'P12-Bucles2y3'!$B$3:$B$15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xVal>
          <c:yVal>
            <c:numRef>
              <c:f>'P12-Bucles2y3'!$E$3:$E$15</c:f>
              <c:numCache>
                <c:formatCode>General</c:formatCode>
                <c:ptCount val="13"/>
                <c:pt idx="0">
                  <c:v>4.4999999999999999E-4</c:v>
                </c:pt>
                <c:pt idx="1">
                  <c:v>5.0000000000000001E-4</c:v>
                </c:pt>
                <c:pt idx="2">
                  <c:v>8.9166666666666669E-4</c:v>
                </c:pt>
                <c:pt idx="3">
                  <c:v>2.8500000000000001E-3</c:v>
                </c:pt>
                <c:pt idx="4">
                  <c:v>9.1500000000000001E-3</c:v>
                </c:pt>
                <c:pt idx="5">
                  <c:v>3.0966666666666667E-2</c:v>
                </c:pt>
                <c:pt idx="6">
                  <c:v>6.5949999999999995E-2</c:v>
                </c:pt>
                <c:pt idx="7">
                  <c:v>0.26345000000000002</c:v>
                </c:pt>
                <c:pt idx="8">
                  <c:v>0.48581999999999997</c:v>
                </c:pt>
                <c:pt idx="9">
                  <c:v>1.8834</c:v>
                </c:pt>
                <c:pt idx="10">
                  <c:v>6.3625999999999996</c:v>
                </c:pt>
                <c:pt idx="11">
                  <c:v>20.804300000000001</c:v>
                </c:pt>
                <c:pt idx="12">
                  <c:v>95.717699999999994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2-41E7-910F-CF6FCA8C0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762191"/>
        <c:axId val="1645754703"/>
      </c:scatterChart>
      <c:valAx>
        <c:axId val="164576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5754703"/>
        <c:crosses val="autoZero"/>
        <c:crossBetween val="midCat"/>
      </c:valAx>
      <c:valAx>
        <c:axId val="16457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576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Bucle3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'P12-Bucles2y3'!$E$17</c:f>
              <c:strCache>
                <c:ptCount val="1"/>
                <c:pt idx="0">
                  <c:v>tiempo / repeticiones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'P12-Bucles2y3'!$B$18:$B$30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xVal>
          <c:yVal>
            <c:numRef>
              <c:f>'P12-Bucles2y3'!$E$18:$E$30</c:f>
              <c:numCache>
                <c:formatCode>General</c:formatCode>
                <c:ptCount val="13"/>
                <c:pt idx="0">
                  <c:v>3.3E-4</c:v>
                </c:pt>
                <c:pt idx="1">
                  <c:v>6.6E-4</c:v>
                </c:pt>
                <c:pt idx="2">
                  <c:v>6.8999999999999997E-4</c:v>
                </c:pt>
                <c:pt idx="3">
                  <c:v>1.555E-3</c:v>
                </c:pt>
                <c:pt idx="4">
                  <c:v>4.4749999999999998E-3</c:v>
                </c:pt>
                <c:pt idx="5">
                  <c:v>2.018E-2</c:v>
                </c:pt>
                <c:pt idx="6">
                  <c:v>7.3785000000000003E-2</c:v>
                </c:pt>
                <c:pt idx="7">
                  <c:v>0.25081500000000001</c:v>
                </c:pt>
                <c:pt idx="8">
                  <c:v>0.85126500000000005</c:v>
                </c:pt>
                <c:pt idx="9">
                  <c:v>1.0226</c:v>
                </c:pt>
                <c:pt idx="10">
                  <c:v>3.4428000000000001</c:v>
                </c:pt>
                <c:pt idx="11">
                  <c:v>12.536300000000001</c:v>
                </c:pt>
                <c:pt idx="12">
                  <c:v>50.631999999999998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8-40E9-B34A-843B9DA41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95407"/>
        <c:axId val="1627309551"/>
      </c:scatterChart>
      <c:valAx>
        <c:axId val="16272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309551"/>
        <c:crosses val="autoZero"/>
        <c:crossBetween val="midCat"/>
      </c:valAx>
      <c:valAx>
        <c:axId val="16273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29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Bucle2 y Bucle1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tiempo_bucle2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'P12-Bucles1y2'!$B$3:$B$15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xVal>
          <c:yVal>
            <c:numRef>
              <c:f>'P12-Bucles1y2'!$E$3:$E$15</c:f>
              <c:numCache>
                <c:formatCode>General</c:formatCode>
                <c:ptCount val="13"/>
                <c:pt idx="0">
                  <c:v>4.4999999999999999E-4</c:v>
                </c:pt>
                <c:pt idx="1">
                  <c:v>5.0000000000000001E-4</c:v>
                </c:pt>
                <c:pt idx="2">
                  <c:v>8.9166666666666669E-4</c:v>
                </c:pt>
                <c:pt idx="3">
                  <c:v>2.8500000000000001E-3</c:v>
                </c:pt>
                <c:pt idx="4">
                  <c:v>9.1500000000000001E-3</c:v>
                </c:pt>
                <c:pt idx="5">
                  <c:v>3.0966666666666667E-2</c:v>
                </c:pt>
                <c:pt idx="6">
                  <c:v>6.5949999999999995E-2</c:v>
                </c:pt>
                <c:pt idx="7">
                  <c:v>0.26345000000000002</c:v>
                </c:pt>
                <c:pt idx="8">
                  <c:v>0.48581999999999997</c:v>
                </c:pt>
                <c:pt idx="9">
                  <c:v>1.8834</c:v>
                </c:pt>
                <c:pt idx="10">
                  <c:v>6.3625999999999996</c:v>
                </c:pt>
                <c:pt idx="11">
                  <c:v>20.804300000000001</c:v>
                </c:pt>
                <c:pt idx="12">
                  <c:v>95.717699999999994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6-40EF-9304-BD43583BB254}"/>
            </c:ext>
          </c:extLst>
        </c:ser>
        <c:ser>
          <c:idx val="1"/>
          <c:order val="1"/>
          <c:tx>
            <c:v>tiempo_bucle1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'P12-Bucles1y2'!$B$3:$B$15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xVal>
          <c:yVal>
            <c:numRef>
              <c:f>'P12-Bucles1y2'!$E$18:$E$30</c:f>
              <c:numCache>
                <c:formatCode>General</c:formatCode>
                <c:ptCount val="13"/>
                <c:pt idx="0">
                  <c:v>4.0666666666666667E-4</c:v>
                </c:pt>
                <c:pt idx="1">
                  <c:v>4.4666666666666666E-4</c:v>
                </c:pt>
                <c:pt idx="2">
                  <c:v>1.3600000000000001E-3</c:v>
                </c:pt>
                <c:pt idx="3">
                  <c:v>2.1533333333333335E-3</c:v>
                </c:pt>
                <c:pt idx="4">
                  <c:v>3.3933333333333333E-3</c:v>
                </c:pt>
                <c:pt idx="5">
                  <c:v>6.6800000000000002E-3</c:v>
                </c:pt>
                <c:pt idx="6">
                  <c:v>1.6193333333333334E-2</c:v>
                </c:pt>
                <c:pt idx="7">
                  <c:v>3.1993333333333332E-2</c:v>
                </c:pt>
                <c:pt idx="8">
                  <c:v>7.234666666666667E-2</c:v>
                </c:pt>
                <c:pt idx="9">
                  <c:v>0.21283333333333335</c:v>
                </c:pt>
                <c:pt idx="10">
                  <c:v>0.41628888888888887</c:v>
                </c:pt>
                <c:pt idx="11">
                  <c:v>0.69399999999999995</c:v>
                </c:pt>
                <c:pt idx="12">
                  <c:v>1.8992500000000001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B6-40EF-9304-BD43583B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586927"/>
        <c:axId val="1339587759"/>
      </c:scatterChart>
      <c:valAx>
        <c:axId val="133958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9587759"/>
        <c:crosses val="autoZero"/>
        <c:crossBetween val="midCat"/>
      </c:valAx>
      <c:valAx>
        <c:axId val="13395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958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CCCD1-BB36-4D24-9F3E-8A3468B7F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4762</xdr:rowOff>
    </xdr:from>
    <xdr:to>
      <xdr:col>13</xdr:col>
      <xdr:colOff>304800</xdr:colOff>
      <xdr:row>25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273D6E-4045-4496-877B-9EE317E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601252-11CE-4064-A070-E25437AD4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4762</xdr:rowOff>
    </xdr:from>
    <xdr:to>
      <xdr:col>13</xdr:col>
      <xdr:colOff>304800</xdr:colOff>
      <xdr:row>31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996A62-A4F4-4CFD-817B-CA2457BA3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ECC54-3EF2-4B13-B4AD-39C1866AE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4762</xdr:rowOff>
    </xdr:from>
    <xdr:to>
      <xdr:col>22</xdr:col>
      <xdr:colOff>0</xdr:colOff>
      <xdr:row>31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A09170-099A-49DF-B26B-2190D7088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</xdr:row>
      <xdr:rowOff>4762</xdr:rowOff>
    </xdr:from>
    <xdr:to>
      <xdr:col>13</xdr:col>
      <xdr:colOff>309562</xdr:colOff>
      <xdr:row>15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DF7D41-FF78-4CB1-9E1E-EA1925311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16</xdr:row>
      <xdr:rowOff>4762</xdr:rowOff>
    </xdr:from>
    <xdr:to>
      <xdr:col>13</xdr:col>
      <xdr:colOff>309562</xdr:colOff>
      <xdr:row>30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D8FF57-C769-4DC8-92E1-3662274FE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17</xdr:row>
      <xdr:rowOff>4762</xdr:rowOff>
    </xdr:from>
    <xdr:to>
      <xdr:col>22</xdr:col>
      <xdr:colOff>0</xdr:colOff>
      <xdr:row>31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2A145-586D-4F3E-8B38-4D14A1C2B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</xdr:row>
      <xdr:rowOff>4762</xdr:rowOff>
    </xdr:from>
    <xdr:to>
      <xdr:col>13</xdr:col>
      <xdr:colOff>309562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54C2C-B5D9-45BE-BF68-4701C7F46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16</xdr:row>
      <xdr:rowOff>4762</xdr:rowOff>
    </xdr:from>
    <xdr:to>
      <xdr:col>13</xdr:col>
      <xdr:colOff>309562</xdr:colOff>
      <xdr:row>30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B4D19E-56F9-4C53-93A7-A6974802B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4762</xdr:rowOff>
    </xdr:from>
    <xdr:to>
      <xdr:col>5</xdr:col>
      <xdr:colOff>285750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DBECD-A68F-4FB6-A805-625A90365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4762</xdr:rowOff>
    </xdr:from>
    <xdr:to>
      <xdr:col>11</xdr:col>
      <xdr:colOff>409575</xdr:colOff>
      <xdr:row>26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F7B48-F0B4-45EC-83B9-079256C64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12</xdr:row>
      <xdr:rowOff>4762</xdr:rowOff>
    </xdr:from>
    <xdr:to>
      <xdr:col>17</xdr:col>
      <xdr:colOff>114300</xdr:colOff>
      <xdr:row>26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F1C9AC-E1D2-406F-9090-185DDF7AD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11</xdr:col>
      <xdr:colOff>409575</xdr:colOff>
      <xdr:row>42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75768C-DB2E-4D25-A7EC-AE9537D29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FE65-75BD-40EC-B7AB-A52F890F978F}">
  <dimension ref="B2:F9"/>
  <sheetViews>
    <sheetView tabSelected="1" workbookViewId="0">
      <selection activeCell="B2" sqref="B2:F9"/>
    </sheetView>
  </sheetViews>
  <sheetFormatPr defaultRowHeight="15" x14ac:dyDescent="0.25"/>
  <cols>
    <col min="3" max="3" width="22.85546875" customWidth="1"/>
    <col min="4" max="4" width="14" customWidth="1"/>
    <col min="5" max="5" width="12.7109375" customWidth="1"/>
    <col min="6" max="6" width="20.28515625" customWidth="1"/>
  </cols>
  <sheetData>
    <row r="2" spans="2:6" x14ac:dyDescent="0.25">
      <c r="B2" s="18" t="s">
        <v>20</v>
      </c>
      <c r="C2" s="18" t="s">
        <v>21</v>
      </c>
      <c r="D2" s="18" t="s">
        <v>22</v>
      </c>
      <c r="E2" s="18" t="s">
        <v>23</v>
      </c>
      <c r="F2" s="18" t="s">
        <v>24</v>
      </c>
    </row>
    <row r="3" spans="2:6" x14ac:dyDescent="0.25">
      <c r="B3" s="19" t="s">
        <v>25</v>
      </c>
      <c r="C3" s="19" t="s">
        <v>32</v>
      </c>
      <c r="D3" s="19">
        <v>285</v>
      </c>
      <c r="E3" s="19">
        <v>71.3</v>
      </c>
      <c r="F3" s="19">
        <f>D3*E3</f>
        <v>20320.5</v>
      </c>
    </row>
    <row r="4" spans="2:6" x14ac:dyDescent="0.25">
      <c r="B4" s="19" t="s">
        <v>26</v>
      </c>
      <c r="C4" s="19" t="s">
        <v>33</v>
      </c>
      <c r="D4" s="19">
        <v>267</v>
      </c>
      <c r="E4" s="19">
        <v>83.3</v>
      </c>
      <c r="F4" s="19">
        <f t="shared" ref="F4:F9" si="0">D4*E4</f>
        <v>22241.1</v>
      </c>
    </row>
    <row r="5" spans="2:6" x14ac:dyDescent="0.25">
      <c r="B5" s="19" t="s">
        <v>27</v>
      </c>
      <c r="C5" s="19" t="s">
        <v>35</v>
      </c>
      <c r="D5" s="19">
        <v>219</v>
      </c>
      <c r="E5" s="19">
        <v>98.1</v>
      </c>
      <c r="F5" s="19">
        <f t="shared" si="0"/>
        <v>21483.899999999998</v>
      </c>
    </row>
    <row r="6" spans="2:6" x14ac:dyDescent="0.25">
      <c r="B6" s="19" t="s">
        <v>28</v>
      </c>
      <c r="C6" s="19" t="s">
        <v>34</v>
      </c>
      <c r="D6" s="19">
        <v>207</v>
      </c>
      <c r="E6" s="19">
        <v>119</v>
      </c>
      <c r="F6" s="19">
        <f t="shared" si="0"/>
        <v>24633</v>
      </c>
    </row>
    <row r="7" spans="2:6" x14ac:dyDescent="0.25">
      <c r="B7" s="19" t="s">
        <v>29</v>
      </c>
      <c r="C7" s="19" t="s">
        <v>36</v>
      </c>
      <c r="D7" s="19">
        <v>215</v>
      </c>
      <c r="E7" s="19">
        <v>104</v>
      </c>
      <c r="F7" s="19">
        <f t="shared" si="0"/>
        <v>22360</v>
      </c>
    </row>
    <row r="8" spans="2:6" x14ac:dyDescent="0.25">
      <c r="B8" s="19" t="s">
        <v>30</v>
      </c>
      <c r="C8" s="19" t="s">
        <v>37</v>
      </c>
      <c r="D8" s="19">
        <v>249</v>
      </c>
      <c r="E8" s="19">
        <v>87.9</v>
      </c>
      <c r="F8" s="19">
        <f t="shared" si="0"/>
        <v>21887.100000000002</v>
      </c>
    </row>
    <row r="9" spans="2:6" x14ac:dyDescent="0.25">
      <c r="B9" s="19" t="s">
        <v>31</v>
      </c>
      <c r="C9" s="19" t="s">
        <v>38</v>
      </c>
      <c r="D9" s="19">
        <v>189</v>
      </c>
      <c r="E9" s="19">
        <v>144</v>
      </c>
      <c r="F9" s="19">
        <f t="shared" si="0"/>
        <v>27216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23CB4-7A61-4F59-A07A-59B0EB29E42F}">
  <dimension ref="B2:D18"/>
  <sheetViews>
    <sheetView workbookViewId="0">
      <selection activeCell="F19" sqref="F19"/>
    </sheetView>
  </sheetViews>
  <sheetFormatPr defaultRowHeight="15" x14ac:dyDescent="0.25"/>
  <cols>
    <col min="2" max="2" width="13.42578125" customWidth="1"/>
    <col min="3" max="3" width="13.7109375" customWidth="1"/>
    <col min="4" max="4" width="17.42578125" customWidth="1"/>
  </cols>
  <sheetData>
    <row r="2" spans="2:4" x14ac:dyDescent="0.25">
      <c r="B2" s="1" t="s">
        <v>0</v>
      </c>
      <c r="C2" s="1" t="s">
        <v>2</v>
      </c>
      <c r="D2" s="1" t="s">
        <v>3</v>
      </c>
    </row>
    <row r="3" spans="2:4" x14ac:dyDescent="0.25">
      <c r="B3" s="4">
        <v>50000000</v>
      </c>
      <c r="C3" s="4">
        <v>66</v>
      </c>
      <c r="D3" s="4">
        <v>76</v>
      </c>
    </row>
    <row r="4" spans="2:4" x14ac:dyDescent="0.25">
      <c r="B4" s="4">
        <f>B3+10000000</f>
        <v>60000000</v>
      </c>
      <c r="C4" s="4">
        <v>67</v>
      </c>
      <c r="D4" s="4">
        <v>80</v>
      </c>
    </row>
    <row r="5" spans="2:4" x14ac:dyDescent="0.25">
      <c r="B5" s="4">
        <f t="shared" ref="B5:B18" si="0">B4+10000000</f>
        <v>70000000</v>
      </c>
      <c r="C5" s="4">
        <v>69</v>
      </c>
      <c r="D5" s="4">
        <v>75</v>
      </c>
    </row>
    <row r="6" spans="2:4" x14ac:dyDescent="0.25">
      <c r="B6" s="4">
        <f t="shared" si="0"/>
        <v>80000000</v>
      </c>
      <c r="C6" s="4">
        <v>78</v>
      </c>
      <c r="D6" s="4">
        <v>122</v>
      </c>
    </row>
    <row r="7" spans="2:4" x14ac:dyDescent="0.25">
      <c r="B7" s="4">
        <f t="shared" si="0"/>
        <v>90000000</v>
      </c>
      <c r="C7" s="4">
        <v>86</v>
      </c>
      <c r="D7" s="4">
        <v>107</v>
      </c>
    </row>
    <row r="8" spans="2:4" x14ac:dyDescent="0.25">
      <c r="B8" s="4">
        <f t="shared" si="0"/>
        <v>100000000</v>
      </c>
      <c r="C8" s="4">
        <v>105</v>
      </c>
      <c r="D8" s="4">
        <v>119</v>
      </c>
    </row>
    <row r="9" spans="2:4" x14ac:dyDescent="0.25">
      <c r="B9" s="4">
        <f t="shared" si="0"/>
        <v>110000000</v>
      </c>
      <c r="C9" s="4">
        <v>107</v>
      </c>
      <c r="D9" s="4">
        <v>136</v>
      </c>
    </row>
    <row r="10" spans="2:4" x14ac:dyDescent="0.25">
      <c r="B10" s="4">
        <f t="shared" si="0"/>
        <v>120000000</v>
      </c>
      <c r="C10" s="4">
        <v>111</v>
      </c>
      <c r="D10" s="4">
        <v>143</v>
      </c>
    </row>
    <row r="11" spans="2:4" x14ac:dyDescent="0.25">
      <c r="B11" s="4">
        <f t="shared" si="0"/>
        <v>130000000</v>
      </c>
      <c r="C11" s="4">
        <v>152</v>
      </c>
      <c r="D11" s="4">
        <v>160</v>
      </c>
    </row>
    <row r="12" spans="2:4" x14ac:dyDescent="0.25">
      <c r="B12" s="4">
        <f t="shared" si="0"/>
        <v>140000000</v>
      </c>
      <c r="C12" s="4">
        <v>143</v>
      </c>
      <c r="D12" s="4">
        <v>185</v>
      </c>
    </row>
    <row r="13" spans="2:4" x14ac:dyDescent="0.25">
      <c r="B13" s="4">
        <f t="shared" si="0"/>
        <v>150000000</v>
      </c>
      <c r="C13" s="4">
        <v>170</v>
      </c>
      <c r="D13" s="4">
        <v>195</v>
      </c>
    </row>
    <row r="14" spans="2:4" x14ac:dyDescent="0.25">
      <c r="B14" s="4">
        <f>B13+10000000</f>
        <v>160000000</v>
      </c>
      <c r="C14" s="4">
        <v>177</v>
      </c>
      <c r="D14" s="4">
        <v>214</v>
      </c>
    </row>
    <row r="15" spans="2:4" x14ac:dyDescent="0.25">
      <c r="B15" s="4">
        <f t="shared" si="0"/>
        <v>170000000</v>
      </c>
      <c r="C15" s="4">
        <v>178</v>
      </c>
      <c r="D15" s="4">
        <v>216</v>
      </c>
    </row>
    <row r="16" spans="2:4" x14ac:dyDescent="0.25">
      <c r="B16" s="4">
        <f t="shared" si="0"/>
        <v>180000000</v>
      </c>
      <c r="C16" s="4">
        <v>177</v>
      </c>
      <c r="D16" s="4">
        <v>224</v>
      </c>
    </row>
    <row r="17" spans="2:4" x14ac:dyDescent="0.25">
      <c r="B17" s="4">
        <f t="shared" si="0"/>
        <v>190000000</v>
      </c>
      <c r="C17" s="4">
        <v>179</v>
      </c>
      <c r="D17" s="4">
        <v>218</v>
      </c>
    </row>
    <row r="18" spans="2:4" x14ac:dyDescent="0.25">
      <c r="B18" s="4">
        <f t="shared" si="0"/>
        <v>200000000</v>
      </c>
      <c r="C18" s="4">
        <v>189</v>
      </c>
      <c r="D18" s="4">
        <v>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80F8-4B99-4E0A-958C-CB71126CC015}">
  <dimension ref="A2:E30"/>
  <sheetViews>
    <sheetView workbookViewId="0">
      <selection activeCell="G29" sqref="G29"/>
    </sheetView>
  </sheetViews>
  <sheetFormatPr defaultRowHeight="15" x14ac:dyDescent="0.25"/>
  <cols>
    <col min="2" max="2" width="12.85546875" customWidth="1"/>
    <col min="3" max="3" width="12.28515625" customWidth="1"/>
    <col min="4" max="4" width="20.7109375" customWidth="1"/>
    <col min="5" max="5" width="13.5703125" customWidth="1"/>
  </cols>
  <sheetData>
    <row r="2" spans="1:5" x14ac:dyDescent="0.25">
      <c r="A2" t="s">
        <v>6</v>
      </c>
      <c r="B2" s="3" t="s">
        <v>0</v>
      </c>
      <c r="C2" s="3" t="s">
        <v>1</v>
      </c>
      <c r="D2" s="3" t="s">
        <v>4</v>
      </c>
      <c r="E2" s="3" t="s">
        <v>5</v>
      </c>
    </row>
    <row r="3" spans="1:5" x14ac:dyDescent="0.25">
      <c r="B3" s="2">
        <v>10</v>
      </c>
      <c r="C3" s="2">
        <v>57</v>
      </c>
      <c r="D3" s="2">
        <f t="shared" ref="D3:D15" si="0">C3/E3</f>
        <v>1.9000000000000001E-5</v>
      </c>
      <c r="E3" s="2">
        <v>3000000</v>
      </c>
    </row>
    <row r="4" spans="1:5" x14ac:dyDescent="0.25">
      <c r="B4" s="2">
        <f t="shared" ref="B4:B14" si="1">B3*3</f>
        <v>30</v>
      </c>
      <c r="C4" s="2">
        <v>102</v>
      </c>
      <c r="D4" s="2">
        <f t="shared" si="0"/>
        <v>3.4E-5</v>
      </c>
      <c r="E4" s="2">
        <v>3000000</v>
      </c>
    </row>
    <row r="5" spans="1:5" x14ac:dyDescent="0.25">
      <c r="B5" s="2">
        <f t="shared" si="1"/>
        <v>90</v>
      </c>
      <c r="C5" s="2">
        <v>248</v>
      </c>
      <c r="D5" s="2">
        <f t="shared" si="0"/>
        <v>8.2666666666666666E-5</v>
      </c>
      <c r="E5" s="2">
        <v>3000000</v>
      </c>
    </row>
    <row r="6" spans="1:5" x14ac:dyDescent="0.25">
      <c r="B6" s="2">
        <f t="shared" si="1"/>
        <v>270</v>
      </c>
      <c r="C6" s="2">
        <v>824</v>
      </c>
      <c r="D6" s="2">
        <f t="shared" si="0"/>
        <v>2.7466666666666666E-4</v>
      </c>
      <c r="E6" s="2">
        <v>3000000</v>
      </c>
    </row>
    <row r="7" spans="1:5" x14ac:dyDescent="0.25">
      <c r="B7" s="2">
        <f t="shared" si="1"/>
        <v>810</v>
      </c>
      <c r="C7" s="2">
        <v>2510</v>
      </c>
      <c r="D7" s="2">
        <f t="shared" si="0"/>
        <v>8.3666666666666666E-4</v>
      </c>
      <c r="E7" s="2">
        <v>3000000</v>
      </c>
    </row>
    <row r="8" spans="1:5" x14ac:dyDescent="0.25">
      <c r="B8" s="2">
        <f t="shared" si="1"/>
        <v>2430</v>
      </c>
      <c r="C8" s="2">
        <v>6978</v>
      </c>
      <c r="D8" s="2">
        <f t="shared" si="0"/>
        <v>2.3259999999999999E-3</v>
      </c>
      <c r="E8" s="2">
        <v>3000000</v>
      </c>
    </row>
    <row r="9" spans="1:5" x14ac:dyDescent="0.25">
      <c r="B9" s="2">
        <f t="shared" si="1"/>
        <v>7290</v>
      </c>
      <c r="C9" s="2">
        <v>22426</v>
      </c>
      <c r="D9" s="2">
        <f t="shared" si="0"/>
        <v>7.475333333333333E-3</v>
      </c>
      <c r="E9" s="2">
        <v>3000000</v>
      </c>
    </row>
    <row r="10" spans="1:5" x14ac:dyDescent="0.25">
      <c r="B10" s="2">
        <f t="shared" si="1"/>
        <v>21870</v>
      </c>
      <c r="C10" s="2">
        <v>58346</v>
      </c>
      <c r="D10" s="2">
        <f t="shared" si="0"/>
        <v>1.9448666666666666E-2</v>
      </c>
      <c r="E10" s="2">
        <v>3000000</v>
      </c>
    </row>
    <row r="11" spans="1:5" x14ac:dyDescent="0.25">
      <c r="B11" s="2">
        <f t="shared" si="1"/>
        <v>65610</v>
      </c>
      <c r="C11" s="2">
        <v>2466</v>
      </c>
      <c r="D11" s="2">
        <f t="shared" si="0"/>
        <v>2.4660000000000001E-2</v>
      </c>
      <c r="E11" s="2">
        <v>100000</v>
      </c>
    </row>
    <row r="12" spans="1:5" x14ac:dyDescent="0.25">
      <c r="B12" s="2">
        <f t="shared" si="1"/>
        <v>196830</v>
      </c>
      <c r="C12" s="2">
        <v>6629</v>
      </c>
      <c r="D12" s="2">
        <f t="shared" si="0"/>
        <v>6.6290000000000002E-2</v>
      </c>
      <c r="E12" s="2">
        <v>100000</v>
      </c>
    </row>
    <row r="13" spans="1:5" x14ac:dyDescent="0.25">
      <c r="B13" s="2">
        <f t="shared" si="1"/>
        <v>590490</v>
      </c>
      <c r="C13" s="2">
        <v>20087</v>
      </c>
      <c r="D13" s="2">
        <f t="shared" si="0"/>
        <v>0.20086999999999999</v>
      </c>
      <c r="E13" s="2">
        <v>100000</v>
      </c>
    </row>
    <row r="14" spans="1:5" x14ac:dyDescent="0.25">
      <c r="B14" s="2">
        <f t="shared" si="1"/>
        <v>1771470</v>
      </c>
      <c r="C14" s="2">
        <v>55983</v>
      </c>
      <c r="D14" s="2">
        <f t="shared" si="0"/>
        <v>0.55983000000000005</v>
      </c>
      <c r="E14" s="2">
        <v>100000</v>
      </c>
    </row>
    <row r="15" spans="1:5" x14ac:dyDescent="0.25">
      <c r="B15" s="2">
        <v>135000000</v>
      </c>
      <c r="C15" s="2">
        <v>127539</v>
      </c>
      <c r="D15" s="2">
        <f t="shared" si="0"/>
        <v>127.539</v>
      </c>
      <c r="E15" s="2">
        <v>1000</v>
      </c>
    </row>
    <row r="17" spans="1:5" x14ac:dyDescent="0.25">
      <c r="A17" t="s">
        <v>7</v>
      </c>
      <c r="B17" s="3" t="s">
        <v>0</v>
      </c>
      <c r="C17" s="3" t="s">
        <v>1</v>
      </c>
      <c r="D17" s="3" t="s">
        <v>4</v>
      </c>
      <c r="E17" s="3" t="s">
        <v>5</v>
      </c>
    </row>
    <row r="18" spans="1:5" x14ac:dyDescent="0.25">
      <c r="B18" s="2">
        <v>10</v>
      </c>
      <c r="C18" s="2">
        <v>70</v>
      </c>
      <c r="D18" s="2">
        <f>C18/E18</f>
        <v>6.9999999999999994E-5</v>
      </c>
      <c r="E18" s="2">
        <v>1000000</v>
      </c>
    </row>
    <row r="19" spans="1:5" x14ac:dyDescent="0.25">
      <c r="B19" s="2">
        <f>B18*3</f>
        <v>30</v>
      </c>
      <c r="C19" s="2">
        <v>103</v>
      </c>
      <c r="D19" s="2">
        <f t="shared" ref="D19:D30" si="2">C19/E19</f>
        <v>1.03E-4</v>
      </c>
      <c r="E19" s="2">
        <v>1000000</v>
      </c>
    </row>
    <row r="20" spans="1:5" x14ac:dyDescent="0.25">
      <c r="B20" s="2">
        <f t="shared" ref="B20:B26" si="3">B19*3</f>
        <v>90</v>
      </c>
      <c r="C20" s="2">
        <v>238</v>
      </c>
      <c r="D20" s="2">
        <f t="shared" si="2"/>
        <v>2.3800000000000001E-4</v>
      </c>
      <c r="E20" s="2">
        <v>1000000</v>
      </c>
    </row>
    <row r="21" spans="1:5" x14ac:dyDescent="0.25">
      <c r="B21" s="2">
        <f t="shared" si="3"/>
        <v>270</v>
      </c>
      <c r="C21" s="2">
        <v>700</v>
      </c>
      <c r="D21" s="2">
        <f t="shared" si="2"/>
        <v>6.9999999999999999E-4</v>
      </c>
      <c r="E21" s="2">
        <v>1000000</v>
      </c>
    </row>
    <row r="22" spans="1:5" x14ac:dyDescent="0.25">
      <c r="B22" s="2">
        <f t="shared" si="3"/>
        <v>810</v>
      </c>
      <c r="C22" s="2">
        <v>1981</v>
      </c>
      <c r="D22" s="2">
        <f t="shared" si="2"/>
        <v>1.9810000000000001E-3</v>
      </c>
      <c r="E22" s="2">
        <v>1000000</v>
      </c>
    </row>
    <row r="23" spans="1:5" x14ac:dyDescent="0.25">
      <c r="B23" s="2">
        <f t="shared" si="3"/>
        <v>2430</v>
      </c>
      <c r="C23" s="2">
        <v>6338</v>
      </c>
      <c r="D23" s="2">
        <f t="shared" si="2"/>
        <v>6.3379999999999999E-3</v>
      </c>
      <c r="E23" s="2">
        <v>1000000</v>
      </c>
    </row>
    <row r="24" spans="1:5" x14ac:dyDescent="0.25">
      <c r="B24" s="2">
        <f t="shared" si="3"/>
        <v>7290</v>
      </c>
      <c r="C24" s="2">
        <v>19115</v>
      </c>
      <c r="D24" s="2">
        <f t="shared" si="2"/>
        <v>1.9115E-2</v>
      </c>
      <c r="E24" s="2">
        <v>1000000</v>
      </c>
    </row>
    <row r="25" spans="1:5" x14ac:dyDescent="0.25">
      <c r="B25" s="2">
        <f t="shared" si="3"/>
        <v>21870</v>
      </c>
      <c r="C25" s="2">
        <v>2133</v>
      </c>
      <c r="D25" s="2">
        <f t="shared" si="2"/>
        <v>2.1329999999999998E-2</v>
      </c>
      <c r="E25" s="2">
        <v>100000</v>
      </c>
    </row>
    <row r="26" spans="1:5" x14ac:dyDescent="0.25">
      <c r="B26" s="2">
        <f t="shared" si="3"/>
        <v>65610</v>
      </c>
      <c r="C26" s="2">
        <v>5630</v>
      </c>
      <c r="D26" s="2">
        <f t="shared" si="2"/>
        <v>5.6300000000000003E-2</v>
      </c>
      <c r="E26" s="2">
        <v>100000</v>
      </c>
    </row>
    <row r="27" spans="1:5" x14ac:dyDescent="0.25">
      <c r="B27" s="2">
        <f>B26*3</f>
        <v>196830</v>
      </c>
      <c r="C27" s="2">
        <v>17591</v>
      </c>
      <c r="D27" s="2">
        <f t="shared" si="2"/>
        <v>0.17591000000000001</v>
      </c>
      <c r="E27" s="2">
        <v>100000</v>
      </c>
    </row>
    <row r="28" spans="1:5" x14ac:dyDescent="0.25">
      <c r="B28" s="2">
        <f t="shared" ref="B28:B29" si="4">B27*3</f>
        <v>590490</v>
      </c>
      <c r="C28" s="2">
        <v>41545</v>
      </c>
      <c r="D28" s="2">
        <f t="shared" si="2"/>
        <v>0.41544999999999999</v>
      </c>
      <c r="E28" s="2">
        <v>100000</v>
      </c>
    </row>
    <row r="29" spans="1:5" x14ac:dyDescent="0.25">
      <c r="B29" s="2">
        <f t="shared" si="4"/>
        <v>1771470</v>
      </c>
      <c r="C29" s="2">
        <v>16118</v>
      </c>
      <c r="D29" s="2">
        <f t="shared" si="2"/>
        <v>1.6117999999999999</v>
      </c>
      <c r="E29" s="2">
        <v>10000</v>
      </c>
    </row>
    <row r="30" spans="1:5" x14ac:dyDescent="0.25">
      <c r="B30" s="2">
        <v>135000000</v>
      </c>
      <c r="C30" s="2">
        <v>121749</v>
      </c>
      <c r="D30" s="2">
        <f t="shared" si="2"/>
        <v>121.749</v>
      </c>
      <c r="E30" s="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A07F-8F29-4C9F-ADBA-DEC91A6C8C87}">
  <dimension ref="A2:E29"/>
  <sheetViews>
    <sheetView workbookViewId="0">
      <selection activeCell="F15" sqref="F15"/>
    </sheetView>
  </sheetViews>
  <sheetFormatPr defaultRowHeight="15" x14ac:dyDescent="0.25"/>
  <cols>
    <col min="1" max="1" width="16.140625" customWidth="1"/>
    <col min="4" max="4" width="20.7109375" customWidth="1"/>
    <col min="5" max="5" width="12.85546875" customWidth="1"/>
  </cols>
  <sheetData>
    <row r="2" spans="1:5" x14ac:dyDescent="0.25">
      <c r="A2" t="s">
        <v>8</v>
      </c>
      <c r="B2" s="5" t="s">
        <v>0</v>
      </c>
      <c r="C2" s="5" t="s">
        <v>1</v>
      </c>
      <c r="D2" s="5" t="s">
        <v>4</v>
      </c>
      <c r="E2" s="5" t="s">
        <v>5</v>
      </c>
    </row>
    <row r="3" spans="1:5" x14ac:dyDescent="0.25">
      <c r="B3" s="6">
        <v>3</v>
      </c>
      <c r="C3" s="6">
        <v>52</v>
      </c>
      <c r="D3" s="6">
        <f>C3/E3</f>
        <v>1.0399999999999999E-4</v>
      </c>
      <c r="E3" s="6">
        <v>500000</v>
      </c>
    </row>
    <row r="4" spans="1:5" x14ac:dyDescent="0.25">
      <c r="B4" s="6">
        <f>B3*2</f>
        <v>6</v>
      </c>
      <c r="C4" s="6">
        <v>92</v>
      </c>
      <c r="D4" s="6">
        <f t="shared" ref="D4:D13" si="0">C4/E4</f>
        <v>1.84E-4</v>
      </c>
      <c r="E4" s="6">
        <v>500000</v>
      </c>
    </row>
    <row r="5" spans="1:5" x14ac:dyDescent="0.25">
      <c r="B5" s="6">
        <f t="shared" ref="B5:B13" si="1">B4*2</f>
        <v>12</v>
      </c>
      <c r="C5" s="6">
        <v>200</v>
      </c>
      <c r="D5" s="6">
        <f t="shared" si="0"/>
        <v>4.0000000000000002E-4</v>
      </c>
      <c r="E5" s="6">
        <v>500000</v>
      </c>
    </row>
    <row r="6" spans="1:5" x14ac:dyDescent="0.25">
      <c r="B6" s="6">
        <f t="shared" si="1"/>
        <v>24</v>
      </c>
      <c r="C6" s="6">
        <v>719</v>
      </c>
      <c r="D6" s="6">
        <f t="shared" si="0"/>
        <v>1.438E-3</v>
      </c>
      <c r="E6" s="6">
        <v>500000</v>
      </c>
    </row>
    <row r="7" spans="1:5" x14ac:dyDescent="0.25">
      <c r="B7" s="6">
        <f t="shared" si="1"/>
        <v>48</v>
      </c>
      <c r="C7" s="6">
        <v>2526</v>
      </c>
      <c r="D7" s="6">
        <f t="shared" si="0"/>
        <v>5.0520000000000001E-3</v>
      </c>
      <c r="E7" s="6">
        <v>500000</v>
      </c>
    </row>
    <row r="8" spans="1:5" x14ac:dyDescent="0.25">
      <c r="B8" s="6">
        <f t="shared" si="1"/>
        <v>96</v>
      </c>
      <c r="C8" s="6">
        <v>13083</v>
      </c>
      <c r="D8" s="6">
        <f t="shared" si="0"/>
        <v>2.6165999999999998E-2</v>
      </c>
      <c r="E8" s="6">
        <v>500000</v>
      </c>
    </row>
    <row r="9" spans="1:5" x14ac:dyDescent="0.25">
      <c r="B9" s="6">
        <f t="shared" si="1"/>
        <v>192</v>
      </c>
      <c r="C9" s="6">
        <v>40174</v>
      </c>
      <c r="D9" s="6">
        <f t="shared" si="0"/>
        <v>8.0348000000000003E-2</v>
      </c>
      <c r="E9" s="6">
        <v>500000</v>
      </c>
    </row>
    <row r="10" spans="1:5" x14ac:dyDescent="0.25">
      <c r="B10" s="6">
        <f t="shared" si="1"/>
        <v>384</v>
      </c>
      <c r="C10" s="6">
        <v>14936</v>
      </c>
      <c r="D10" s="6">
        <f t="shared" si="0"/>
        <v>0.14935999999999999</v>
      </c>
      <c r="E10" s="6">
        <v>100000</v>
      </c>
    </row>
    <row r="11" spans="1:5" x14ac:dyDescent="0.25">
      <c r="B11" s="6">
        <f t="shared" si="1"/>
        <v>768</v>
      </c>
      <c r="C11" s="6">
        <v>5661</v>
      </c>
      <c r="D11" s="6">
        <f t="shared" si="0"/>
        <v>0.56610000000000005</v>
      </c>
      <c r="E11" s="6">
        <v>10000</v>
      </c>
    </row>
    <row r="12" spans="1:5" x14ac:dyDescent="0.25">
      <c r="B12" s="6">
        <f>B11*2</f>
        <v>1536</v>
      </c>
      <c r="C12" s="6">
        <v>21116</v>
      </c>
      <c r="D12" s="6">
        <f t="shared" si="0"/>
        <v>2.1116000000000001</v>
      </c>
      <c r="E12" s="6">
        <v>10000</v>
      </c>
    </row>
    <row r="13" spans="1:5" x14ac:dyDescent="0.25">
      <c r="B13" s="6">
        <f t="shared" si="1"/>
        <v>3072</v>
      </c>
      <c r="C13" s="6">
        <v>73267</v>
      </c>
      <c r="D13" s="6">
        <f t="shared" si="0"/>
        <v>7.3266999999999998</v>
      </c>
      <c r="E13" s="6">
        <v>10000</v>
      </c>
    </row>
    <row r="18" spans="1:5" x14ac:dyDescent="0.25">
      <c r="A18" t="s">
        <v>9</v>
      </c>
      <c r="B18" s="5" t="s">
        <v>0</v>
      </c>
      <c r="C18" s="5" t="s">
        <v>1</v>
      </c>
      <c r="D18" s="5" t="s">
        <v>4</v>
      </c>
      <c r="E18" s="5" t="s">
        <v>5</v>
      </c>
    </row>
    <row r="19" spans="1:5" x14ac:dyDescent="0.25">
      <c r="B19" s="6">
        <v>3</v>
      </c>
      <c r="C19" s="6">
        <v>33</v>
      </c>
      <c r="D19" s="6">
        <f>C19/E19</f>
        <v>6.6000000000000005E-5</v>
      </c>
      <c r="E19" s="6">
        <v>500000</v>
      </c>
    </row>
    <row r="20" spans="1:5" x14ac:dyDescent="0.25">
      <c r="B20" s="6">
        <f>B19*2</f>
        <v>6</v>
      </c>
      <c r="C20" s="6">
        <v>38</v>
      </c>
      <c r="D20" s="6">
        <f t="shared" ref="D20:D29" si="2">C20/E20</f>
        <v>7.6000000000000004E-5</v>
      </c>
      <c r="E20" s="6">
        <v>500000</v>
      </c>
    </row>
    <row r="21" spans="1:5" x14ac:dyDescent="0.25">
      <c r="B21" s="6">
        <f t="shared" ref="B21:B27" si="3">B20*2</f>
        <v>12</v>
      </c>
      <c r="C21" s="6">
        <v>43</v>
      </c>
      <c r="D21" s="6">
        <f t="shared" si="2"/>
        <v>8.6000000000000003E-5</v>
      </c>
      <c r="E21" s="6">
        <v>500000</v>
      </c>
    </row>
    <row r="22" spans="1:5" x14ac:dyDescent="0.25">
      <c r="B22" s="6">
        <f t="shared" si="3"/>
        <v>24</v>
      </c>
      <c r="C22" s="6">
        <v>50</v>
      </c>
      <c r="D22" s="6">
        <f t="shared" si="2"/>
        <v>1E-4</v>
      </c>
      <c r="E22" s="6">
        <v>500000</v>
      </c>
    </row>
    <row r="23" spans="1:5" x14ac:dyDescent="0.25">
      <c r="B23" s="6">
        <f t="shared" si="3"/>
        <v>48</v>
      </c>
      <c r="C23" s="6">
        <v>68</v>
      </c>
      <c r="D23" s="6">
        <f t="shared" si="2"/>
        <v>1.36E-4</v>
      </c>
      <c r="E23" s="6">
        <v>500000</v>
      </c>
    </row>
    <row r="24" spans="1:5" x14ac:dyDescent="0.25">
      <c r="B24" s="6">
        <f t="shared" si="3"/>
        <v>96</v>
      </c>
      <c r="C24" s="6">
        <v>112</v>
      </c>
      <c r="D24" s="6">
        <f t="shared" si="2"/>
        <v>2.24E-4</v>
      </c>
      <c r="E24" s="6">
        <v>500000</v>
      </c>
    </row>
    <row r="25" spans="1:5" x14ac:dyDescent="0.25">
      <c r="B25" s="6">
        <f t="shared" si="3"/>
        <v>192</v>
      </c>
      <c r="C25" s="6">
        <v>313</v>
      </c>
      <c r="D25" s="6">
        <f t="shared" si="2"/>
        <v>6.2600000000000004E-4</v>
      </c>
      <c r="E25" s="6">
        <v>500000</v>
      </c>
    </row>
    <row r="26" spans="1:5" x14ac:dyDescent="0.25">
      <c r="B26" s="6">
        <f t="shared" si="3"/>
        <v>384</v>
      </c>
      <c r="C26" s="6">
        <v>883</v>
      </c>
      <c r="D26" s="6">
        <f t="shared" si="2"/>
        <v>1.766E-3</v>
      </c>
      <c r="E26" s="6">
        <v>500000</v>
      </c>
    </row>
    <row r="27" spans="1:5" x14ac:dyDescent="0.25">
      <c r="B27" s="6">
        <f t="shared" si="3"/>
        <v>768</v>
      </c>
      <c r="C27" s="6">
        <v>1707</v>
      </c>
      <c r="D27" s="6">
        <f t="shared" si="2"/>
        <v>3.4139999999999999E-3</v>
      </c>
      <c r="E27" s="6">
        <v>500000</v>
      </c>
    </row>
    <row r="28" spans="1:5" x14ac:dyDescent="0.25">
      <c r="B28" s="6">
        <f>B27*2</f>
        <v>1536</v>
      </c>
      <c r="C28" s="6">
        <v>14283</v>
      </c>
      <c r="D28" s="6">
        <f t="shared" si="2"/>
        <v>2.8566000000000001E-2</v>
      </c>
      <c r="E28" s="6">
        <v>500000</v>
      </c>
    </row>
    <row r="29" spans="1:5" x14ac:dyDescent="0.25">
      <c r="B29" s="6">
        <f t="shared" ref="B29" si="4">B28*2</f>
        <v>3072</v>
      </c>
      <c r="C29" s="6">
        <v>47131</v>
      </c>
      <c r="D29" s="6">
        <f t="shared" si="2"/>
        <v>9.4261999999999999E-2</v>
      </c>
      <c r="E29" s="6">
        <v>500000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3D85-F8C1-4D22-BDF8-E5DA08A27B73}">
  <dimension ref="B2:D15"/>
  <sheetViews>
    <sheetView workbookViewId="0">
      <selection activeCell="E2" sqref="E2"/>
    </sheetView>
  </sheetViews>
  <sheetFormatPr defaultRowHeight="15" x14ac:dyDescent="0.25"/>
  <cols>
    <col min="2" max="2" width="13.42578125" customWidth="1"/>
    <col min="3" max="3" width="14.7109375" customWidth="1"/>
    <col min="4" max="4" width="15.7109375" customWidth="1"/>
  </cols>
  <sheetData>
    <row r="2" spans="2:4" x14ac:dyDescent="0.25">
      <c r="B2" s="7" t="s">
        <v>0</v>
      </c>
      <c r="C2" s="7" t="s">
        <v>10</v>
      </c>
      <c r="D2" s="7" t="s">
        <v>11</v>
      </c>
    </row>
    <row r="3" spans="2:4" x14ac:dyDescent="0.25">
      <c r="B3" s="8">
        <v>1000000</v>
      </c>
      <c r="C3" s="8">
        <v>11</v>
      </c>
      <c r="D3" s="8">
        <v>48</v>
      </c>
    </row>
    <row r="4" spans="2:4" x14ac:dyDescent="0.25">
      <c r="B4" s="8">
        <f>B3*2</f>
        <v>2000000</v>
      </c>
      <c r="C4" s="8">
        <v>14</v>
      </c>
      <c r="D4" s="8">
        <v>96</v>
      </c>
    </row>
    <row r="5" spans="2:4" x14ac:dyDescent="0.25">
      <c r="B5" s="8">
        <f t="shared" ref="B5:B15" si="0">B4*2</f>
        <v>4000000</v>
      </c>
      <c r="C5" s="8">
        <v>7</v>
      </c>
      <c r="D5" s="8">
        <v>183</v>
      </c>
    </row>
    <row r="6" spans="2:4" x14ac:dyDescent="0.25">
      <c r="B6" s="8">
        <f t="shared" si="0"/>
        <v>8000000</v>
      </c>
      <c r="C6" s="8">
        <v>13</v>
      </c>
      <c r="D6" s="8">
        <v>411</v>
      </c>
    </row>
    <row r="7" spans="2:4" x14ac:dyDescent="0.25">
      <c r="B7" s="8">
        <f t="shared" si="0"/>
        <v>16000000</v>
      </c>
      <c r="C7" s="8">
        <v>24</v>
      </c>
      <c r="D7" s="8">
        <v>917</v>
      </c>
    </row>
    <row r="8" spans="2:4" x14ac:dyDescent="0.25">
      <c r="B8" s="8">
        <f t="shared" si="0"/>
        <v>32000000</v>
      </c>
      <c r="C8" s="8">
        <v>49</v>
      </c>
      <c r="D8" s="8">
        <v>1754</v>
      </c>
    </row>
    <row r="9" spans="2:4" x14ac:dyDescent="0.25">
      <c r="B9" s="8">
        <f t="shared" si="0"/>
        <v>64000000</v>
      </c>
      <c r="C9" s="8">
        <v>98</v>
      </c>
      <c r="D9" s="8">
        <v>3013</v>
      </c>
    </row>
    <row r="10" spans="2:4" x14ac:dyDescent="0.25">
      <c r="B10" s="8">
        <f t="shared" si="0"/>
        <v>128000000</v>
      </c>
      <c r="C10" s="8">
        <v>196</v>
      </c>
      <c r="D10" s="8">
        <v>6028</v>
      </c>
    </row>
    <row r="11" spans="2:4" x14ac:dyDescent="0.25">
      <c r="B11" s="8">
        <f>B10*2</f>
        <v>256000000</v>
      </c>
      <c r="C11" s="8">
        <v>437</v>
      </c>
      <c r="D11" s="8"/>
    </row>
    <row r="12" spans="2:4" x14ac:dyDescent="0.25">
      <c r="B12" s="8">
        <f t="shared" si="0"/>
        <v>512000000</v>
      </c>
      <c r="C12" s="8">
        <v>689</v>
      </c>
      <c r="D12" s="8"/>
    </row>
    <row r="13" spans="2:4" x14ac:dyDescent="0.25">
      <c r="B13" s="8">
        <f t="shared" si="0"/>
        <v>1024000000</v>
      </c>
      <c r="C13" s="8">
        <v>1338</v>
      </c>
      <c r="D13" s="8"/>
    </row>
    <row r="14" spans="2:4" x14ac:dyDescent="0.25">
      <c r="B14" s="8">
        <f>B13*2</f>
        <v>2048000000</v>
      </c>
      <c r="C14" s="8">
        <v>2308</v>
      </c>
      <c r="D14" s="8"/>
    </row>
    <row r="15" spans="2:4" x14ac:dyDescent="0.25">
      <c r="B15" s="8">
        <f t="shared" si="0"/>
        <v>4096000000</v>
      </c>
      <c r="C15" s="8">
        <v>5002</v>
      </c>
      <c r="D1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7B31-33A9-4BB8-B8DE-C8BF0C139055}">
  <dimension ref="B2:Q30"/>
  <sheetViews>
    <sheetView workbookViewId="0">
      <selection activeCell="P15" sqref="P15:P16"/>
    </sheetView>
  </sheetViews>
  <sheetFormatPr defaultRowHeight="15" x14ac:dyDescent="0.25"/>
  <cols>
    <col min="3" max="3" width="15.42578125" customWidth="1"/>
    <col min="4" max="4" width="13.28515625" customWidth="1"/>
    <col min="5" max="5" width="21.7109375" customWidth="1"/>
    <col min="16" max="16" width="27.42578125" customWidth="1"/>
  </cols>
  <sheetData>
    <row r="2" spans="2:17" x14ac:dyDescent="0.25">
      <c r="B2" s="9" t="s">
        <v>0</v>
      </c>
      <c r="C2" s="9" t="s">
        <v>12</v>
      </c>
      <c r="D2" s="9" t="s">
        <v>5</v>
      </c>
      <c r="E2" s="9" t="s">
        <v>4</v>
      </c>
      <c r="P2" s="9" t="s">
        <v>18</v>
      </c>
    </row>
    <row r="3" spans="2:17" x14ac:dyDescent="0.25">
      <c r="B3" s="10">
        <v>8</v>
      </c>
      <c r="C3" s="10">
        <v>54</v>
      </c>
      <c r="D3" s="10">
        <v>120000</v>
      </c>
      <c r="E3" s="10">
        <f>C3/D3</f>
        <v>4.4999999999999999E-4</v>
      </c>
      <c r="P3" s="10">
        <f t="shared" ref="P3:P15" si="0">E3/E18</f>
        <v>1.3636363636363635</v>
      </c>
    </row>
    <row r="4" spans="2:17" x14ac:dyDescent="0.25">
      <c r="B4" s="10">
        <f>B3*2</f>
        <v>16</v>
      </c>
      <c r="C4" s="10">
        <v>60</v>
      </c>
      <c r="D4" s="10">
        <v>120000</v>
      </c>
      <c r="E4" s="10">
        <f t="shared" ref="E4:E15" si="1">C4/D4</f>
        <v>5.0000000000000001E-4</v>
      </c>
      <c r="P4" s="10">
        <f t="shared" si="0"/>
        <v>0.75757575757575757</v>
      </c>
    </row>
    <row r="5" spans="2:17" x14ac:dyDescent="0.25">
      <c r="B5" s="10">
        <f t="shared" ref="B5:B11" si="2">B4*2</f>
        <v>32</v>
      </c>
      <c r="C5" s="10">
        <v>107</v>
      </c>
      <c r="D5" s="10">
        <v>120000</v>
      </c>
      <c r="E5" s="10">
        <f t="shared" si="1"/>
        <v>8.9166666666666669E-4</v>
      </c>
      <c r="P5" s="10">
        <f t="shared" si="0"/>
        <v>1.2922705314009664</v>
      </c>
    </row>
    <row r="6" spans="2:17" x14ac:dyDescent="0.25">
      <c r="B6" s="10">
        <f t="shared" si="2"/>
        <v>64</v>
      </c>
      <c r="C6" s="10">
        <v>342</v>
      </c>
      <c r="D6" s="10">
        <v>120000</v>
      </c>
      <c r="E6" s="10">
        <f t="shared" si="1"/>
        <v>2.8500000000000001E-3</v>
      </c>
      <c r="P6" s="10">
        <f t="shared" si="0"/>
        <v>1.8327974276527332</v>
      </c>
    </row>
    <row r="7" spans="2:17" x14ac:dyDescent="0.25">
      <c r="B7" s="10">
        <f t="shared" si="2"/>
        <v>128</v>
      </c>
      <c r="C7" s="10">
        <v>1098</v>
      </c>
      <c r="D7" s="10">
        <v>120000</v>
      </c>
      <c r="E7" s="10">
        <f t="shared" si="1"/>
        <v>9.1500000000000001E-3</v>
      </c>
      <c r="P7" s="10">
        <f t="shared" si="0"/>
        <v>2.0446927374301676</v>
      </c>
    </row>
    <row r="8" spans="2:17" x14ac:dyDescent="0.25">
      <c r="B8" s="10">
        <f t="shared" si="2"/>
        <v>256</v>
      </c>
      <c r="C8" s="10">
        <v>3716</v>
      </c>
      <c r="D8" s="10">
        <v>120000</v>
      </c>
      <c r="E8" s="10">
        <f t="shared" si="1"/>
        <v>3.0966666666666667E-2</v>
      </c>
      <c r="P8" s="10">
        <f t="shared" si="0"/>
        <v>1.5345226296663363</v>
      </c>
    </row>
    <row r="9" spans="2:17" x14ac:dyDescent="0.25">
      <c r="B9" s="10">
        <f t="shared" si="2"/>
        <v>512</v>
      </c>
      <c r="C9" s="10">
        <v>7914</v>
      </c>
      <c r="D9" s="10">
        <v>120000</v>
      </c>
      <c r="E9" s="10">
        <f t="shared" si="1"/>
        <v>6.5949999999999995E-2</v>
      </c>
      <c r="P9" s="10">
        <f t="shared" si="0"/>
        <v>0.89381310564477867</v>
      </c>
    </row>
    <row r="10" spans="2:17" x14ac:dyDescent="0.25">
      <c r="B10" s="10">
        <f t="shared" si="2"/>
        <v>1024</v>
      </c>
      <c r="C10" s="10">
        <v>31614</v>
      </c>
      <c r="D10" s="10">
        <v>120000</v>
      </c>
      <c r="E10" s="10">
        <f t="shared" si="1"/>
        <v>0.26345000000000002</v>
      </c>
      <c r="P10" s="10">
        <f t="shared" si="0"/>
        <v>1.050375774973586</v>
      </c>
    </row>
    <row r="11" spans="2:17" x14ac:dyDescent="0.25">
      <c r="B11" s="10">
        <f t="shared" si="2"/>
        <v>2048</v>
      </c>
      <c r="C11" s="10">
        <v>24291</v>
      </c>
      <c r="D11" s="10">
        <v>50000</v>
      </c>
      <c r="E11" s="10">
        <f t="shared" si="1"/>
        <v>0.48581999999999997</v>
      </c>
      <c r="P11" s="10">
        <f t="shared" si="0"/>
        <v>0.57070359993656494</v>
      </c>
    </row>
    <row r="12" spans="2:17" x14ac:dyDescent="0.25">
      <c r="B12" s="10">
        <f>B11*2</f>
        <v>4096</v>
      </c>
      <c r="C12" s="10">
        <v>18834</v>
      </c>
      <c r="D12" s="10">
        <v>10000</v>
      </c>
      <c r="E12" s="10">
        <f t="shared" si="1"/>
        <v>1.8834</v>
      </c>
      <c r="P12" s="10">
        <f t="shared" si="0"/>
        <v>1.8417758654410328</v>
      </c>
    </row>
    <row r="13" spans="2:17" x14ac:dyDescent="0.25">
      <c r="B13" s="10">
        <f t="shared" ref="B13:B15" si="3">B12*2</f>
        <v>8192</v>
      </c>
      <c r="C13" s="10">
        <v>63626</v>
      </c>
      <c r="D13" s="10">
        <v>10000</v>
      </c>
      <c r="E13" s="10">
        <f t="shared" si="1"/>
        <v>6.3625999999999996</v>
      </c>
      <c r="P13" s="10">
        <f t="shared" si="0"/>
        <v>1.8480887649587543</v>
      </c>
    </row>
    <row r="14" spans="2:17" x14ac:dyDescent="0.25">
      <c r="B14" s="10">
        <f t="shared" si="3"/>
        <v>16384</v>
      </c>
      <c r="C14" s="10">
        <v>208043</v>
      </c>
      <c r="D14" s="10">
        <v>10000</v>
      </c>
      <c r="E14" s="10">
        <f t="shared" si="1"/>
        <v>20.804300000000001</v>
      </c>
      <c r="P14" s="10">
        <f t="shared" si="0"/>
        <v>1.6595247401545912</v>
      </c>
    </row>
    <row r="15" spans="2:17" x14ac:dyDescent="0.25">
      <c r="B15" s="10">
        <f t="shared" si="3"/>
        <v>32768</v>
      </c>
      <c r="C15" s="10">
        <v>957177</v>
      </c>
      <c r="D15" s="10">
        <v>10000</v>
      </c>
      <c r="E15" s="10">
        <f t="shared" si="1"/>
        <v>95.717699999999994</v>
      </c>
      <c r="P15" s="10">
        <f t="shared" si="0"/>
        <v>1.8904586032548585</v>
      </c>
    </row>
    <row r="16" spans="2:17" x14ac:dyDescent="0.25">
      <c r="P16" s="16">
        <f>AVERAGE(P3:P15)</f>
        <v>1.4292489155174226</v>
      </c>
      <c r="Q16" t="s">
        <v>19</v>
      </c>
    </row>
    <row r="17" spans="2:5" x14ac:dyDescent="0.25">
      <c r="B17" s="9" t="s">
        <v>0</v>
      </c>
      <c r="C17" s="9" t="s">
        <v>13</v>
      </c>
      <c r="D17" s="9" t="s">
        <v>5</v>
      </c>
      <c r="E17" s="9" t="s">
        <v>4</v>
      </c>
    </row>
    <row r="18" spans="2:5" x14ac:dyDescent="0.25">
      <c r="B18" s="10">
        <v>8</v>
      </c>
      <c r="C18" s="10">
        <v>66</v>
      </c>
      <c r="D18" s="10">
        <v>200000</v>
      </c>
      <c r="E18" s="10">
        <f>C18/D18</f>
        <v>3.3E-4</v>
      </c>
    </row>
    <row r="19" spans="2:5" x14ac:dyDescent="0.25">
      <c r="B19" s="10">
        <f>B18*2</f>
        <v>16</v>
      </c>
      <c r="C19" s="10">
        <v>132</v>
      </c>
      <c r="D19" s="10">
        <v>200000</v>
      </c>
      <c r="E19" s="10">
        <f t="shared" ref="E19:E30" si="4">C19/D19</f>
        <v>6.6E-4</v>
      </c>
    </row>
    <row r="20" spans="2:5" x14ac:dyDescent="0.25">
      <c r="B20" s="10">
        <f t="shared" ref="B20:B26" si="5">B19*2</f>
        <v>32</v>
      </c>
      <c r="C20" s="10">
        <v>138</v>
      </c>
      <c r="D20" s="10">
        <v>200000</v>
      </c>
      <c r="E20" s="10">
        <f t="shared" si="4"/>
        <v>6.8999999999999997E-4</v>
      </c>
    </row>
    <row r="21" spans="2:5" x14ac:dyDescent="0.25">
      <c r="B21" s="10">
        <f t="shared" si="5"/>
        <v>64</v>
      </c>
      <c r="C21" s="10">
        <v>311</v>
      </c>
      <c r="D21" s="10">
        <v>200000</v>
      </c>
      <c r="E21" s="10">
        <f t="shared" si="4"/>
        <v>1.555E-3</v>
      </c>
    </row>
    <row r="22" spans="2:5" x14ac:dyDescent="0.25">
      <c r="B22" s="10">
        <f t="shared" si="5"/>
        <v>128</v>
      </c>
      <c r="C22" s="10">
        <v>895</v>
      </c>
      <c r="D22" s="10">
        <v>200000</v>
      </c>
      <c r="E22" s="10">
        <f t="shared" si="4"/>
        <v>4.4749999999999998E-3</v>
      </c>
    </row>
    <row r="23" spans="2:5" x14ac:dyDescent="0.25">
      <c r="B23" s="10">
        <f t="shared" si="5"/>
        <v>256</v>
      </c>
      <c r="C23" s="10">
        <v>4036</v>
      </c>
      <c r="D23" s="10">
        <v>200000</v>
      </c>
      <c r="E23" s="10">
        <f t="shared" si="4"/>
        <v>2.018E-2</v>
      </c>
    </row>
    <row r="24" spans="2:5" x14ac:dyDescent="0.25">
      <c r="B24" s="10">
        <f t="shared" si="5"/>
        <v>512</v>
      </c>
      <c r="C24" s="10">
        <v>14757</v>
      </c>
      <c r="D24" s="10">
        <v>200000</v>
      </c>
      <c r="E24" s="10">
        <f t="shared" si="4"/>
        <v>7.3785000000000003E-2</v>
      </c>
    </row>
    <row r="25" spans="2:5" x14ac:dyDescent="0.25">
      <c r="B25" s="10">
        <f t="shared" si="5"/>
        <v>1024</v>
      </c>
      <c r="C25" s="10">
        <v>50163</v>
      </c>
      <c r="D25" s="10">
        <v>200000</v>
      </c>
      <c r="E25" s="10">
        <f t="shared" si="4"/>
        <v>0.25081500000000001</v>
      </c>
    </row>
    <row r="26" spans="2:5" x14ac:dyDescent="0.25">
      <c r="B26" s="10">
        <f t="shared" si="5"/>
        <v>2048</v>
      </c>
      <c r="C26" s="10">
        <v>170253</v>
      </c>
      <c r="D26" s="10">
        <v>200000</v>
      </c>
      <c r="E26" s="10">
        <f t="shared" si="4"/>
        <v>0.85126500000000005</v>
      </c>
    </row>
    <row r="27" spans="2:5" x14ac:dyDescent="0.25">
      <c r="B27" s="10">
        <f>B26*2</f>
        <v>4096</v>
      </c>
      <c r="C27" s="10">
        <v>10226</v>
      </c>
      <c r="D27" s="10">
        <v>10000</v>
      </c>
      <c r="E27" s="10">
        <f t="shared" si="4"/>
        <v>1.0226</v>
      </c>
    </row>
    <row r="28" spans="2:5" x14ac:dyDescent="0.25">
      <c r="B28" s="10">
        <f t="shared" ref="B28:B30" si="6">B27*2</f>
        <v>8192</v>
      </c>
      <c r="C28" s="10">
        <v>34428</v>
      </c>
      <c r="D28" s="10">
        <v>10000</v>
      </c>
      <c r="E28" s="10">
        <f t="shared" si="4"/>
        <v>3.4428000000000001</v>
      </c>
    </row>
    <row r="29" spans="2:5" x14ac:dyDescent="0.25">
      <c r="B29" s="10">
        <f t="shared" si="6"/>
        <v>16384</v>
      </c>
      <c r="C29" s="10">
        <v>125363</v>
      </c>
      <c r="D29" s="10">
        <v>10000</v>
      </c>
      <c r="E29" s="10">
        <f t="shared" si="4"/>
        <v>12.536300000000001</v>
      </c>
    </row>
    <row r="30" spans="2:5" x14ac:dyDescent="0.25">
      <c r="B30" s="10">
        <f t="shared" si="6"/>
        <v>32768</v>
      </c>
      <c r="C30" s="10">
        <v>50632</v>
      </c>
      <c r="D30" s="10">
        <v>1000</v>
      </c>
      <c r="E30" s="10">
        <f t="shared" si="4"/>
        <v>50.631999999999998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840B-2408-4FA6-872E-6B140DD653AA}">
  <dimension ref="B2:Q30"/>
  <sheetViews>
    <sheetView workbookViewId="0">
      <selection activeCell="R11" sqref="R11"/>
    </sheetView>
  </sheetViews>
  <sheetFormatPr defaultRowHeight="15" x14ac:dyDescent="0.25"/>
  <cols>
    <col min="3" max="3" width="14.28515625" customWidth="1"/>
    <col min="4" max="4" width="15.140625" customWidth="1"/>
    <col min="5" max="5" width="21.85546875" customWidth="1"/>
    <col min="16" max="16" width="28.85546875" customWidth="1"/>
  </cols>
  <sheetData>
    <row r="2" spans="2:17" x14ac:dyDescent="0.25">
      <c r="B2" s="12" t="s">
        <v>0</v>
      </c>
      <c r="C2" s="12" t="s">
        <v>12</v>
      </c>
      <c r="D2" s="12" t="s">
        <v>5</v>
      </c>
      <c r="E2" s="12" t="s">
        <v>4</v>
      </c>
      <c r="P2" s="11" t="s">
        <v>18</v>
      </c>
    </row>
    <row r="3" spans="2:17" x14ac:dyDescent="0.25">
      <c r="B3" s="13">
        <v>8</v>
      </c>
      <c r="C3" s="13">
        <v>54</v>
      </c>
      <c r="D3" s="13">
        <v>120000</v>
      </c>
      <c r="E3" s="13">
        <f>C3/D3</f>
        <v>4.4999999999999999E-4</v>
      </c>
      <c r="P3" s="13">
        <f>E18/E3</f>
        <v>0.90370370370370368</v>
      </c>
    </row>
    <row r="4" spans="2:17" x14ac:dyDescent="0.25">
      <c r="B4" s="13">
        <f>B3*2</f>
        <v>16</v>
      </c>
      <c r="C4" s="13">
        <v>60</v>
      </c>
      <c r="D4" s="13">
        <v>120000</v>
      </c>
      <c r="E4" s="13">
        <f t="shared" ref="E4:E15" si="0">C4/D4</f>
        <v>5.0000000000000001E-4</v>
      </c>
      <c r="P4" s="13">
        <f>E19/E4</f>
        <v>0.89333333333333331</v>
      </c>
    </row>
    <row r="5" spans="2:17" x14ac:dyDescent="0.25">
      <c r="B5" s="13">
        <f t="shared" ref="B5:B11" si="1">B4*2</f>
        <v>32</v>
      </c>
      <c r="C5" s="13">
        <v>107</v>
      </c>
      <c r="D5" s="13">
        <v>120000</v>
      </c>
      <c r="E5" s="13">
        <f t="shared" si="0"/>
        <v>8.9166666666666669E-4</v>
      </c>
      <c r="P5" s="13">
        <f t="shared" ref="P5:P15" si="2">E20/E5</f>
        <v>1.5252336448598132</v>
      </c>
    </row>
    <row r="6" spans="2:17" x14ac:dyDescent="0.25">
      <c r="B6" s="13">
        <f t="shared" si="1"/>
        <v>64</v>
      </c>
      <c r="C6" s="13">
        <v>342</v>
      </c>
      <c r="D6" s="13">
        <v>120000</v>
      </c>
      <c r="E6" s="13">
        <f t="shared" si="0"/>
        <v>2.8500000000000001E-3</v>
      </c>
      <c r="P6" s="13">
        <f t="shared" si="2"/>
        <v>0.75555555555555554</v>
      </c>
    </row>
    <row r="7" spans="2:17" x14ac:dyDescent="0.25">
      <c r="B7" s="13">
        <f t="shared" si="1"/>
        <v>128</v>
      </c>
      <c r="C7" s="13">
        <v>1098</v>
      </c>
      <c r="D7" s="13">
        <v>120000</v>
      </c>
      <c r="E7" s="13">
        <f t="shared" si="0"/>
        <v>9.1500000000000001E-3</v>
      </c>
      <c r="P7" s="13">
        <f t="shared" si="2"/>
        <v>0.370856102003643</v>
      </c>
    </row>
    <row r="8" spans="2:17" x14ac:dyDescent="0.25">
      <c r="B8" s="13">
        <f t="shared" si="1"/>
        <v>256</v>
      </c>
      <c r="C8" s="13">
        <v>3716</v>
      </c>
      <c r="D8" s="13">
        <v>120000</v>
      </c>
      <c r="E8" s="13">
        <f t="shared" si="0"/>
        <v>3.0966666666666667E-2</v>
      </c>
      <c r="P8" s="13">
        <f t="shared" si="2"/>
        <v>0.21571582346609258</v>
      </c>
    </row>
    <row r="9" spans="2:17" x14ac:dyDescent="0.25">
      <c r="B9" s="13">
        <f t="shared" si="1"/>
        <v>512</v>
      </c>
      <c r="C9" s="13">
        <v>7914</v>
      </c>
      <c r="D9" s="13">
        <v>120000</v>
      </c>
      <c r="E9" s="13">
        <f t="shared" si="0"/>
        <v>6.5949999999999995E-2</v>
      </c>
      <c r="P9" s="13">
        <f t="shared" si="2"/>
        <v>0.24553955016426587</v>
      </c>
    </row>
    <row r="10" spans="2:17" x14ac:dyDescent="0.25">
      <c r="B10" s="13">
        <f t="shared" si="1"/>
        <v>1024</v>
      </c>
      <c r="C10" s="13">
        <v>31614</v>
      </c>
      <c r="D10" s="13">
        <v>120000</v>
      </c>
      <c r="E10" s="13">
        <f t="shared" si="0"/>
        <v>0.26345000000000002</v>
      </c>
      <c r="P10" s="13">
        <f t="shared" si="2"/>
        <v>0.12143986841272852</v>
      </c>
    </row>
    <row r="11" spans="2:17" x14ac:dyDescent="0.25">
      <c r="B11" s="13">
        <f t="shared" si="1"/>
        <v>2048</v>
      </c>
      <c r="C11" s="13">
        <v>24291</v>
      </c>
      <c r="D11" s="13">
        <v>50000</v>
      </c>
      <c r="E11" s="13">
        <f t="shared" si="0"/>
        <v>0.48581999999999997</v>
      </c>
      <c r="P11" s="13">
        <f t="shared" si="2"/>
        <v>0.14891660834602666</v>
      </c>
    </row>
    <row r="12" spans="2:17" x14ac:dyDescent="0.25">
      <c r="B12" s="13">
        <f>B11*2</f>
        <v>4096</v>
      </c>
      <c r="C12" s="13">
        <v>18834</v>
      </c>
      <c r="D12" s="13">
        <v>10000</v>
      </c>
      <c r="E12" s="13">
        <f t="shared" si="0"/>
        <v>1.8834</v>
      </c>
      <c r="P12" s="13">
        <f t="shared" si="2"/>
        <v>0.11300484938586246</v>
      </c>
    </row>
    <row r="13" spans="2:17" x14ac:dyDescent="0.25">
      <c r="B13" s="13">
        <f t="shared" ref="B13:B15" si="3">B12*2</f>
        <v>8192</v>
      </c>
      <c r="C13" s="13">
        <v>63626</v>
      </c>
      <c r="D13" s="13">
        <v>10000</v>
      </c>
      <c r="E13" s="13">
        <f t="shared" si="0"/>
        <v>6.3625999999999996</v>
      </c>
      <c r="P13" s="13">
        <f t="shared" si="2"/>
        <v>6.5427480729401327E-2</v>
      </c>
    </row>
    <row r="14" spans="2:17" x14ac:dyDescent="0.25">
      <c r="B14" s="13">
        <f t="shared" si="3"/>
        <v>16384</v>
      </c>
      <c r="C14" s="13">
        <v>208043</v>
      </c>
      <c r="D14" s="13">
        <v>10000</v>
      </c>
      <c r="E14" s="13">
        <f t="shared" si="0"/>
        <v>20.804300000000001</v>
      </c>
      <c r="P14" s="13">
        <f t="shared" si="2"/>
        <v>3.3358488389419488E-2</v>
      </c>
    </row>
    <row r="15" spans="2:17" x14ac:dyDescent="0.25">
      <c r="B15" s="13">
        <f t="shared" si="3"/>
        <v>32768</v>
      </c>
      <c r="C15" s="13">
        <v>957177</v>
      </c>
      <c r="D15" s="13">
        <v>10000</v>
      </c>
      <c r="E15" s="13">
        <f t="shared" si="0"/>
        <v>95.717699999999994</v>
      </c>
      <c r="P15" s="13">
        <f t="shared" si="2"/>
        <v>1.9842202643816143E-2</v>
      </c>
    </row>
    <row r="16" spans="2:17" x14ac:dyDescent="0.25">
      <c r="P16" s="17">
        <f>AVERAGE(P3:P15)</f>
        <v>0.4163020931533587</v>
      </c>
      <c r="Q16" t="s">
        <v>19</v>
      </c>
    </row>
    <row r="17" spans="2:5" x14ac:dyDescent="0.25">
      <c r="B17" s="12" t="s">
        <v>0</v>
      </c>
      <c r="C17" s="12" t="s">
        <v>14</v>
      </c>
      <c r="D17" s="12" t="s">
        <v>5</v>
      </c>
      <c r="E17" s="12" t="s">
        <v>4</v>
      </c>
    </row>
    <row r="18" spans="2:5" x14ac:dyDescent="0.25">
      <c r="B18" s="13">
        <v>8</v>
      </c>
      <c r="C18" s="13">
        <v>61</v>
      </c>
      <c r="D18" s="13">
        <v>150000</v>
      </c>
      <c r="E18" s="13">
        <f>C18/D18</f>
        <v>4.0666666666666667E-4</v>
      </c>
    </row>
    <row r="19" spans="2:5" x14ac:dyDescent="0.25">
      <c r="B19" s="13">
        <f>B18*2</f>
        <v>16</v>
      </c>
      <c r="C19" s="13">
        <v>67</v>
      </c>
      <c r="D19" s="13">
        <v>150000</v>
      </c>
      <c r="E19" s="13">
        <f t="shared" ref="E19:E30" si="4">C19/D19</f>
        <v>4.4666666666666666E-4</v>
      </c>
    </row>
    <row r="20" spans="2:5" x14ac:dyDescent="0.25">
      <c r="B20" s="13">
        <f t="shared" ref="B20:B26" si="5">B19*2</f>
        <v>32</v>
      </c>
      <c r="C20" s="13">
        <v>204</v>
      </c>
      <c r="D20" s="13">
        <v>150000</v>
      </c>
      <c r="E20" s="13">
        <f t="shared" si="4"/>
        <v>1.3600000000000001E-3</v>
      </c>
    </row>
    <row r="21" spans="2:5" x14ac:dyDescent="0.25">
      <c r="B21" s="13">
        <f t="shared" si="5"/>
        <v>64</v>
      </c>
      <c r="C21" s="13">
        <v>323</v>
      </c>
      <c r="D21" s="13">
        <v>150000</v>
      </c>
      <c r="E21" s="13">
        <f t="shared" si="4"/>
        <v>2.1533333333333335E-3</v>
      </c>
    </row>
    <row r="22" spans="2:5" x14ac:dyDescent="0.25">
      <c r="B22" s="13">
        <f t="shared" si="5"/>
        <v>128</v>
      </c>
      <c r="C22" s="13">
        <v>509</v>
      </c>
      <c r="D22" s="13">
        <v>150000</v>
      </c>
      <c r="E22" s="13">
        <f t="shared" si="4"/>
        <v>3.3933333333333333E-3</v>
      </c>
    </row>
    <row r="23" spans="2:5" x14ac:dyDescent="0.25">
      <c r="B23" s="13">
        <f t="shared" si="5"/>
        <v>256</v>
      </c>
      <c r="C23" s="13">
        <v>1002</v>
      </c>
      <c r="D23" s="13">
        <v>150000</v>
      </c>
      <c r="E23" s="13">
        <f t="shared" si="4"/>
        <v>6.6800000000000002E-3</v>
      </c>
    </row>
    <row r="24" spans="2:5" x14ac:dyDescent="0.25">
      <c r="B24" s="13">
        <f t="shared" si="5"/>
        <v>512</v>
      </c>
      <c r="C24" s="13">
        <v>2429</v>
      </c>
      <c r="D24" s="13">
        <v>150000</v>
      </c>
      <c r="E24" s="13">
        <f t="shared" si="4"/>
        <v>1.6193333333333334E-2</v>
      </c>
    </row>
    <row r="25" spans="2:5" x14ac:dyDescent="0.25">
      <c r="B25" s="13">
        <f t="shared" si="5"/>
        <v>1024</v>
      </c>
      <c r="C25" s="13">
        <v>4799</v>
      </c>
      <c r="D25" s="13">
        <v>150000</v>
      </c>
      <c r="E25" s="13">
        <f t="shared" si="4"/>
        <v>3.1993333333333332E-2</v>
      </c>
    </row>
    <row r="26" spans="2:5" x14ac:dyDescent="0.25">
      <c r="B26" s="13">
        <f t="shared" si="5"/>
        <v>2048</v>
      </c>
      <c r="C26" s="13">
        <v>10852</v>
      </c>
      <c r="D26" s="13">
        <v>150000</v>
      </c>
      <c r="E26" s="13">
        <f t="shared" si="4"/>
        <v>7.234666666666667E-2</v>
      </c>
    </row>
    <row r="27" spans="2:5" x14ac:dyDescent="0.25">
      <c r="B27" s="13">
        <f>B26*2</f>
        <v>4096</v>
      </c>
      <c r="C27" s="13">
        <v>19155</v>
      </c>
      <c r="D27" s="13">
        <v>90000</v>
      </c>
      <c r="E27" s="13">
        <f t="shared" si="4"/>
        <v>0.21283333333333335</v>
      </c>
    </row>
    <row r="28" spans="2:5" x14ac:dyDescent="0.25">
      <c r="B28" s="13">
        <f t="shared" ref="B28:B30" si="6">B27*2</f>
        <v>8192</v>
      </c>
      <c r="C28" s="13">
        <v>37466</v>
      </c>
      <c r="D28" s="13">
        <v>90000</v>
      </c>
      <c r="E28" s="13">
        <f t="shared" si="4"/>
        <v>0.41628888888888887</v>
      </c>
    </row>
    <row r="29" spans="2:5" x14ac:dyDescent="0.25">
      <c r="B29" s="13">
        <f t="shared" si="6"/>
        <v>16384</v>
      </c>
      <c r="C29" s="13">
        <v>62460</v>
      </c>
      <c r="D29" s="13">
        <v>90000</v>
      </c>
      <c r="E29" s="13">
        <f t="shared" si="4"/>
        <v>0.69399999999999995</v>
      </c>
    </row>
    <row r="30" spans="2:5" x14ac:dyDescent="0.25">
      <c r="B30" s="13">
        <f t="shared" si="6"/>
        <v>32768</v>
      </c>
      <c r="C30" s="13">
        <v>75970</v>
      </c>
      <c r="D30" s="13">
        <v>40000</v>
      </c>
      <c r="E30" s="13">
        <f t="shared" si="4"/>
        <v>1.8992500000000001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C204-1AFF-4323-9AF7-74E3B44ABE41}">
  <dimension ref="B2:Q11"/>
  <sheetViews>
    <sheetView workbookViewId="0">
      <selection activeCell="D12" sqref="D12"/>
    </sheetView>
  </sheetViews>
  <sheetFormatPr defaultRowHeight="15" x14ac:dyDescent="0.25"/>
  <cols>
    <col min="3" max="3" width="17.85546875" customWidth="1"/>
    <col min="4" max="4" width="15.85546875" customWidth="1"/>
    <col min="5" max="5" width="21.42578125" customWidth="1"/>
    <col min="9" max="9" width="17.28515625" customWidth="1"/>
    <col min="10" max="10" width="14.42578125" customWidth="1"/>
    <col min="11" max="11" width="21.5703125" customWidth="1"/>
    <col min="15" max="15" width="18" customWidth="1"/>
    <col min="16" max="16" width="17.28515625" customWidth="1"/>
    <col min="17" max="17" width="22.42578125" customWidth="1"/>
  </cols>
  <sheetData>
    <row r="2" spans="2:17" x14ac:dyDescent="0.25">
      <c r="B2" s="15" t="s">
        <v>0</v>
      </c>
      <c r="C2" s="15" t="s">
        <v>15</v>
      </c>
      <c r="D2" s="15" t="s">
        <v>5</v>
      </c>
      <c r="E2" s="15" t="s">
        <v>4</v>
      </c>
      <c r="H2" s="15" t="s">
        <v>0</v>
      </c>
      <c r="I2" s="15" t="s">
        <v>16</v>
      </c>
      <c r="J2" s="15" t="s">
        <v>5</v>
      </c>
      <c r="K2" s="15" t="s">
        <v>4</v>
      </c>
      <c r="N2" s="15" t="s">
        <v>0</v>
      </c>
      <c r="O2" s="15" t="s">
        <v>17</v>
      </c>
      <c r="P2" s="15" t="s">
        <v>5</v>
      </c>
      <c r="Q2" s="15" t="s">
        <v>4</v>
      </c>
    </row>
    <row r="3" spans="2:17" x14ac:dyDescent="0.25">
      <c r="B3" s="14">
        <v>8</v>
      </c>
      <c r="C3" s="14">
        <v>97</v>
      </c>
      <c r="D3" s="14">
        <v>5000</v>
      </c>
      <c r="E3" s="14">
        <f>C3/D3</f>
        <v>1.9400000000000001E-2</v>
      </c>
      <c r="H3" s="14">
        <v>8</v>
      </c>
      <c r="I3" s="14">
        <v>81</v>
      </c>
      <c r="J3" s="14">
        <v>5000</v>
      </c>
      <c r="K3" s="14">
        <f>I3/J3</f>
        <v>1.6199999999999999E-2</v>
      </c>
      <c r="N3" s="14">
        <v>8</v>
      </c>
      <c r="O3" s="14">
        <v>53</v>
      </c>
      <c r="P3" s="14">
        <v>79000</v>
      </c>
      <c r="Q3" s="14">
        <f>O3/P3</f>
        <v>6.7088607594936712E-4</v>
      </c>
    </row>
    <row r="4" spans="2:17" x14ac:dyDescent="0.25">
      <c r="B4" s="14">
        <f>B3*2</f>
        <v>16</v>
      </c>
      <c r="C4" s="14">
        <v>666</v>
      </c>
      <c r="D4" s="14">
        <v>5000</v>
      </c>
      <c r="E4" s="14">
        <f t="shared" ref="E4:E11" si="0">C4/D4</f>
        <v>0.13320000000000001</v>
      </c>
      <c r="H4" s="14">
        <f>H3*2</f>
        <v>16</v>
      </c>
      <c r="I4" s="14">
        <v>265</v>
      </c>
      <c r="J4" s="14">
        <v>5000</v>
      </c>
      <c r="K4" s="14">
        <f t="shared" ref="K4:K11" si="1">I4/J4</f>
        <v>5.2999999999999999E-2</v>
      </c>
      <c r="N4" s="14">
        <f>N3*2</f>
        <v>16</v>
      </c>
      <c r="O4" s="14">
        <v>148</v>
      </c>
      <c r="P4" s="14">
        <v>79000</v>
      </c>
      <c r="Q4" s="14">
        <f t="shared" ref="Q4:Q11" si="2">O4/P4</f>
        <v>1.8734177215189874E-3</v>
      </c>
    </row>
    <row r="5" spans="2:17" x14ac:dyDescent="0.25">
      <c r="B5" s="14">
        <f t="shared" ref="B5:B11" si="3">B4*2</f>
        <v>32</v>
      </c>
      <c r="C5" s="14">
        <v>3639</v>
      </c>
      <c r="D5" s="14">
        <v>5000</v>
      </c>
      <c r="E5" s="14">
        <f t="shared" si="0"/>
        <v>0.7278</v>
      </c>
      <c r="H5" s="14">
        <f t="shared" ref="H5:H11" si="4">H4*2</f>
        <v>32</v>
      </c>
      <c r="I5" s="14">
        <v>1960</v>
      </c>
      <c r="J5" s="14">
        <v>5000</v>
      </c>
      <c r="K5" s="14">
        <f t="shared" si="1"/>
        <v>0.39200000000000002</v>
      </c>
      <c r="N5" s="14">
        <f t="shared" ref="N5:N11" si="5">N4*2</f>
        <v>32</v>
      </c>
      <c r="O5" s="14">
        <v>640</v>
      </c>
      <c r="P5" s="14">
        <v>79000</v>
      </c>
      <c r="Q5" s="14">
        <f t="shared" si="2"/>
        <v>8.1012658227848106E-3</v>
      </c>
    </row>
    <row r="6" spans="2:17" x14ac:dyDescent="0.25">
      <c r="B6" s="14">
        <f t="shared" si="3"/>
        <v>64</v>
      </c>
      <c r="C6" s="14">
        <v>32549</v>
      </c>
      <c r="D6" s="14">
        <v>5000</v>
      </c>
      <c r="E6" s="14">
        <f t="shared" si="0"/>
        <v>6.5098000000000003</v>
      </c>
      <c r="H6" s="14">
        <f t="shared" si="4"/>
        <v>64</v>
      </c>
      <c r="I6" s="14">
        <v>15916</v>
      </c>
      <c r="J6" s="14">
        <v>5000</v>
      </c>
      <c r="K6" s="14">
        <f t="shared" si="1"/>
        <v>3.1831999999999998</v>
      </c>
      <c r="N6" s="14">
        <f t="shared" si="5"/>
        <v>64</v>
      </c>
      <c r="O6" s="14">
        <v>2973</v>
      </c>
      <c r="P6" s="14">
        <v>79000</v>
      </c>
      <c r="Q6" s="14">
        <f t="shared" si="2"/>
        <v>3.7632911392405065E-2</v>
      </c>
    </row>
    <row r="7" spans="2:17" x14ac:dyDescent="0.25">
      <c r="B7" s="14">
        <f t="shared" si="3"/>
        <v>128</v>
      </c>
      <c r="C7" s="14">
        <v>52183</v>
      </c>
      <c r="D7" s="14">
        <v>500</v>
      </c>
      <c r="E7" s="14">
        <f t="shared" si="0"/>
        <v>104.366</v>
      </c>
      <c r="H7" s="14">
        <f t="shared" si="4"/>
        <v>128</v>
      </c>
      <c r="I7" s="14">
        <v>29045</v>
      </c>
      <c r="J7" s="14">
        <v>1000</v>
      </c>
      <c r="K7" s="14">
        <f t="shared" si="1"/>
        <v>29.045000000000002</v>
      </c>
      <c r="N7" s="14">
        <f t="shared" si="5"/>
        <v>128</v>
      </c>
      <c r="O7" s="14">
        <v>20693</v>
      </c>
      <c r="P7" s="14">
        <v>79000</v>
      </c>
      <c r="Q7" s="14">
        <f t="shared" si="2"/>
        <v>0.26193670886075948</v>
      </c>
    </row>
    <row r="8" spans="2:17" x14ac:dyDescent="0.25">
      <c r="B8" s="14">
        <f t="shared" si="3"/>
        <v>256</v>
      </c>
      <c r="C8" s="14">
        <v>47787</v>
      </c>
      <c r="D8" s="14">
        <v>5</v>
      </c>
      <c r="E8" s="14">
        <f t="shared" si="0"/>
        <v>9557.4</v>
      </c>
      <c r="H8" s="14">
        <f t="shared" si="4"/>
        <v>256</v>
      </c>
      <c r="I8" s="14">
        <v>206070</v>
      </c>
      <c r="J8" s="14">
        <v>1000</v>
      </c>
      <c r="K8" s="14">
        <f t="shared" si="1"/>
        <v>206.07</v>
      </c>
      <c r="N8" s="14">
        <f t="shared" si="5"/>
        <v>256</v>
      </c>
      <c r="O8" s="14">
        <v>164036</v>
      </c>
      <c r="P8" s="14">
        <v>79000</v>
      </c>
      <c r="Q8" s="14">
        <f t="shared" si="2"/>
        <v>2.0764050632911393</v>
      </c>
    </row>
    <row r="9" spans="2:17" x14ac:dyDescent="0.25">
      <c r="B9" s="14">
        <f t="shared" si="3"/>
        <v>512</v>
      </c>
      <c r="C9" s="14">
        <v>346076</v>
      </c>
      <c r="D9" s="14">
        <v>1</v>
      </c>
      <c r="E9" s="14">
        <f t="shared" si="0"/>
        <v>346076</v>
      </c>
      <c r="H9" s="14">
        <f t="shared" si="4"/>
        <v>512</v>
      </c>
      <c r="I9" s="14">
        <v>26516</v>
      </c>
      <c r="J9" s="14">
        <v>10</v>
      </c>
      <c r="K9" s="14">
        <f t="shared" si="1"/>
        <v>2651.6</v>
      </c>
      <c r="N9" s="14">
        <f t="shared" si="5"/>
        <v>512</v>
      </c>
      <c r="O9" s="14">
        <v>38359</v>
      </c>
      <c r="P9" s="14">
        <v>10000</v>
      </c>
      <c r="Q9" s="14">
        <f t="shared" si="2"/>
        <v>3.8359000000000001</v>
      </c>
    </row>
    <row r="10" spans="2:17" x14ac:dyDescent="0.25">
      <c r="B10" s="14">
        <f t="shared" si="3"/>
        <v>1024</v>
      </c>
      <c r="C10" s="14"/>
      <c r="D10" s="14"/>
      <c r="E10" s="14" t="e">
        <f t="shared" si="0"/>
        <v>#DIV/0!</v>
      </c>
      <c r="H10" s="14">
        <f t="shared" si="4"/>
        <v>1024</v>
      </c>
      <c r="I10" s="14">
        <v>151247</v>
      </c>
      <c r="J10" s="14">
        <v>10</v>
      </c>
      <c r="K10" s="14">
        <f t="shared" si="1"/>
        <v>15124.7</v>
      </c>
      <c r="N10" s="14">
        <f t="shared" si="5"/>
        <v>1024</v>
      </c>
      <c r="O10" s="14">
        <v>37513</v>
      </c>
      <c r="P10" s="14">
        <v>1000</v>
      </c>
      <c r="Q10" s="14">
        <f t="shared" si="2"/>
        <v>37.512999999999998</v>
      </c>
    </row>
    <row r="11" spans="2:17" x14ac:dyDescent="0.25">
      <c r="B11" s="14">
        <f t="shared" si="3"/>
        <v>2048</v>
      </c>
      <c r="C11" s="14"/>
      <c r="D11" s="14"/>
      <c r="E11" s="14" t="e">
        <f t="shared" si="0"/>
        <v>#DIV/0!</v>
      </c>
      <c r="H11" s="14">
        <f t="shared" si="4"/>
        <v>2048</v>
      </c>
      <c r="I11" s="14"/>
      <c r="J11" s="14"/>
      <c r="K11" s="14" t="e">
        <f t="shared" si="1"/>
        <v>#DIV/0!</v>
      </c>
      <c r="N11" s="14">
        <f t="shared" si="5"/>
        <v>2048</v>
      </c>
      <c r="O11" s="14">
        <v>178820</v>
      </c>
      <c r="P11" s="14">
        <v>1000</v>
      </c>
      <c r="Q11" s="14">
        <f t="shared" si="2"/>
        <v>178.82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P0</vt:lpstr>
      <vt:lpstr>P11-Vector3</vt:lpstr>
      <vt:lpstr>P11-Vector4</vt:lpstr>
      <vt:lpstr>P11-Matriz</vt:lpstr>
      <vt:lpstr>P11-Benchmarking</vt:lpstr>
      <vt:lpstr>P12-Bucles2y3</vt:lpstr>
      <vt:lpstr>P12-Bucles1y2</vt:lpstr>
      <vt:lpstr>P12-Bucles4,5,Incognita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2022-02-16T23:14:05Z</dcterms:created>
  <dcterms:modified xsi:type="dcterms:W3CDTF">2022-02-19T17:38:23Z</dcterms:modified>
</cp:coreProperties>
</file>