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OneDrive\Escritorio\Universidad\Segundo curso\Alg\Prácticas\UO277876_MedidasEmpiricas\"/>
    </mc:Choice>
  </mc:AlternateContent>
  <xr:revisionPtr revIDLastSave="0" documentId="13_ncr:1_{74989494-A175-4C92-836D-183AB98624E6}" xr6:coauthVersionLast="46" xr6:coauthVersionMax="46" xr10:uidLastSave="{00000000-0000-0000-0000-000000000000}"/>
  <bookViews>
    <workbookView xWindow="-108" yWindow="-108" windowWidth="23256" windowHeight="12576" xr2:uid="{C7916208-7585-4285-A126-DBFA247FA073}"/>
  </bookViews>
  <sheets>
    <sheet name="Práctica 1.1 Ej 6" sheetId="1" r:id="rId1"/>
    <sheet name="Práctica 1.1 Ej 7" sheetId="3" r:id="rId2"/>
  </sheets>
  <definedNames>
    <definedName name="_xlchart.v1.0" hidden="1">'Práctica 1.1 Ej 6'!$B$3:$B$17</definedName>
    <definedName name="_xlchart.v1.1" hidden="1">'Práctica 1.1 Ej 6'!$C$2</definedName>
    <definedName name="_xlchart.v1.2" hidden="1">'Práctica 1.1 Ej 6'!$C$3:$C$17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3" i="1"/>
  <c r="D14" i="1"/>
  <c r="D12" i="1"/>
  <c r="D11" i="1"/>
  <c r="D10" i="1"/>
  <c r="D9" i="1"/>
  <c r="D8" i="1"/>
  <c r="D7" i="1"/>
  <c r="D3" i="1"/>
  <c r="D4" i="1"/>
  <c r="D5" i="1"/>
  <c r="D6" i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2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<sst xmlns="http://schemas.openxmlformats.org/spreadsheetml/2006/main" count="32" uniqueCount="14">
  <si>
    <t>n</t>
  </si>
  <si>
    <t>Mediciones realizadas en:</t>
  </si>
  <si>
    <t>RAM 16,0 GB</t>
  </si>
  <si>
    <t>Intel(R) Core(TM) i7-8550U</t>
  </si>
  <si>
    <t>t(suma)</t>
  </si>
  <si>
    <t>t(maximo)</t>
  </si>
  <si>
    <t>t(sumaDiagonal1)</t>
  </si>
  <si>
    <t>t(sumaDiagonal2)</t>
  </si>
  <si>
    <t>nVeces = 100000</t>
  </si>
  <si>
    <t>nVeces = 10000</t>
  </si>
  <si>
    <t>nVeces</t>
  </si>
  <si>
    <t>nVeces = 10000000</t>
  </si>
  <si>
    <t>nVeces = 1000000</t>
  </si>
  <si>
    <t>nVeces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</si>
</sst>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3" borderId="0" xfId="0" applyFont="1" applyFill="1"/>
    <xf numFmtId="0" fontId="1" fillId="0" borderId="0" xfId="0" applyFont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6" xfId="0" applyFont="1" applyFill="1" applyBorder="1"/>
    <xf numFmtId="3" fontId="0" fillId="0" borderId="7" xfId="0" applyNumberFormat="1" applyBorder="1" applyAlignment="1">
      <alignment horizontal="center"/>
    </xf>
    <xf numFmtId="0" fontId="2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(suma)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'Práctica 1.1 Ej 6'!$C$2</c:f>
              <c:strCache>
                <c:ptCount val="1"/>
                <c:pt idx="0">
                  <c:v>t(suma)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'Práctica 1.1 Ej 6'!$B$3:$B$17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  <c:pt idx="13">
                  <c:v>15943230</c:v>
                </c:pt>
                <c:pt idx="14">
                  <c:v>47829690</c:v>
                </c:pt>
              </c:numCache>
            </c:numRef>
          </c:xVal>
          <c:yVal>
            <c:numRef>
              <c:f>'Práctica 1.1 Ej 6'!$C$3:$C$17</c:f>
              <c:numCache>
                <c:formatCode>General</c:formatCode>
                <c:ptCount val="15"/>
                <c:pt idx="0">
                  <c:v>8.8999999999999995E-6</c:v>
                </c:pt>
                <c:pt idx="1">
                  <c:v>1.49E-5</c:v>
                </c:pt>
                <c:pt idx="2">
                  <c:v>3.5899999999999998E-5</c:v>
                </c:pt>
                <c:pt idx="3">
                  <c:v>1.2559999999999999E-4</c:v>
                </c:pt>
                <c:pt idx="4">
                  <c:v>4.0230000000000002E-4</c:v>
                </c:pt>
                <c:pt idx="5">
                  <c:v>1.2953000000000001E-3</c:v>
                </c:pt>
                <c:pt idx="6">
                  <c:v>3.7788000000000001E-3</c:v>
                </c:pt>
                <c:pt idx="7">
                  <c:v>1.15167E-2</c:v>
                </c:pt>
                <c:pt idx="8">
                  <c:v>3.4331E-2</c:v>
                </c:pt>
                <c:pt idx="9">
                  <c:v>0.101211</c:v>
                </c:pt>
                <c:pt idx="10">
                  <c:v>0.31002000000000002</c:v>
                </c:pt>
                <c:pt idx="11">
                  <c:v>1.0335099999999999</c:v>
                </c:pt>
                <c:pt idx="12">
                  <c:v>3.6002000000000001</c:v>
                </c:pt>
                <c:pt idx="13">
                  <c:v>10.8514</c:v>
                </c:pt>
                <c:pt idx="14" formatCode="#,##0">
                  <c:v>32.658000000000001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B-4E11-9A7D-72929BD5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(maximo)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'Práctica 1.1 Ej 6'!$D$2</c:f>
              <c:strCache>
                <c:ptCount val="1"/>
                <c:pt idx="0">
                  <c:v>t(maximo)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'Práctica 1.1 Ej 6'!$B$3:$B$17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  <c:pt idx="13">
                  <c:v>15943230</c:v>
                </c:pt>
                <c:pt idx="14">
                  <c:v>47829690</c:v>
                </c:pt>
              </c:numCache>
            </c:numRef>
          </c:xVal>
          <c:yVal>
            <c:numRef>
              <c:f>'Práctica 1.1 Ej 6'!$D$3:$D$17</c:f>
              <c:numCache>
                <c:formatCode>General</c:formatCode>
                <c:ptCount val="15"/>
                <c:pt idx="0">
                  <c:v>1.01E-5</c:v>
                </c:pt>
                <c:pt idx="1">
                  <c:v>2.8500000000000002E-5</c:v>
                </c:pt>
                <c:pt idx="2">
                  <c:v>6.8200000000000004E-5</c:v>
                </c:pt>
                <c:pt idx="3">
                  <c:v>1.7100000000000001E-4</c:v>
                </c:pt>
                <c:pt idx="4">
                  <c:v>3.5980000000000002E-4</c:v>
                </c:pt>
                <c:pt idx="5">
                  <c:v>1.0122E-3</c:v>
                </c:pt>
                <c:pt idx="6">
                  <c:v>3.2311000000000002E-3</c:v>
                </c:pt>
                <c:pt idx="7">
                  <c:v>9.2952999999999994E-3</c:v>
                </c:pt>
                <c:pt idx="8">
                  <c:v>2.8067999999999999E-2</c:v>
                </c:pt>
                <c:pt idx="9">
                  <c:v>8.5667999999999994E-2</c:v>
                </c:pt>
                <c:pt idx="10">
                  <c:v>0.27921000000000001</c:v>
                </c:pt>
                <c:pt idx="11">
                  <c:v>0.85838000000000003</c:v>
                </c:pt>
                <c:pt idx="12">
                  <c:v>2.6549999999999998</c:v>
                </c:pt>
                <c:pt idx="13">
                  <c:v>8.0762</c:v>
                </c:pt>
                <c:pt idx="14">
                  <c:v>26.93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B-42A5-B0BD-91B11798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(sumaDiagonal1)</a:t>
            </a:r>
            <a:endParaRPr lang="en-US" b="1"/>
          </a:p>
        </c:rich>
      </c:tx>
      <c:layout>
        <c:manualLayout>
          <c:xMode val="edge"/>
          <c:yMode val="edge"/>
          <c:x val="0.2814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'Práctica 1.1 Ej 7'!$C$2</c:f>
              <c:strCache>
                <c:ptCount val="1"/>
                <c:pt idx="0">
                  <c:v>t(sumaDiagonal1)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'Práctica 1.1 Ej 7'!$B$3:$B$16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</c:numCache>
            </c:numRef>
          </c:xVal>
          <c:yVal>
            <c:numRef>
              <c:f>'Práctica 1.1 Ej 7'!$C$3:$C$16</c:f>
              <c:numCache>
                <c:formatCode>General</c:formatCode>
                <c:ptCount val="14"/>
                <c:pt idx="0">
                  <c:v>1.8499999999999999E-5</c:v>
                </c:pt>
                <c:pt idx="1">
                  <c:v>3.4700000000000003E-5</c:v>
                </c:pt>
                <c:pt idx="2">
                  <c:v>1.078E-4</c:v>
                </c:pt>
                <c:pt idx="3">
                  <c:v>4.0719999999999998E-4</c:v>
                </c:pt>
                <c:pt idx="4">
                  <c:v>1.6927999999999999E-3</c:v>
                </c:pt>
                <c:pt idx="5">
                  <c:v>7.0282000000000001E-3</c:v>
                </c:pt>
                <c:pt idx="6">
                  <c:v>2.4381E-2</c:v>
                </c:pt>
                <c:pt idx="7">
                  <c:v>9.3969999999999998E-2</c:v>
                </c:pt>
                <c:pt idx="8">
                  <c:v>0.38242999999999999</c:v>
                </c:pt>
                <c:pt idx="9">
                  <c:v>1.5260400000000001</c:v>
                </c:pt>
                <c:pt idx="10">
                  <c:v>4.3868</c:v>
                </c:pt>
                <c:pt idx="11">
                  <c:v>21.220600000000001</c:v>
                </c:pt>
                <c:pt idx="12">
                  <c:v>56.601999999999997</c:v>
                </c:pt>
                <c:pt idx="13">
                  <c:v>248.77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D-44C0-9DA2-7142CD24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(sumaDiagonal2)</a:t>
            </a:r>
            <a:endParaRPr lang="en-US" b="1"/>
          </a:p>
        </c:rich>
      </c:tx>
      <c:layout>
        <c:manualLayout>
          <c:xMode val="edge"/>
          <c:yMode val="edge"/>
          <c:x val="0.28982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'Práctica 1.1 Ej 7'!$D$2</c:f>
              <c:strCache>
                <c:ptCount val="1"/>
                <c:pt idx="0">
                  <c:v>t(sumaDiagonal2)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'Práctica 1.1 Ej 7'!$B$3:$B$16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</c:numCache>
            </c:numRef>
          </c:xVal>
          <c:yVal>
            <c:numRef>
              <c:f>'Práctica 1.1 Ej 7'!$D$3:$D$16</c:f>
              <c:numCache>
                <c:formatCode>General</c:formatCode>
                <c:ptCount val="14"/>
                <c:pt idx="0">
                  <c:v>5.8000000000000004E-6</c:v>
                </c:pt>
                <c:pt idx="1">
                  <c:v>9.3000000000000007E-6</c:v>
                </c:pt>
                <c:pt idx="2">
                  <c:v>1.1800000000000001E-5</c:v>
                </c:pt>
                <c:pt idx="3">
                  <c:v>2.4300000000000001E-5</c:v>
                </c:pt>
                <c:pt idx="4">
                  <c:v>4.2599999999999999E-5</c:v>
                </c:pt>
                <c:pt idx="5">
                  <c:v>8.4300000000000003E-5</c:v>
                </c:pt>
                <c:pt idx="6">
                  <c:v>1.839E-4</c:v>
                </c:pt>
                <c:pt idx="7">
                  <c:v>4.9529999999999995E-4</c:v>
                </c:pt>
                <c:pt idx="8">
                  <c:v>1.1848E-3</c:v>
                </c:pt>
                <c:pt idx="9">
                  <c:v>9.3626999999999998E-3</c:v>
                </c:pt>
                <c:pt idx="10">
                  <c:v>2.6065999999999999E-2</c:v>
                </c:pt>
                <c:pt idx="11">
                  <c:v>6.3643000000000005E-2</c:v>
                </c:pt>
                <c:pt idx="12">
                  <c:v>0.19509000000000001</c:v>
                </c:pt>
                <c:pt idx="13">
                  <c:v>0.71106000000000003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A-4A17-87CE-73F7E697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19050</xdr:rowOff>
    </xdr:from>
    <xdr:to>
      <xdr:col>11</xdr:col>
      <xdr:colOff>365760</xdr:colOff>
      <xdr:row>17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36CC83-6A53-498F-B603-5DD2BFD5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18</xdr:row>
      <xdr:rowOff>45720</xdr:rowOff>
    </xdr:from>
    <xdr:to>
      <xdr:col>11</xdr:col>
      <xdr:colOff>281940</xdr:colOff>
      <xdr:row>33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840A2-7154-41EF-A7A0-B75573F2A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11430</xdr:rowOff>
    </xdr:from>
    <xdr:to>
      <xdr:col>11</xdr:col>
      <xdr:colOff>769620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DA0795-A4DE-49CD-90E4-C842AED1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17</xdr:row>
      <xdr:rowOff>15240</xdr:rowOff>
    </xdr:from>
    <xdr:to>
      <xdr:col>11</xdr:col>
      <xdr:colOff>746760</xdr:colOff>
      <xdr:row>32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AB7F4A-D7AF-4CD3-ABC8-0CB611B9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D5BB-3BEA-4CC7-BA54-D09A6ABDA4B3}">
  <dimension ref="A2:N37"/>
  <sheetViews>
    <sheetView tabSelected="1" topLeftCell="A4" workbookViewId="0">
      <selection activeCell="N14" sqref="N14"/>
    </sheetView>
  </sheetViews>
  <sheetFormatPr baseColWidth="10" defaultRowHeight="14.4" x14ac:dyDescent="0.3"/>
  <cols>
    <col min="1" max="1" width="17.21875" customWidth="1"/>
    <col min="12" max="12" width="11.6640625" customWidth="1"/>
  </cols>
  <sheetData>
    <row r="2" spans="1:14" x14ac:dyDescent="0.3">
      <c r="B2" s="15" t="s">
        <v>0</v>
      </c>
      <c r="C2" s="18" t="s">
        <v>4</v>
      </c>
      <c r="D2" s="12" t="s">
        <v>5</v>
      </c>
    </row>
    <row r="3" spans="1:14" x14ac:dyDescent="0.3">
      <c r="A3" s="7" t="s">
        <v>11</v>
      </c>
      <c r="B3" s="16">
        <v>10</v>
      </c>
      <c r="C3" s="16">
        <f>89/M8</f>
        <v>8.8999999999999995E-6</v>
      </c>
      <c r="D3" s="13">
        <f>101/M8</f>
        <v>1.01E-5</v>
      </c>
      <c r="E3" s="4" t="s">
        <v>11</v>
      </c>
      <c r="M3" s="3" t="s">
        <v>1</v>
      </c>
      <c r="N3" s="6"/>
    </row>
    <row r="4" spans="1:14" x14ac:dyDescent="0.3">
      <c r="B4" s="16">
        <v>30</v>
      </c>
      <c r="C4" s="16">
        <f>149/M8</f>
        <v>1.49E-5</v>
      </c>
      <c r="D4" s="13">
        <f>285/M8</f>
        <v>2.8500000000000002E-5</v>
      </c>
      <c r="M4" t="s">
        <v>3</v>
      </c>
    </row>
    <row r="5" spans="1:14" x14ac:dyDescent="0.3">
      <c r="B5" s="16">
        <v>90</v>
      </c>
      <c r="C5" s="16">
        <f>359/M8</f>
        <v>3.5899999999999998E-5</v>
      </c>
      <c r="D5" s="13">
        <f>682/M8</f>
        <v>6.8200000000000004E-5</v>
      </c>
      <c r="M5" t="s">
        <v>2</v>
      </c>
    </row>
    <row r="6" spans="1:14" x14ac:dyDescent="0.3">
      <c r="B6" s="16">
        <v>270</v>
      </c>
      <c r="C6" s="16">
        <f>1256/M8</f>
        <v>1.2559999999999999E-4</v>
      </c>
      <c r="D6" s="13">
        <f>1710/M8</f>
        <v>1.7100000000000001E-4</v>
      </c>
    </row>
    <row r="7" spans="1:14" x14ac:dyDescent="0.3">
      <c r="B7" s="16">
        <v>810</v>
      </c>
      <c r="C7" s="16">
        <f>4023/M8</f>
        <v>4.0230000000000002E-4</v>
      </c>
      <c r="D7" s="13">
        <f>3598/M8</f>
        <v>3.5980000000000002E-4</v>
      </c>
      <c r="M7" s="9" t="s">
        <v>10</v>
      </c>
    </row>
    <row r="8" spans="1:14" x14ac:dyDescent="0.3">
      <c r="B8" s="16">
        <v>2430</v>
      </c>
      <c r="C8" s="16">
        <f>12953/M8</f>
        <v>1.2953000000000001E-3</v>
      </c>
      <c r="D8" s="13">
        <f>10122/M8</f>
        <v>1.0122E-3</v>
      </c>
      <c r="M8" s="8">
        <v>10000000</v>
      </c>
    </row>
    <row r="9" spans="1:14" x14ac:dyDescent="0.3">
      <c r="B9" s="16">
        <v>7290</v>
      </c>
      <c r="C9" s="16">
        <f>37788/M8</f>
        <v>3.7788000000000001E-3</v>
      </c>
      <c r="D9" s="13">
        <f>32311/M8</f>
        <v>3.2311000000000002E-3</v>
      </c>
      <c r="M9" s="8">
        <v>1000000</v>
      </c>
    </row>
    <row r="10" spans="1:14" x14ac:dyDescent="0.3">
      <c r="B10" s="16">
        <v>21870</v>
      </c>
      <c r="C10" s="16">
        <f>115167/M8</f>
        <v>1.15167E-2</v>
      </c>
      <c r="D10" s="13">
        <f>92953/M8</f>
        <v>9.2952999999999994E-3</v>
      </c>
      <c r="M10" s="8">
        <v>100000</v>
      </c>
    </row>
    <row r="11" spans="1:14" x14ac:dyDescent="0.3">
      <c r="A11" s="1" t="s">
        <v>12</v>
      </c>
      <c r="B11" s="16">
        <v>65610</v>
      </c>
      <c r="C11" s="16">
        <f>34331/M9</f>
        <v>3.4331E-2</v>
      </c>
      <c r="D11" s="13">
        <f>28068/M9</f>
        <v>2.8067999999999999E-2</v>
      </c>
      <c r="E11" s="1" t="s">
        <v>12</v>
      </c>
      <c r="M11" s="10">
        <v>10000</v>
      </c>
    </row>
    <row r="12" spans="1:14" x14ac:dyDescent="0.3">
      <c r="B12" s="16">
        <v>196830</v>
      </c>
      <c r="C12" s="16">
        <f>101211/M9</f>
        <v>0.101211</v>
      </c>
      <c r="D12" s="13">
        <f>85668/M9</f>
        <v>8.5667999999999994E-2</v>
      </c>
      <c r="E12" s="1"/>
      <c r="M12" s="11">
        <v>1000</v>
      </c>
    </row>
    <row r="13" spans="1:14" x14ac:dyDescent="0.3">
      <c r="A13" s="1" t="s">
        <v>8</v>
      </c>
      <c r="B13" s="16">
        <v>590490</v>
      </c>
      <c r="C13" s="16">
        <f>31002/M10</f>
        <v>0.31002000000000002</v>
      </c>
      <c r="D13" s="13">
        <f>27921/M10</f>
        <v>0.27921000000000001</v>
      </c>
      <c r="E13" s="1" t="s">
        <v>8</v>
      </c>
      <c r="M13" s="10">
        <v>100</v>
      </c>
    </row>
    <row r="14" spans="1:14" x14ac:dyDescent="0.3">
      <c r="B14" s="16">
        <v>1771470</v>
      </c>
      <c r="C14" s="16">
        <f>103351/M10</f>
        <v>1.0335099999999999</v>
      </c>
      <c r="D14" s="13">
        <f>85838/M10</f>
        <v>0.85838000000000003</v>
      </c>
    </row>
    <row r="15" spans="1:14" x14ac:dyDescent="0.3">
      <c r="A15" s="1" t="s">
        <v>9</v>
      </c>
      <c r="B15" s="16">
        <v>5314410</v>
      </c>
      <c r="C15" s="16">
        <f>36002/M11</f>
        <v>3.6002000000000001</v>
      </c>
      <c r="D15" s="13">
        <f>26550/M11</f>
        <v>2.6549999999999998</v>
      </c>
      <c r="E15" s="1" t="s">
        <v>9</v>
      </c>
    </row>
    <row r="16" spans="1:14" x14ac:dyDescent="0.3">
      <c r="A16" s="1"/>
      <c r="B16" s="16">
        <v>15943230</v>
      </c>
      <c r="C16" s="16">
        <f>108514/M11</f>
        <v>10.8514</v>
      </c>
      <c r="D16" s="13">
        <f>80762/M11</f>
        <v>8.0762</v>
      </c>
    </row>
    <row r="17" spans="1:5" x14ac:dyDescent="0.3">
      <c r="A17" s="1" t="s">
        <v>13</v>
      </c>
      <c r="B17" s="17">
        <v>47829690</v>
      </c>
      <c r="C17" s="19">
        <f>32658/M12</f>
        <v>32.658000000000001</v>
      </c>
      <c r="D17" s="14">
        <f>26930/M12</f>
        <v>26.93</v>
      </c>
      <c r="E17" s="1" t="s">
        <v>13</v>
      </c>
    </row>
    <row r="18" spans="1:5" x14ac:dyDescent="0.3">
      <c r="A18" s="1"/>
      <c r="B18" s="5"/>
      <c r="C18" s="5"/>
    </row>
    <row r="19" spans="1:5" x14ac:dyDescent="0.3">
      <c r="A19" s="1"/>
      <c r="B19" s="5"/>
      <c r="C19" s="5"/>
    </row>
    <row r="20" spans="1:5" x14ac:dyDescent="0.3">
      <c r="A20" s="1"/>
      <c r="B20" s="5"/>
      <c r="C20" s="5"/>
    </row>
    <row r="21" spans="1:5" x14ac:dyDescent="0.3">
      <c r="A21" s="1"/>
      <c r="B21" s="5"/>
      <c r="C21" s="5"/>
    </row>
    <row r="22" spans="1:5" x14ac:dyDescent="0.3">
      <c r="A22" s="1"/>
      <c r="B22" s="5"/>
      <c r="C22" s="5"/>
    </row>
    <row r="23" spans="1:5" x14ac:dyDescent="0.3">
      <c r="A23" s="1"/>
      <c r="B23" s="5"/>
      <c r="C23" s="5"/>
    </row>
    <row r="24" spans="1:5" x14ac:dyDescent="0.3">
      <c r="A24" s="1"/>
      <c r="B24" s="5"/>
      <c r="C24" s="5"/>
    </row>
    <row r="25" spans="1:5" x14ac:dyDescent="0.3">
      <c r="A25" s="1"/>
      <c r="B25" s="5"/>
      <c r="C25" s="5"/>
    </row>
    <row r="26" spans="1:5" x14ac:dyDescent="0.3">
      <c r="B26" s="5"/>
      <c r="C26" s="5"/>
    </row>
    <row r="27" spans="1:5" x14ac:dyDescent="0.3">
      <c r="B27" s="5"/>
      <c r="C27" s="5"/>
    </row>
    <row r="28" spans="1:5" x14ac:dyDescent="0.3">
      <c r="B28" s="5"/>
      <c r="C28" s="5"/>
    </row>
    <row r="29" spans="1:5" x14ac:dyDescent="0.3">
      <c r="B29" s="5"/>
      <c r="C29" s="5"/>
    </row>
    <row r="30" spans="1:5" x14ac:dyDescent="0.3">
      <c r="B30" s="5"/>
      <c r="C30" s="5"/>
    </row>
    <row r="31" spans="1:5" x14ac:dyDescent="0.3">
      <c r="B31" s="5"/>
      <c r="C31" s="5"/>
    </row>
    <row r="32" spans="1:5" x14ac:dyDescent="0.3">
      <c r="B32" s="5"/>
      <c r="C32" s="5"/>
    </row>
    <row r="33" spans="2:3" x14ac:dyDescent="0.3">
      <c r="B33" s="5"/>
      <c r="C33" s="5"/>
    </row>
    <row r="34" spans="2:3" x14ac:dyDescent="0.3">
      <c r="B34" s="5"/>
      <c r="C34" s="5"/>
    </row>
    <row r="35" spans="2:3" x14ac:dyDescent="0.3">
      <c r="B35" s="5"/>
      <c r="C35" s="5"/>
    </row>
    <row r="36" spans="2:3" x14ac:dyDescent="0.3">
      <c r="B36" s="5"/>
      <c r="C36" s="5"/>
    </row>
    <row r="37" spans="2:3" x14ac:dyDescent="0.3">
      <c r="B3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040-3432-4E3E-BBBE-42711C33FA1D}">
  <dimension ref="A2:O17"/>
  <sheetViews>
    <sheetView workbookViewId="0">
      <selection activeCell="C6" sqref="C6"/>
    </sheetView>
  </sheetViews>
  <sheetFormatPr baseColWidth="10" defaultRowHeight="14.4" x14ac:dyDescent="0.3"/>
  <cols>
    <col min="1" max="1" width="17.44140625" customWidth="1"/>
    <col min="3" max="3" width="16.109375" customWidth="1"/>
    <col min="4" max="4" width="15.6640625" customWidth="1"/>
    <col min="5" max="5" width="17.109375" customWidth="1"/>
  </cols>
  <sheetData>
    <row r="2" spans="1:15" x14ac:dyDescent="0.3">
      <c r="B2" s="15" t="s">
        <v>0</v>
      </c>
      <c r="C2" s="18" t="s">
        <v>6</v>
      </c>
      <c r="D2" s="20" t="s">
        <v>7</v>
      </c>
      <c r="E2" s="1"/>
    </row>
    <row r="3" spans="1:15" x14ac:dyDescent="0.3">
      <c r="A3" s="1" t="s">
        <v>11</v>
      </c>
      <c r="B3" s="16">
        <v>3</v>
      </c>
      <c r="C3" s="16">
        <f>185/N9</f>
        <v>1.8499999999999999E-5</v>
      </c>
      <c r="D3" s="13">
        <f>58/N9</f>
        <v>5.8000000000000004E-6</v>
      </c>
      <c r="E3" s="1" t="s">
        <v>11</v>
      </c>
      <c r="N3" s="3" t="s">
        <v>1</v>
      </c>
      <c r="O3" s="2"/>
    </row>
    <row r="4" spans="1:15" x14ac:dyDescent="0.3">
      <c r="A4" s="1"/>
      <c r="B4" s="16">
        <v>6</v>
      </c>
      <c r="C4" s="16">
        <f>347/N9</f>
        <v>3.4700000000000003E-5</v>
      </c>
      <c r="D4" s="13">
        <f>93/N9</f>
        <v>9.3000000000000007E-6</v>
      </c>
      <c r="E4" s="1"/>
      <c r="N4" t="s">
        <v>3</v>
      </c>
    </row>
    <row r="5" spans="1:15" x14ac:dyDescent="0.3">
      <c r="A5" s="1"/>
      <c r="B5" s="16">
        <v>12</v>
      </c>
      <c r="C5" s="16">
        <f>1078/N9</f>
        <v>1.078E-4</v>
      </c>
      <c r="D5" s="13">
        <f>118/N9</f>
        <v>1.1800000000000001E-5</v>
      </c>
      <c r="E5" s="1"/>
      <c r="N5" t="s">
        <v>2</v>
      </c>
    </row>
    <row r="6" spans="1:15" x14ac:dyDescent="0.3">
      <c r="A6" s="1"/>
      <c r="B6" s="16">
        <v>24</v>
      </c>
      <c r="C6" s="16">
        <f>4072/N9</f>
        <v>4.0719999999999998E-4</v>
      </c>
      <c r="D6" s="13">
        <f>243/N9</f>
        <v>2.4300000000000001E-5</v>
      </c>
      <c r="E6" s="1"/>
    </row>
    <row r="7" spans="1:15" x14ac:dyDescent="0.3">
      <c r="A7" s="1"/>
      <c r="B7" s="16">
        <v>48</v>
      </c>
      <c r="C7" s="16">
        <f>16928/N9</f>
        <v>1.6927999999999999E-3</v>
      </c>
      <c r="D7" s="13">
        <f>426/N9</f>
        <v>4.2599999999999999E-5</v>
      </c>
      <c r="E7" s="1"/>
    </row>
    <row r="8" spans="1:15" x14ac:dyDescent="0.3">
      <c r="A8" s="1"/>
      <c r="B8" s="16">
        <v>96</v>
      </c>
      <c r="C8" s="16">
        <f>70282/N9</f>
        <v>7.0282000000000001E-3</v>
      </c>
      <c r="D8" s="13">
        <f>843/N9</f>
        <v>8.4300000000000003E-5</v>
      </c>
      <c r="E8" s="1"/>
      <c r="N8" s="9" t="s">
        <v>10</v>
      </c>
    </row>
    <row r="9" spans="1:15" x14ac:dyDescent="0.3">
      <c r="A9" s="1" t="s">
        <v>12</v>
      </c>
      <c r="B9" s="16">
        <v>192</v>
      </c>
      <c r="C9" s="16">
        <f>24381/N10</f>
        <v>2.4381E-2</v>
      </c>
      <c r="D9" s="13">
        <f>1839/N9</f>
        <v>1.839E-4</v>
      </c>
      <c r="E9" s="1"/>
      <c r="N9" s="8">
        <v>10000000</v>
      </c>
    </row>
    <row r="10" spans="1:15" x14ac:dyDescent="0.3">
      <c r="A10" s="1"/>
      <c r="B10" s="16">
        <v>384</v>
      </c>
      <c r="C10" s="16">
        <f>93970/N10</f>
        <v>9.3969999999999998E-2</v>
      </c>
      <c r="D10" s="13">
        <f>4953/N9</f>
        <v>4.9529999999999995E-4</v>
      </c>
      <c r="E10" s="1"/>
      <c r="N10" s="8">
        <v>1000000</v>
      </c>
    </row>
    <row r="11" spans="1:15" x14ac:dyDescent="0.3">
      <c r="A11" s="1" t="s">
        <v>8</v>
      </c>
      <c r="B11" s="16">
        <v>768</v>
      </c>
      <c r="C11" s="16">
        <f>38243/N11</f>
        <v>0.38242999999999999</v>
      </c>
      <c r="D11" s="13">
        <f>11848/N9</f>
        <v>1.1848E-3</v>
      </c>
      <c r="E11" s="1"/>
      <c r="N11" s="8">
        <v>100000</v>
      </c>
    </row>
    <row r="12" spans="1:15" x14ac:dyDescent="0.3">
      <c r="A12" s="1"/>
      <c r="B12" s="16">
        <v>1536</v>
      </c>
      <c r="C12" s="16">
        <f>152604/N11</f>
        <v>1.5260400000000001</v>
      </c>
      <c r="D12" s="13">
        <f>93627/N9</f>
        <v>9.3626999999999998E-3</v>
      </c>
      <c r="E12" s="1"/>
      <c r="N12" s="10">
        <v>10000</v>
      </c>
    </row>
    <row r="13" spans="1:15" x14ac:dyDescent="0.3">
      <c r="A13" s="1" t="s">
        <v>9</v>
      </c>
      <c r="B13" s="16">
        <v>3072</v>
      </c>
      <c r="C13" s="16">
        <f>43868/N12</f>
        <v>4.3868</v>
      </c>
      <c r="D13" s="13">
        <f>26066/N10</f>
        <v>2.6065999999999999E-2</v>
      </c>
      <c r="E13" s="1" t="s">
        <v>11</v>
      </c>
      <c r="N13" s="11">
        <v>1000</v>
      </c>
    </row>
    <row r="14" spans="1:15" x14ac:dyDescent="0.3">
      <c r="A14" s="1"/>
      <c r="B14" s="16">
        <v>6144</v>
      </c>
      <c r="C14" s="16">
        <f>212206/N12</f>
        <v>21.220600000000001</v>
      </c>
      <c r="D14" s="13">
        <f>63643/N10</f>
        <v>6.3643000000000005E-2</v>
      </c>
      <c r="E14" s="1"/>
      <c r="N14" s="10">
        <v>100</v>
      </c>
    </row>
    <row r="15" spans="1:15" x14ac:dyDescent="0.3">
      <c r="A15" s="1" t="s">
        <v>13</v>
      </c>
      <c r="B15" s="16">
        <v>12288</v>
      </c>
      <c r="C15" s="16">
        <f>56602/N13</f>
        <v>56.601999999999997</v>
      </c>
      <c r="D15" s="13">
        <f>19509/N11</f>
        <v>0.19509000000000001</v>
      </c>
      <c r="E15" s="1" t="s">
        <v>12</v>
      </c>
    </row>
    <row r="16" spans="1:15" x14ac:dyDescent="0.3">
      <c r="A16" s="1"/>
      <c r="B16" s="17">
        <v>24576</v>
      </c>
      <c r="C16" s="17">
        <f>24877/N14</f>
        <v>248.77</v>
      </c>
      <c r="D16" s="14">
        <f>71106/N11</f>
        <v>0.71106000000000003</v>
      </c>
      <c r="E16" s="1"/>
    </row>
    <row r="17" spans="5:5" x14ac:dyDescent="0.3"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1.1 Ej 6</vt:lpstr>
      <vt:lpstr>Práctica 1.1 Ej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2021-02-11T14:32:42Z</dcterms:created>
  <dcterms:modified xsi:type="dcterms:W3CDTF">2021-02-23T16:33:52Z</dcterms:modified>
</cp:coreProperties>
</file>