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302165\Desktop\algorithmics-template\algstudent\s3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D42" i="1"/>
  <c r="D41" i="1"/>
  <c r="D40" i="1"/>
  <c r="D39" i="1"/>
  <c r="D38" i="1"/>
  <c r="D37" i="1"/>
  <c r="D36" i="1"/>
  <c r="D35" i="1"/>
  <c r="D34" i="1"/>
  <c r="D33" i="1"/>
  <c r="D32" i="1"/>
  <c r="C42" i="1"/>
  <c r="C41" i="1"/>
  <c r="C40" i="1"/>
  <c r="C39" i="1"/>
  <c r="C38" i="1"/>
  <c r="C37" i="1"/>
  <c r="C36" i="1"/>
  <c r="C35" i="1"/>
  <c r="C34" i="1"/>
  <c r="C33" i="1"/>
  <c r="C32" i="1"/>
  <c r="B41" i="1"/>
  <c r="B42" i="1"/>
  <c r="B38" i="1"/>
  <c r="B39" i="1" s="1"/>
  <c r="B40" i="1" s="1"/>
  <c r="B35" i="1"/>
  <c r="B36" i="1" s="1"/>
  <c r="B37" i="1" s="1"/>
  <c r="B34" i="1"/>
  <c r="B33" i="1"/>
  <c r="B32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G22" i="1" l="1"/>
  <c r="G21" i="1"/>
  <c r="G20" i="1"/>
  <c r="G19" i="1"/>
  <c r="G18" i="1"/>
  <c r="G17" i="1"/>
  <c r="F17" i="1"/>
  <c r="F18" i="1" s="1"/>
  <c r="F19" i="1" s="1"/>
  <c r="F20" i="1" s="1"/>
  <c r="F21" i="1" s="1"/>
  <c r="F22" i="1" s="1"/>
  <c r="F23" i="1" s="1"/>
  <c r="B11" i="1"/>
  <c r="B24" i="1"/>
  <c r="B23" i="1"/>
  <c r="C23" i="1"/>
  <c r="C22" i="1"/>
  <c r="C21" i="1"/>
  <c r="C20" i="1"/>
  <c r="C19" i="1"/>
  <c r="C18" i="1"/>
  <c r="C17" i="1"/>
  <c r="B17" i="1"/>
  <c r="B18" i="1"/>
  <c r="B19" i="1" s="1"/>
  <c r="B20" i="1" s="1"/>
  <c r="B21" i="1" s="1"/>
  <c r="B22" i="1" s="1"/>
  <c r="C10" i="1"/>
  <c r="C8" i="1"/>
  <c r="C9" i="1"/>
  <c r="C7" i="1"/>
  <c r="C6" i="1"/>
  <c r="C5" i="1"/>
  <c r="B10" i="1"/>
  <c r="B5" i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<sst xmlns="http://schemas.openxmlformats.org/spreadsheetml/2006/main" count="25" uniqueCount="14">
  <si>
    <t>Oot</t>
  </si>
  <si>
    <t>Substraction4</t>
  </si>
  <si>
    <t>n</t>
  </si>
  <si>
    <t>time(ms)</t>
  </si>
  <si>
    <t>Substraction5</t>
  </si>
  <si>
    <t>Division4</t>
  </si>
  <si>
    <t>Division5</t>
  </si>
  <si>
    <t>timeF1</t>
  </si>
  <si>
    <t>timeF2</t>
  </si>
  <si>
    <t>timeF3</t>
  </si>
  <si>
    <t>timeF4</t>
  </si>
  <si>
    <t>timeSum1</t>
  </si>
  <si>
    <t>timeSum2</t>
  </si>
  <si>
    <t>timeSum3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</si>
</sst>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9"/>
  <sheetViews>
    <sheetView tabSelected="1" topLeftCell="A13" workbookViewId="0">
      <selection activeCell="F15" sqref="F15:G23"/>
    </sheetView>
  </sheetViews>
  <sheetFormatPr baseColWidth="10" defaultRowHeight="15" x14ac:dyDescent="0.25"/>
  <cols>
    <col min="2" max="2" width="13" customWidth="1"/>
    <col min="3" max="3" width="11.85546875" bestFit="1" customWidth="1"/>
  </cols>
  <sheetData>
    <row r="3" spans="2:14" x14ac:dyDescent="0.25">
      <c r="B3" s="4" t="s">
        <v>1</v>
      </c>
      <c r="C3" s="4"/>
      <c r="F3" s="4" t="s">
        <v>4</v>
      </c>
      <c r="G3" s="4"/>
    </row>
    <row r="4" spans="2:14" x14ac:dyDescent="0.25">
      <c r="B4" s="1" t="s">
        <v>2</v>
      </c>
      <c r="C4" s="1" t="s">
        <v>3</v>
      </c>
      <c r="F4" s="1" t="s">
        <v>2</v>
      </c>
      <c r="G4" s="1" t="s">
        <v>3</v>
      </c>
    </row>
    <row r="5" spans="2:14" x14ac:dyDescent="0.25">
      <c r="B5" s="1">
        <f>100</f>
        <v>100</v>
      </c>
      <c r="C5" s="2">
        <f>57/40</f>
        <v>1.425</v>
      </c>
      <c r="F5" s="1">
        <v>32</v>
      </c>
      <c r="G5" s="2">
        <v>1098</v>
      </c>
    </row>
    <row r="6" spans="2:14" x14ac:dyDescent="0.25">
      <c r="B6" s="1">
        <f t="shared" ref="B6:B11" si="0">2*B5</f>
        <v>200</v>
      </c>
      <c r="C6" s="2">
        <f>426/40</f>
        <v>10.65</v>
      </c>
      <c r="F6" s="1">
        <v>34</v>
      </c>
      <c r="G6" s="2">
        <v>3291</v>
      </c>
    </row>
    <row r="7" spans="2:14" x14ac:dyDescent="0.25">
      <c r="B7" s="1">
        <f t="shared" si="0"/>
        <v>400</v>
      </c>
      <c r="C7" s="2">
        <f>3286/40</f>
        <v>82.15</v>
      </c>
      <c r="F7" s="1">
        <v>36</v>
      </c>
      <c r="G7" s="2">
        <v>9873</v>
      </c>
    </row>
    <row r="8" spans="2:14" x14ac:dyDescent="0.25">
      <c r="B8" s="1">
        <f t="shared" si="0"/>
        <v>800</v>
      </c>
      <c r="C8" s="2">
        <f>650</f>
        <v>650</v>
      </c>
      <c r="F8" s="1">
        <v>38</v>
      </c>
      <c r="G8" s="2">
        <v>29285</v>
      </c>
      <c r="J8" s="1" t="s">
        <v>2</v>
      </c>
      <c r="K8" s="1" t="s">
        <v>7</v>
      </c>
      <c r="L8" t="s">
        <v>8</v>
      </c>
      <c r="M8" t="s">
        <v>9</v>
      </c>
      <c r="N8" t="s">
        <v>10</v>
      </c>
    </row>
    <row r="9" spans="2:14" x14ac:dyDescent="0.25">
      <c r="B9" s="1">
        <f t="shared" si="0"/>
        <v>1600</v>
      </c>
      <c r="C9" s="3">
        <f>5013</f>
        <v>5013</v>
      </c>
      <c r="F9" s="1">
        <v>40</v>
      </c>
      <c r="G9" s="2" t="s">
        <v>0</v>
      </c>
      <c r="J9" s="1">
        <v>10</v>
      </c>
      <c r="K9" s="2">
        <f>88/1000000</f>
        <v>8.7999999999999998E-5</v>
      </c>
      <c r="L9">
        <f>114/1000000</f>
        <v>1.1400000000000001E-4</v>
      </c>
      <c r="M9">
        <f>191/1000000</f>
        <v>1.9100000000000001E-4</v>
      </c>
      <c r="N9">
        <f>243/100000</f>
        <v>2.4299999999999999E-3</v>
      </c>
    </row>
    <row r="10" spans="2:14" x14ac:dyDescent="0.25">
      <c r="B10" s="1">
        <f t="shared" si="0"/>
        <v>3200</v>
      </c>
      <c r="C10" s="2">
        <f>40532</f>
        <v>40532</v>
      </c>
      <c r="J10" s="1">
        <v>11</v>
      </c>
      <c r="K10" s="2">
        <f>92/1000000</f>
        <v>9.2E-5</v>
      </c>
      <c r="L10">
        <f>119/1000000</f>
        <v>1.1900000000000001E-4</v>
      </c>
      <c r="M10">
        <f>222/1000000</f>
        <v>2.22E-4</v>
      </c>
      <c r="N10">
        <f>381/100000</f>
        <v>3.81E-3</v>
      </c>
    </row>
    <row r="11" spans="2:14" x14ac:dyDescent="0.25">
      <c r="B11" s="1">
        <f t="shared" si="0"/>
        <v>6400</v>
      </c>
      <c r="C11" s="2" t="s">
        <v>0</v>
      </c>
      <c r="J11" s="1">
        <v>12</v>
      </c>
      <c r="K11" s="2">
        <f>93/1000000</f>
        <v>9.2999999999999997E-5</v>
      </c>
      <c r="L11">
        <f>125/1000000</f>
        <v>1.25E-4</v>
      </c>
      <c r="M11">
        <f>236/1000000</f>
        <v>2.3599999999999999E-4</v>
      </c>
      <c r="N11">
        <f>614/100000</f>
        <v>6.1399999999999996E-3</v>
      </c>
    </row>
    <row r="12" spans="2:14" x14ac:dyDescent="0.25">
      <c r="J12" s="1">
        <v>13</v>
      </c>
      <c r="K12" s="2">
        <f>97/1000000</f>
        <v>9.7E-5</v>
      </c>
      <c r="L12">
        <f>129/1000000</f>
        <v>1.2899999999999999E-4</v>
      </c>
      <c r="M12">
        <f>253/1000000</f>
        <v>2.5300000000000002E-4</v>
      </c>
      <c r="N12">
        <f>986/100000</f>
        <v>9.8600000000000007E-3</v>
      </c>
    </row>
    <row r="13" spans="2:14" x14ac:dyDescent="0.25">
      <c r="J13" s="1">
        <v>14</v>
      </c>
      <c r="K13" s="3">
        <f>101/1000000</f>
        <v>1.01E-4</v>
      </c>
      <c r="L13">
        <f>134/1000000</f>
        <v>1.34E-4</v>
      </c>
      <c r="M13">
        <f>268/1000000</f>
        <v>2.6800000000000001E-4</v>
      </c>
      <c r="N13">
        <f>1592/100000</f>
        <v>1.592E-2</v>
      </c>
    </row>
    <row r="14" spans="2:14" x14ac:dyDescent="0.25">
      <c r="J14" s="1">
        <v>15</v>
      </c>
      <c r="K14" s="2">
        <f>105/1000000</f>
        <v>1.05E-4</v>
      </c>
      <c r="L14">
        <f>141/1000000</f>
        <v>1.4100000000000001E-4</v>
      </c>
      <c r="M14">
        <f>284/1000000</f>
        <v>2.8400000000000002E-4</v>
      </c>
      <c r="N14">
        <f>2575/100000</f>
        <v>2.5749999999999999E-2</v>
      </c>
    </row>
    <row r="15" spans="2:14" x14ac:dyDescent="0.25">
      <c r="B15" s="4" t="s">
        <v>5</v>
      </c>
      <c r="C15" s="4"/>
      <c r="F15" s="4" t="s">
        <v>6</v>
      </c>
      <c r="G15" s="4"/>
      <c r="J15" s="1">
        <v>16</v>
      </c>
      <c r="K15" s="2">
        <f>109/1000000</f>
        <v>1.0900000000000001E-4</v>
      </c>
      <c r="L15">
        <f>148/1000000</f>
        <v>1.4799999999999999E-4</v>
      </c>
      <c r="M15">
        <f>312/1000000</f>
        <v>3.1199999999999999E-4</v>
      </c>
      <c r="N15">
        <f>4192/100000</f>
        <v>4.1919999999999999E-2</v>
      </c>
    </row>
    <row r="16" spans="2:14" x14ac:dyDescent="0.25">
      <c r="B16" s="1" t="s">
        <v>2</v>
      </c>
      <c r="C16" s="1" t="s">
        <v>3</v>
      </c>
      <c r="F16" s="1" t="s">
        <v>2</v>
      </c>
      <c r="G16" s="1" t="s">
        <v>3</v>
      </c>
      <c r="J16" s="1">
        <v>17</v>
      </c>
      <c r="K16" s="2">
        <f>112/1000000</f>
        <v>1.12E-4</v>
      </c>
      <c r="L16">
        <f>155/1000000</f>
        <v>1.55E-4</v>
      </c>
      <c r="M16">
        <f>318/1000000</f>
        <v>3.1799999999999998E-4</v>
      </c>
      <c r="N16">
        <f>6852/100000</f>
        <v>6.8519999999999998E-2</v>
      </c>
    </row>
    <row r="17" spans="2:14" x14ac:dyDescent="0.25">
      <c r="B17" s="1">
        <f>1000</f>
        <v>1000</v>
      </c>
      <c r="C17" s="2">
        <f>79/10</f>
        <v>7.9</v>
      </c>
      <c r="F17" s="1">
        <f>1000</f>
        <v>1000</v>
      </c>
      <c r="G17" s="2">
        <f>234/10</f>
        <v>23.4</v>
      </c>
      <c r="J17" s="1">
        <v>18</v>
      </c>
      <c r="K17">
        <f>116/1000000</f>
        <v>1.16E-4</v>
      </c>
      <c r="L17">
        <f>161/1000000</f>
        <v>1.6100000000000001E-4</v>
      </c>
      <c r="M17">
        <f>335/1000000</f>
        <v>3.3500000000000001E-4</v>
      </c>
      <c r="N17">
        <f>105/1000</f>
        <v>0.105</v>
      </c>
    </row>
    <row r="18" spans="2:14" x14ac:dyDescent="0.25">
      <c r="B18" s="1">
        <f t="shared" ref="B18:B24" si="1">2*B17</f>
        <v>2000</v>
      </c>
      <c r="C18" s="2">
        <f>292/10</f>
        <v>29.2</v>
      </c>
      <c r="F18" s="1">
        <f t="shared" ref="F18:F23" si="2">2*F17</f>
        <v>2000</v>
      </c>
      <c r="G18" s="2">
        <f>920/10</f>
        <v>92</v>
      </c>
      <c r="J18" s="1">
        <v>19</v>
      </c>
      <c r="K18">
        <f>124/1000000</f>
        <v>1.2400000000000001E-4</v>
      </c>
      <c r="L18">
        <f>167/1000000</f>
        <v>1.6699999999999999E-4</v>
      </c>
      <c r="M18">
        <f>348/1000000</f>
        <v>3.48E-4</v>
      </c>
      <c r="N18">
        <f>171/1000</f>
        <v>0.17100000000000001</v>
      </c>
    </row>
    <row r="19" spans="2:14" x14ac:dyDescent="0.25">
      <c r="B19" s="1">
        <f t="shared" si="1"/>
        <v>4000</v>
      </c>
      <c r="C19" s="2">
        <f>1160/10</f>
        <v>116</v>
      </c>
      <c r="F19" s="1">
        <f t="shared" si="2"/>
        <v>4000</v>
      </c>
      <c r="G19" s="2">
        <f>3695/10</f>
        <v>369.5</v>
      </c>
      <c r="J19" s="1">
        <v>20</v>
      </c>
      <c r="K19">
        <f>125/1000000</f>
        <v>1.25E-4</v>
      </c>
      <c r="L19">
        <f>175/1000000</f>
        <v>1.75E-4</v>
      </c>
      <c r="M19">
        <f>364/1000000</f>
        <v>3.6400000000000001E-4</v>
      </c>
      <c r="N19">
        <f>276/1000</f>
        <v>0.27600000000000002</v>
      </c>
    </row>
    <row r="20" spans="2:14" x14ac:dyDescent="0.25">
      <c r="B20" s="1">
        <f t="shared" si="1"/>
        <v>8000</v>
      </c>
      <c r="C20" s="2">
        <f>4652/10</f>
        <v>465.2</v>
      </c>
      <c r="F20" s="1">
        <f t="shared" si="2"/>
        <v>8000</v>
      </c>
      <c r="G20" s="2">
        <f>15025/10</f>
        <v>1502.5</v>
      </c>
      <c r="J20" s="1">
        <v>21</v>
      </c>
      <c r="K20">
        <f>131/1000000</f>
        <v>1.3100000000000001E-4</v>
      </c>
      <c r="L20">
        <f>183/1000000</f>
        <v>1.83E-4</v>
      </c>
      <c r="M20">
        <f>381/1000000</f>
        <v>3.8099999999999999E-4</v>
      </c>
      <c r="N20">
        <f>444/1000</f>
        <v>0.44400000000000001</v>
      </c>
    </row>
    <row r="21" spans="2:14" x14ac:dyDescent="0.25">
      <c r="B21" s="1">
        <f t="shared" si="1"/>
        <v>16000</v>
      </c>
      <c r="C21" s="3">
        <f>18205/10</f>
        <v>1820.5</v>
      </c>
      <c r="F21" s="1">
        <f t="shared" si="2"/>
        <v>16000</v>
      </c>
      <c r="G21" s="3">
        <f>5997</f>
        <v>5997</v>
      </c>
      <c r="J21" s="1">
        <v>22</v>
      </c>
      <c r="K21">
        <f>134/1000000</f>
        <v>1.34E-4</v>
      </c>
      <c r="L21">
        <f>191/1000000</f>
        <v>1.9100000000000001E-4</v>
      </c>
      <c r="M21">
        <f>397/1000000</f>
        <v>3.97E-4</v>
      </c>
      <c r="N21">
        <f>745/1000</f>
        <v>0.745</v>
      </c>
    </row>
    <row r="22" spans="2:14" x14ac:dyDescent="0.25">
      <c r="B22" s="1">
        <f t="shared" si="1"/>
        <v>32000</v>
      </c>
      <c r="C22" s="2">
        <f>7293</f>
        <v>7293</v>
      </c>
      <c r="F22" s="1">
        <f t="shared" si="2"/>
        <v>32000</v>
      </c>
      <c r="G22" s="2">
        <f>23637</f>
        <v>23637</v>
      </c>
      <c r="J22" s="1">
        <v>23</v>
      </c>
      <c r="K22">
        <f>140/1000000</f>
        <v>1.3999999999999999E-4</v>
      </c>
      <c r="L22">
        <f>201/1000000</f>
        <v>2.0100000000000001E-4</v>
      </c>
      <c r="M22">
        <f>412/1000000</f>
        <v>4.1199999999999999E-4</v>
      </c>
      <c r="N22">
        <f>1188/1000</f>
        <v>1.1879999999999999</v>
      </c>
    </row>
    <row r="23" spans="2:14" x14ac:dyDescent="0.25">
      <c r="B23" s="1">
        <f t="shared" si="1"/>
        <v>64000</v>
      </c>
      <c r="C23" s="2">
        <f>28918</f>
        <v>28918</v>
      </c>
      <c r="F23" s="1">
        <f t="shared" si="2"/>
        <v>64000</v>
      </c>
      <c r="G23" s="2" t="s">
        <v>0</v>
      </c>
      <c r="J23" s="1">
        <v>24</v>
      </c>
      <c r="K23">
        <f>140/1000000</f>
        <v>1.3999999999999999E-4</v>
      </c>
      <c r="L23">
        <f>209/1000000</f>
        <v>2.0900000000000001E-4</v>
      </c>
      <c r="M23">
        <f>434/1000000</f>
        <v>4.3399999999999998E-4</v>
      </c>
      <c r="N23">
        <f>1909/1000</f>
        <v>1.909</v>
      </c>
    </row>
    <row r="24" spans="2:14" x14ac:dyDescent="0.25">
      <c r="B24" s="1">
        <f t="shared" si="1"/>
        <v>128000</v>
      </c>
      <c r="C24" s="2" t="s">
        <v>0</v>
      </c>
      <c r="F24" s="5"/>
      <c r="G24" s="5"/>
      <c r="J24" s="1">
        <v>25</v>
      </c>
      <c r="K24">
        <f>147/1000000</f>
        <v>1.47E-4</v>
      </c>
      <c r="L24">
        <f>213/1000000</f>
        <v>2.13E-4</v>
      </c>
      <c r="M24">
        <f>449/1000000</f>
        <v>4.4900000000000002E-4</v>
      </c>
      <c r="N24">
        <f>3071/1000</f>
        <v>3.0710000000000002</v>
      </c>
    </row>
    <row r="25" spans="2:14" x14ac:dyDescent="0.25">
      <c r="J25" s="5"/>
    </row>
    <row r="26" spans="2:14" x14ac:dyDescent="0.25">
      <c r="J26" s="5"/>
    </row>
    <row r="27" spans="2:14" x14ac:dyDescent="0.25">
      <c r="J27" s="5"/>
    </row>
    <row r="28" spans="2:14" x14ac:dyDescent="0.25">
      <c r="J28" s="5"/>
    </row>
    <row r="29" spans="2:14" x14ac:dyDescent="0.25">
      <c r="J29" s="5"/>
    </row>
    <row r="30" spans="2:14" x14ac:dyDescent="0.25">
      <c r="J30" s="5"/>
    </row>
    <row r="31" spans="2:14" x14ac:dyDescent="0.25">
      <c r="B31" t="s">
        <v>2</v>
      </c>
      <c r="C31" t="s">
        <v>11</v>
      </c>
      <c r="D31" t="s">
        <v>12</v>
      </c>
      <c r="E31" t="s">
        <v>13</v>
      </c>
      <c r="J31" s="5"/>
    </row>
    <row r="32" spans="2:14" x14ac:dyDescent="0.25">
      <c r="B32">
        <f>3</f>
        <v>3</v>
      </c>
      <c r="C32">
        <f>50/1000000</f>
        <v>5.0000000000000002E-5</v>
      </c>
      <c r="D32">
        <f>74/1000000</f>
        <v>7.3999999999999996E-5</v>
      </c>
      <c r="E32">
        <f>85/1000000</f>
        <v>8.5000000000000006E-5</v>
      </c>
      <c r="J32" s="5"/>
    </row>
    <row r="33" spans="2:10" x14ac:dyDescent="0.25">
      <c r="B33">
        <f>2*B32</f>
        <v>6</v>
      </c>
      <c r="C33">
        <f>67/1000000</f>
        <v>6.7000000000000002E-5</v>
      </c>
      <c r="D33">
        <f>124/1000000</f>
        <v>1.2400000000000001E-4</v>
      </c>
      <c r="E33">
        <f>163/1000000</f>
        <v>1.63E-4</v>
      </c>
      <c r="J33" s="5"/>
    </row>
    <row r="34" spans="2:10" x14ac:dyDescent="0.25">
      <c r="B34">
        <f>2*B33</f>
        <v>12</v>
      </c>
      <c r="C34">
        <f>93/1000000</f>
        <v>9.2999999999999997E-5</v>
      </c>
      <c r="D34">
        <f>235/1000000</f>
        <v>2.3499999999999999E-4</v>
      </c>
      <c r="E34">
        <f>345/1000000</f>
        <v>3.4499999999999998E-4</v>
      </c>
      <c r="J34" s="5"/>
    </row>
    <row r="35" spans="2:10" x14ac:dyDescent="0.25">
      <c r="B35">
        <f t="shared" ref="B35:B37" si="3">2*B34</f>
        <v>24</v>
      </c>
      <c r="C35">
        <f>141/1000000</f>
        <v>1.4100000000000001E-4</v>
      </c>
      <c r="D35">
        <f>428/1000000</f>
        <v>4.28E-4</v>
      </c>
      <c r="E35">
        <f>709/1000000</f>
        <v>7.0899999999999999E-4</v>
      </c>
      <c r="J35" s="5"/>
    </row>
    <row r="36" spans="2:10" x14ac:dyDescent="0.25">
      <c r="B36">
        <f t="shared" si="3"/>
        <v>48</v>
      </c>
      <c r="C36">
        <f>237/1000000</f>
        <v>2.3699999999999999E-4</v>
      </c>
      <c r="D36">
        <f>841/1000000</f>
        <v>8.4099999999999995E-4</v>
      </c>
      <c r="E36">
        <f>1456/1000000</f>
        <v>1.456E-3</v>
      </c>
      <c r="J36" s="5"/>
    </row>
    <row r="37" spans="2:10" x14ac:dyDescent="0.25">
      <c r="B37">
        <f t="shared" si="3"/>
        <v>96</v>
      </c>
      <c r="C37">
        <f>430/1000000</f>
        <v>4.2999999999999999E-4</v>
      </c>
      <c r="D37">
        <f>1624/1000000</f>
        <v>1.624E-3</v>
      </c>
      <c r="E37">
        <f>2876/1000000</f>
        <v>2.8760000000000001E-3</v>
      </c>
      <c r="J37" s="5"/>
    </row>
    <row r="38" spans="2:10" x14ac:dyDescent="0.25">
      <c r="B38">
        <f>2*B37</f>
        <v>192</v>
      </c>
      <c r="C38">
        <f>793/1000000</f>
        <v>7.9299999999999998E-4</v>
      </c>
      <c r="D38">
        <f>3180/1000000</f>
        <v>3.1800000000000001E-3</v>
      </c>
      <c r="E38">
        <f>5810/1000000</f>
        <v>5.8100000000000001E-3</v>
      </c>
      <c r="J38" s="5"/>
    </row>
    <row r="39" spans="2:10" x14ac:dyDescent="0.25">
      <c r="B39">
        <f>2*B38</f>
        <v>384</v>
      </c>
      <c r="C39">
        <f>1497/1000000</f>
        <v>1.4970000000000001E-3</v>
      </c>
      <c r="D39">
        <f>6361/1000000</f>
        <v>6.3610000000000003E-3</v>
      </c>
      <c r="E39">
        <f>11583/1000000</f>
        <v>1.1583E-2</v>
      </c>
      <c r="J39" s="5"/>
    </row>
    <row r="40" spans="2:10" x14ac:dyDescent="0.25">
      <c r="B40">
        <f t="shared" ref="B40" si="4">2*B39</f>
        <v>768</v>
      </c>
      <c r="C40">
        <f>2956/1000000</f>
        <v>2.9559999999999999E-3</v>
      </c>
      <c r="D40">
        <f>12740/1000000</f>
        <v>1.274E-2</v>
      </c>
      <c r="E40">
        <f>2324/100000</f>
        <v>2.324E-2</v>
      </c>
      <c r="J40" s="5"/>
    </row>
    <row r="41" spans="2:10" x14ac:dyDescent="0.25">
      <c r="B41">
        <f>2*B40</f>
        <v>1536</v>
      </c>
      <c r="C41">
        <f>589/100000</f>
        <v>5.8900000000000003E-3</v>
      </c>
      <c r="D41">
        <f>2513/100000</f>
        <v>2.513E-2</v>
      </c>
      <c r="E41">
        <f>4650/100000</f>
        <v>4.65E-2</v>
      </c>
      <c r="J41" s="5"/>
    </row>
    <row r="42" spans="2:10" x14ac:dyDescent="0.25">
      <c r="B42">
        <f>2*B41</f>
        <v>3072</v>
      </c>
      <c r="C42">
        <f>1169/100000</f>
        <v>1.1690000000000001E-2</v>
      </c>
      <c r="D42">
        <f>4912/100000</f>
        <v>4.9119999999999997E-2</v>
      </c>
      <c r="E42">
        <f>9336/1000000</f>
        <v>9.3360000000000005E-3</v>
      </c>
      <c r="J42" s="5"/>
    </row>
    <row r="43" spans="2:10" x14ac:dyDescent="0.25">
      <c r="J43" s="5"/>
    </row>
    <row r="44" spans="2:10" x14ac:dyDescent="0.25">
      <c r="J44" s="5"/>
    </row>
    <row r="45" spans="2:10" x14ac:dyDescent="0.25">
      <c r="J45" s="5"/>
    </row>
    <row r="46" spans="2:10" x14ac:dyDescent="0.25">
      <c r="J46" s="5"/>
    </row>
    <row r="47" spans="2:10" x14ac:dyDescent="0.25">
      <c r="J47" s="5"/>
    </row>
    <row r="48" spans="2:10" x14ac:dyDescent="0.25">
      <c r="J48" s="5"/>
    </row>
    <row r="49" spans="10:10" x14ac:dyDescent="0.25">
      <c r="J49" s="5"/>
    </row>
    <row r="50" spans="10:10" x14ac:dyDescent="0.25">
      <c r="J50" s="5"/>
    </row>
    <row r="51" spans="10:10" x14ac:dyDescent="0.25">
      <c r="J51" s="5"/>
    </row>
    <row r="52" spans="10:10" x14ac:dyDescent="0.25">
      <c r="J52" s="5"/>
    </row>
    <row r="53" spans="10:10" x14ac:dyDescent="0.25">
      <c r="J53" s="5"/>
    </row>
    <row r="54" spans="10:10" x14ac:dyDescent="0.25">
      <c r="J54" s="5"/>
    </row>
    <row r="55" spans="10:10" x14ac:dyDescent="0.25">
      <c r="J55" s="5"/>
    </row>
    <row r="56" spans="10:10" x14ac:dyDescent="0.25">
      <c r="J56" s="5"/>
    </row>
    <row r="57" spans="10:10" x14ac:dyDescent="0.25">
      <c r="J57" s="5"/>
    </row>
    <row r="58" spans="10:10" x14ac:dyDescent="0.25">
      <c r="J58" s="5"/>
    </row>
    <row r="59" spans="10:10" x14ac:dyDescent="0.25">
      <c r="J59" s="5"/>
    </row>
  </sheetData>
  <mergeCells count="4">
    <mergeCell ref="B3:C3"/>
    <mergeCell ref="F3:G3"/>
    <mergeCell ref="B15:C15"/>
    <mergeCell ref="F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Uña García</dc:creator>
  <cp:lastModifiedBy>Lucas Uña García</cp:lastModifiedBy>
  <dcterms:created xsi:type="dcterms:W3CDTF">2025-02-27T18:14:29Z</dcterms:created>
  <dcterms:modified xsi:type="dcterms:W3CDTF">2025-03-06T18:57:32Z</dcterms:modified>
</cp:coreProperties>
</file>