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302165\Desktop\algorithmics-template\algstudent\s1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C17" i="1"/>
  <c r="C16" i="1"/>
  <c r="C15" i="1"/>
  <c r="C14" i="1"/>
  <c r="C13" i="1"/>
  <c r="C12" i="1"/>
  <c r="C11" i="1"/>
  <c r="C10" i="1"/>
  <c r="C9" i="1"/>
  <c r="C8" i="1"/>
  <c r="C6" i="1"/>
  <c r="C7" i="1"/>
  <c r="C5" i="1"/>
  <c r="C4" i="1"/>
  <c r="D17" i="1"/>
  <c r="D16" i="1"/>
  <c r="D15" i="1"/>
  <c r="D14" i="1"/>
  <c r="D13" i="1"/>
  <c r="D12" i="1"/>
  <c r="D11" i="1"/>
  <c r="D4" i="1"/>
  <c r="D5" i="1"/>
  <c r="D6" i="1"/>
  <c r="D7" i="1"/>
  <c r="D8" i="1"/>
  <c r="D9" i="1"/>
  <c r="D10" i="1"/>
  <c r="B16" i="1"/>
  <c r="B17" i="1" s="1"/>
  <c r="B13" i="1"/>
  <c r="B14" i="1" s="1"/>
  <c r="B15" i="1" s="1"/>
  <c r="B7" i="1"/>
  <c r="B8" i="1"/>
  <c r="B9" i="1" s="1"/>
  <c r="B10" i="1" s="1"/>
  <c r="B11" i="1" s="1"/>
  <c r="B12" i="1" s="1"/>
  <c r="B6" i="1"/>
  <c r="B5" i="1"/>
</calcChain>
</file>

<file path=xl/sharedStrings.xml><?xml version="1.0" encoding="utf-8"?>
<sst xmlns="http://schemas.openxmlformats.org/spreadsheetml/2006/main" count="25" uniqueCount="12">
  <si>
    <t>n</t>
  </si>
  <si>
    <t>Tsum</t>
  </si>
  <si>
    <t>Tmaximum</t>
  </si>
  <si>
    <t>(in milliseconds)</t>
  </si>
  <si>
    <t>Tmatches1</t>
  </si>
  <si>
    <t>Tmatches2</t>
  </si>
  <si>
    <t>Oot</t>
  </si>
  <si>
    <t>CPU:</t>
  </si>
  <si>
    <t>12th Gen Intel(R) Core(TM) i5-12400   2.50 GHz</t>
  </si>
  <si>
    <t>RAM:</t>
  </si>
  <si>
    <t>16GB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</si>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</sst>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abSelected="1" workbookViewId="0">
      <selection activeCell="I19" sqref="I19"/>
    </sheetView>
  </sheetViews>
  <sheetFormatPr baseColWidth="10" defaultRowHeight="15" x14ac:dyDescent="0.25"/>
  <sheetData>
    <row r="2" spans="2:9" x14ac:dyDescent="0.25">
      <c r="C2" s="1" t="s">
        <v>3</v>
      </c>
      <c r="D2" s="1"/>
      <c r="H2" s="1" t="s">
        <v>3</v>
      </c>
      <c r="I2" s="1"/>
    </row>
    <row r="3" spans="2:9" x14ac:dyDescent="0.25">
      <c r="B3" t="s">
        <v>0</v>
      </c>
      <c r="C3" t="s">
        <v>1</v>
      </c>
      <c r="D3" t="s">
        <v>2</v>
      </c>
      <c r="G3" t="s">
        <v>0</v>
      </c>
      <c r="H3" t="s">
        <v>4</v>
      </c>
      <c r="I3" t="s">
        <v>5</v>
      </c>
    </row>
    <row r="4" spans="2:9" x14ac:dyDescent="0.25">
      <c r="B4">
        <v>10000</v>
      </c>
      <c r="C4">
        <f>387/10000</f>
        <v>3.8699999999999998E-2</v>
      </c>
      <c r="D4">
        <f>61/1000</f>
        <v>6.0999999999999999E-2</v>
      </c>
      <c r="G4">
        <v>10000</v>
      </c>
      <c r="H4">
        <v>515</v>
      </c>
      <c r="I4">
        <f>62/1000</f>
        <v>6.2E-2</v>
      </c>
    </row>
    <row r="5" spans="2:9" x14ac:dyDescent="0.25">
      <c r="B5">
        <f>B4*2</f>
        <v>20000</v>
      </c>
      <c r="C5">
        <f>766/10000</f>
        <v>7.6600000000000001E-2</v>
      </c>
      <c r="D5">
        <f>113/1000</f>
        <v>0.113</v>
      </c>
      <c r="G5">
        <f>G4*2</f>
        <v>20000</v>
      </c>
      <c r="H5">
        <v>2050</v>
      </c>
      <c r="I5">
        <f>107/1000</f>
        <v>0.107</v>
      </c>
    </row>
    <row r="6" spans="2:9" x14ac:dyDescent="0.25">
      <c r="B6">
        <f>B5*2</f>
        <v>40000</v>
      </c>
      <c r="C6">
        <f>156/1000</f>
        <v>0.156</v>
      </c>
      <c r="D6">
        <f>222/1000</f>
        <v>0.222</v>
      </c>
      <c r="G6">
        <f>G5*2</f>
        <v>40000</v>
      </c>
      <c r="H6">
        <v>8317</v>
      </c>
      <c r="I6">
        <f>210/1000</f>
        <v>0.21</v>
      </c>
    </row>
    <row r="7" spans="2:9" x14ac:dyDescent="0.25">
      <c r="B7">
        <f t="shared" ref="B7:B12" si="0">B6*2</f>
        <v>80000</v>
      </c>
      <c r="C7">
        <f>305/1000</f>
        <v>0.30499999999999999</v>
      </c>
      <c r="D7">
        <f>446/1000</f>
        <v>0.44600000000000001</v>
      </c>
      <c r="G7">
        <f t="shared" ref="G7:G12" si="1">G6*2</f>
        <v>80000</v>
      </c>
      <c r="H7">
        <v>32492</v>
      </c>
      <c r="I7">
        <f>415/1000</f>
        <v>0.41499999999999998</v>
      </c>
    </row>
    <row r="8" spans="2:9" x14ac:dyDescent="0.25">
      <c r="B8">
        <f t="shared" si="0"/>
        <v>160000</v>
      </c>
      <c r="C8">
        <f>611/1000</f>
        <v>0.61099999999999999</v>
      </c>
      <c r="D8">
        <f>880/1000</f>
        <v>0.88</v>
      </c>
      <c r="G8">
        <f t="shared" si="1"/>
        <v>160000</v>
      </c>
      <c r="H8">
        <v>129509</v>
      </c>
      <c r="I8">
        <f>833/1000</f>
        <v>0.83299999999999996</v>
      </c>
    </row>
    <row r="9" spans="2:9" x14ac:dyDescent="0.25">
      <c r="B9">
        <f t="shared" si="0"/>
        <v>320000</v>
      </c>
      <c r="C9">
        <f>1228/1000</f>
        <v>1.228</v>
      </c>
      <c r="D9">
        <f>1762/1000</f>
        <v>1.762</v>
      </c>
      <c r="G9">
        <f t="shared" si="1"/>
        <v>320000</v>
      </c>
      <c r="H9" t="s">
        <v>6</v>
      </c>
      <c r="I9">
        <f>1703/1000</f>
        <v>1.7030000000000001</v>
      </c>
    </row>
    <row r="10" spans="2:9" x14ac:dyDescent="0.25">
      <c r="B10">
        <f t="shared" si="0"/>
        <v>640000</v>
      </c>
      <c r="C10">
        <f>2448/1000</f>
        <v>2.448</v>
      </c>
      <c r="D10">
        <f>3544/1000</f>
        <v>3.544</v>
      </c>
      <c r="G10">
        <f t="shared" si="1"/>
        <v>640000</v>
      </c>
      <c r="H10" t="s">
        <v>6</v>
      </c>
      <c r="I10">
        <f>3333/1000</f>
        <v>3.3330000000000002</v>
      </c>
    </row>
    <row r="11" spans="2:9" x14ac:dyDescent="0.25">
      <c r="B11">
        <f t="shared" si="0"/>
        <v>1280000</v>
      </c>
      <c r="C11">
        <f>4925/1000</f>
        <v>4.9249999999999998</v>
      </c>
      <c r="D11">
        <f>7137/1000</f>
        <v>7.1369999999999996</v>
      </c>
      <c r="G11">
        <f t="shared" si="1"/>
        <v>1280000</v>
      </c>
      <c r="H11" t="s">
        <v>6</v>
      </c>
      <c r="I11">
        <f>6647/1000</f>
        <v>6.6470000000000002</v>
      </c>
    </row>
    <row r="12" spans="2:9" x14ac:dyDescent="0.25">
      <c r="B12">
        <f t="shared" si="0"/>
        <v>2560000</v>
      </c>
      <c r="C12">
        <f>9764/1000</f>
        <v>9.7639999999999993</v>
      </c>
      <c r="D12">
        <f>141/10</f>
        <v>14.1</v>
      </c>
      <c r="G12">
        <f t="shared" si="1"/>
        <v>2560000</v>
      </c>
      <c r="H12" t="s">
        <v>6</v>
      </c>
      <c r="I12">
        <f>13340/1000</f>
        <v>13.34</v>
      </c>
    </row>
    <row r="13" spans="2:9" x14ac:dyDescent="0.25">
      <c r="B13">
        <f>B12*2</f>
        <v>5120000</v>
      </c>
      <c r="C13">
        <f>197/10</f>
        <v>19.7</v>
      </c>
      <c r="D13">
        <f>288/10</f>
        <v>28.8</v>
      </c>
      <c r="G13">
        <f>G12*2</f>
        <v>5120000</v>
      </c>
      <c r="H13" t="s">
        <v>6</v>
      </c>
      <c r="I13">
        <f>269/10</f>
        <v>26.9</v>
      </c>
    </row>
    <row r="14" spans="2:9" x14ac:dyDescent="0.25">
      <c r="B14">
        <f>B13*2</f>
        <v>10240000</v>
      </c>
      <c r="C14">
        <f>396/10</f>
        <v>39.6</v>
      </c>
      <c r="D14">
        <f>572/10</f>
        <v>57.2</v>
      </c>
      <c r="G14">
        <f>G13*2</f>
        <v>10240000</v>
      </c>
      <c r="H14" t="s">
        <v>6</v>
      </c>
      <c r="I14">
        <f>541/10</f>
        <v>54.1</v>
      </c>
    </row>
    <row r="15" spans="2:9" x14ac:dyDescent="0.25">
      <c r="B15">
        <f t="shared" ref="B15" si="2">B14*2</f>
        <v>20480000</v>
      </c>
      <c r="C15">
        <f>795/10</f>
        <v>79.5</v>
      </c>
      <c r="D15">
        <f>1145/10</f>
        <v>114.5</v>
      </c>
      <c r="G15">
        <f t="shared" ref="G15" si="3">G14*2</f>
        <v>20480000</v>
      </c>
      <c r="H15" t="s">
        <v>6</v>
      </c>
      <c r="I15">
        <f>1077/10</f>
        <v>107.7</v>
      </c>
    </row>
    <row r="16" spans="2:9" x14ac:dyDescent="0.25">
      <c r="B16">
        <f>B15*2</f>
        <v>40960000</v>
      </c>
      <c r="C16">
        <f>1579/10</f>
        <v>157.9</v>
      </c>
      <c r="D16">
        <f>2297/10</f>
        <v>229.7</v>
      </c>
      <c r="G16">
        <f>G15*2</f>
        <v>40960000</v>
      </c>
      <c r="H16" t="s">
        <v>6</v>
      </c>
      <c r="I16">
        <f>2164/10</f>
        <v>216.4</v>
      </c>
    </row>
    <row r="17" spans="2:9" x14ac:dyDescent="0.25">
      <c r="B17">
        <f>B16*2</f>
        <v>81920000</v>
      </c>
      <c r="C17">
        <f>3158/10</f>
        <v>315.8</v>
      </c>
      <c r="D17">
        <f>4579/10</f>
        <v>457.9</v>
      </c>
      <c r="G17">
        <f>G16*2</f>
        <v>81920000</v>
      </c>
      <c r="H17" t="s">
        <v>6</v>
      </c>
      <c r="I17">
        <f>4318/10</f>
        <v>431.8</v>
      </c>
    </row>
    <row r="19" spans="2:9" x14ac:dyDescent="0.25">
      <c r="C19" t="s">
        <v>11</v>
      </c>
      <c r="D19" t="s">
        <v>11</v>
      </c>
      <c r="H19" t="s">
        <v>11</v>
      </c>
      <c r="I19" t="s">
        <v>11</v>
      </c>
    </row>
    <row r="22" spans="2:9" x14ac:dyDescent="0.25">
      <c r="B22" t="s">
        <v>7</v>
      </c>
      <c r="C22" s="1" t="s">
        <v>8</v>
      </c>
      <c r="D22" s="1"/>
      <c r="E22" s="1"/>
      <c r="F22" s="1"/>
    </row>
    <row r="23" spans="2:9" x14ac:dyDescent="0.25">
      <c r="B23" t="s">
        <v>9</v>
      </c>
      <c r="C23" t="s">
        <v>10</v>
      </c>
    </row>
  </sheetData>
  <mergeCells count="3">
    <mergeCell ref="C2:D2"/>
    <mergeCell ref="H2:I2"/>
    <mergeCell ref="C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Uña García</dc:creator>
  <cp:lastModifiedBy>Lucas Uña García</cp:lastModifiedBy>
  <dcterms:created xsi:type="dcterms:W3CDTF">2025-02-06T18:16:10Z</dcterms:created>
  <dcterms:modified xsi:type="dcterms:W3CDTF">2025-02-06T18:46:52Z</dcterms:modified>
</cp:coreProperties>
</file>