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G:\githubDesktop\CIRP2025\CIRP-2025\img\DMIteration\"/>
    </mc:Choice>
  </mc:AlternateContent>
  <xr:revisionPtr revIDLastSave="0" documentId="13_ncr:1_{196BE4E1-69CB-47A2-8D08-94C2B267AB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K15" i="1"/>
  <c r="J15" i="1"/>
  <c r="L17" i="1"/>
  <c r="K17" i="1"/>
  <c r="J17" i="1"/>
  <c r="M17" i="1" s="1"/>
  <c r="L21" i="1"/>
  <c r="M21" i="1" s="1"/>
  <c r="K21" i="1"/>
  <c r="J21" i="1"/>
  <c r="L22" i="1"/>
  <c r="L16" i="1"/>
  <c r="L11" i="1"/>
  <c r="L20" i="1"/>
  <c r="L12" i="1"/>
  <c r="L19" i="1"/>
  <c r="L13" i="1"/>
  <c r="L18" i="1"/>
  <c r="L14" i="1"/>
  <c r="K22" i="1"/>
  <c r="M22" i="1" s="1"/>
  <c r="K16" i="1"/>
  <c r="M16" i="1" s="1"/>
  <c r="K11" i="1"/>
  <c r="M11" i="1" s="1"/>
  <c r="K20" i="1"/>
  <c r="M20" i="1" s="1"/>
  <c r="K12" i="1"/>
  <c r="K19" i="1"/>
  <c r="K13" i="1"/>
  <c r="K18" i="1"/>
  <c r="K14" i="1"/>
  <c r="J22" i="1"/>
  <c r="J16" i="1"/>
  <c r="J11" i="1"/>
  <c r="J20" i="1"/>
  <c r="J12" i="1"/>
  <c r="J19" i="1"/>
  <c r="J13" i="1"/>
  <c r="J18" i="1"/>
  <c r="J14" i="1"/>
  <c r="E13" i="1"/>
  <c r="E6" i="1"/>
  <c r="E8" i="1"/>
  <c r="K7" i="1"/>
  <c r="E7" i="1"/>
  <c r="K6" i="1"/>
  <c r="K5" i="1"/>
  <c r="E5" i="1"/>
  <c r="K4" i="1"/>
  <c r="E4" i="1"/>
  <c r="E3" i="1"/>
  <c r="M15" i="1" l="1"/>
  <c r="M14" i="1"/>
  <c r="M18" i="1"/>
  <c r="M19" i="1"/>
  <c r="M13" i="1"/>
  <c r="M12" i="1"/>
</calcChain>
</file>

<file path=xl/sharedStrings.xml><?xml version="1.0" encoding="utf-8"?>
<sst xmlns="http://schemas.openxmlformats.org/spreadsheetml/2006/main" count="42" uniqueCount="34">
  <si>
    <t>整体汇总表</t>
    <phoneticPr fontId="1" type="noConversion"/>
  </si>
  <si>
    <t>likert</t>
    <phoneticPr fontId="1" type="noConversion"/>
  </si>
  <si>
    <t>score</t>
    <phoneticPr fontId="1" type="noConversion"/>
  </si>
  <si>
    <t>23→</t>
    <phoneticPr fontId="1" type="noConversion"/>
  </si>
  <si>
    <t>得分</t>
    <phoneticPr fontId="1" type="noConversion"/>
  </si>
  <si>
    <t>Scheme2</t>
    <phoneticPr fontId="1" type="noConversion"/>
  </si>
  <si>
    <t>Iteration1</t>
    <phoneticPr fontId="1" type="noConversion"/>
  </si>
  <si>
    <t>Iteration2</t>
    <phoneticPr fontId="1" type="noConversion"/>
  </si>
  <si>
    <t>Iteration3</t>
    <phoneticPr fontId="1" type="noConversion"/>
  </si>
  <si>
    <t>Scheme4</t>
    <phoneticPr fontId="1" type="noConversion"/>
  </si>
  <si>
    <t>Scheme6</t>
    <phoneticPr fontId="1" type="noConversion"/>
  </si>
  <si>
    <t>Scheme8</t>
    <phoneticPr fontId="1" type="noConversion"/>
  </si>
  <si>
    <t>Scheme1</t>
    <phoneticPr fontId="1" type="noConversion"/>
  </si>
  <si>
    <t>Scheme3</t>
    <phoneticPr fontId="1" type="noConversion"/>
  </si>
  <si>
    <t>Scheme9</t>
    <phoneticPr fontId="1" type="noConversion"/>
  </si>
  <si>
    <t>Scheme7</t>
    <phoneticPr fontId="1" type="noConversion"/>
  </si>
  <si>
    <t>Scheme5</t>
    <phoneticPr fontId="1" type="noConversion"/>
  </si>
  <si>
    <t>Scheme2</t>
    <phoneticPr fontId="1" type="noConversion"/>
  </si>
  <si>
    <t>Iteration3</t>
    <phoneticPr fontId="1" type="noConversion"/>
  </si>
  <si>
    <t>Iteration2</t>
    <phoneticPr fontId="1" type="noConversion"/>
  </si>
  <si>
    <t>Elicitation</t>
    <phoneticPr fontId="1" type="noConversion"/>
  </si>
  <si>
    <t>Judgment</t>
    <phoneticPr fontId="1" type="noConversion"/>
  </si>
  <si>
    <t>column1</t>
    <phoneticPr fontId="1" type="noConversion"/>
  </si>
  <si>
    <t>column2</t>
    <phoneticPr fontId="1" type="noConversion"/>
  </si>
  <si>
    <t>column3</t>
    <phoneticPr fontId="1" type="noConversion"/>
  </si>
  <si>
    <t>column4</t>
    <phoneticPr fontId="1" type="noConversion"/>
  </si>
  <si>
    <t>column5</t>
    <phoneticPr fontId="1" type="noConversion"/>
  </si>
  <si>
    <t>column6</t>
    <phoneticPr fontId="1" type="noConversion"/>
  </si>
  <si>
    <t>column7</t>
    <phoneticPr fontId="1" type="noConversion"/>
  </si>
  <si>
    <t>column8</t>
    <phoneticPr fontId="1" type="noConversion"/>
  </si>
  <si>
    <t>column9</t>
    <phoneticPr fontId="1" type="noConversion"/>
  </si>
  <si>
    <t>column10</t>
    <phoneticPr fontId="1" type="noConversion"/>
  </si>
  <si>
    <t>column11</t>
    <phoneticPr fontId="1" type="noConversion"/>
  </si>
  <si>
    <t>column12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</si>
</sst>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Design optimization process score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 flip="none" rotWithShape="1">
                <a:gsLst>
                  <a:gs pos="0">
                    <a:schemeClr val="accent3"/>
                  </a:gs>
                  <a:gs pos="100000">
                    <a:schemeClr val="accent1"/>
                  </a:gs>
                </a:gsLst>
                <a:lin ang="0" scaled="1"/>
                <a:tileRect/>
              </a:gradFill>
              <a:round/>
            </a:ln>
            <a:effectLst>
              <a:outerShdw blurRad="50800" dist="38100" dir="5400000" algn="t" rotWithShape="0">
                <a:schemeClr val="accent3">
                  <a:alpha val="40000"/>
                </a:schemeClr>
              </a:outerShdw>
            </a:effectLst>
          </c:spPr>
          <c:marker>
            <c:symbol val="none"/>
          </c:marker>
          <c:cat>
            <c:strRef>
              <c:f>Sheet1!$B$17:$E$17</c:f>
              <c:strCache>
                <c:ptCount val="4"/>
                <c:pt idx="0">
                  <c:v>Scheme2</c:v>
                </c:pt>
                <c:pt idx="1">
                  <c:v>Iteration1</c:v>
                </c:pt>
                <c:pt idx="2">
                  <c:v>Iteration2</c:v>
                </c:pt>
                <c:pt idx="3">
                  <c:v>Iteration3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3.5799999999999998E-2</c:v>
                </c:pt>
                <c:pt idx="1">
                  <c:v>0.12839999999999999</c:v>
                </c:pt>
                <c:pt idx="2">
                  <c:v>0.49320000000000003</c:v>
                </c:pt>
                <c:pt idx="3">
                  <c:v>0.5716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445-4BFE-A306-9F5C40C04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45440"/>
        <c:axId val="127148320"/>
      </c:lineChart>
      <c:catAx>
        <c:axId val="12714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48320"/>
        <c:crosses val="autoZero"/>
        <c:auto val="1"/>
        <c:lblAlgn val="ctr"/>
        <c:lblOffset val="100"/>
        <c:noMultiLvlLbl val="0"/>
      </c:catAx>
      <c:valAx>
        <c:axId val="1271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45440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Score Ranking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Sheet1!$J$10</c:f>
              <c:strCache>
                <c:ptCount val="1"/>
                <c:pt idx="0">
                  <c:v>likert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Sheet1!$I$11:$I$22</c:f>
              <c:strCache>
                <c:ptCount val="12"/>
                <c:pt idx="0">
                  <c:v>Scheme4</c:v>
                </c:pt>
                <c:pt idx="1">
                  <c:v>Scheme6</c:v>
                </c:pt>
                <c:pt idx="2">
                  <c:v>Scheme8</c:v>
                </c:pt>
                <c:pt idx="3">
                  <c:v>Scheme1</c:v>
                </c:pt>
                <c:pt idx="4">
                  <c:v>Iteration3</c:v>
                </c:pt>
                <c:pt idx="5">
                  <c:v>Scheme3</c:v>
                </c:pt>
                <c:pt idx="6">
                  <c:v>Iteration2</c:v>
                </c:pt>
                <c:pt idx="7">
                  <c:v>Scheme9</c:v>
                </c:pt>
                <c:pt idx="8">
                  <c:v>Scheme7</c:v>
                </c:pt>
                <c:pt idx="9">
                  <c:v>Scheme5</c:v>
                </c:pt>
                <c:pt idx="10">
                  <c:v>Iteration1</c:v>
                </c:pt>
                <c:pt idx="11">
                  <c:v>Scheme2</c:v>
                </c:pt>
              </c:strCache>
            </c:strRef>
          </c:cat>
          <c:val>
            <c:numRef>
              <c:f>Sheet1!$J$11:$J$22</c:f>
              <c:numCache>
                <c:formatCode>General</c:formatCode>
                <c:ptCount val="12"/>
                <c:pt idx="0">
                  <c:v>0.17860000000000001</c:v>
                </c:pt>
                <c:pt idx="1">
                  <c:v>0.17860000000000001</c:v>
                </c:pt>
                <c:pt idx="2">
                  <c:v>0.12860000000000002</c:v>
                </c:pt>
                <c:pt idx="3">
                  <c:v>0.12140000000000001</c:v>
                </c:pt>
                <c:pt idx="4">
                  <c:v>0.1358</c:v>
                </c:pt>
                <c:pt idx="5">
                  <c:v>0.1142</c:v>
                </c:pt>
                <c:pt idx="6">
                  <c:v>0.10720000000000002</c:v>
                </c:pt>
                <c:pt idx="7">
                  <c:v>8.5800000000000001E-2</c:v>
                </c:pt>
                <c:pt idx="8">
                  <c:v>7.1400000000000005E-2</c:v>
                </c:pt>
                <c:pt idx="9">
                  <c:v>6.4200000000000007E-2</c:v>
                </c:pt>
                <c:pt idx="10">
                  <c:v>6.4200000000000007E-2</c:v>
                </c:pt>
                <c:pt idx="11">
                  <c:v>3.5799999999999998E-2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E-4132-94A9-C47D0A504950}"/>
            </c:ext>
          </c:extLst>
        </c:ser>
        <c:ser>
          <c:idx val="1"/>
          <c:order val="1"/>
          <c:tx>
            <c:strRef>
              <c:f>Sheet1!$K$10</c:f>
              <c:strCache>
                <c:ptCount val="1"/>
                <c:pt idx="0">
                  <c:v>Elicitation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Sheet1!$I$11:$I$22</c:f>
              <c:strCache>
                <c:ptCount val="12"/>
                <c:pt idx="0">
                  <c:v>Scheme4</c:v>
                </c:pt>
                <c:pt idx="1">
                  <c:v>Scheme6</c:v>
                </c:pt>
                <c:pt idx="2">
                  <c:v>Scheme8</c:v>
                </c:pt>
                <c:pt idx="3">
                  <c:v>Scheme1</c:v>
                </c:pt>
                <c:pt idx="4">
                  <c:v>Iteration3</c:v>
                </c:pt>
                <c:pt idx="5">
                  <c:v>Scheme3</c:v>
                </c:pt>
                <c:pt idx="6">
                  <c:v>Iteration2</c:v>
                </c:pt>
                <c:pt idx="7">
                  <c:v>Scheme9</c:v>
                </c:pt>
                <c:pt idx="8">
                  <c:v>Scheme7</c:v>
                </c:pt>
                <c:pt idx="9">
                  <c:v>Scheme5</c:v>
                </c:pt>
                <c:pt idx="10">
                  <c:v>Iteration1</c:v>
                </c:pt>
                <c:pt idx="11">
                  <c:v>Scheme2</c:v>
                </c:pt>
              </c:strCache>
            </c:strRef>
          </c:cat>
          <c:val>
            <c:numRef>
              <c:f>Sheet1!$K$11:$K$22</c:f>
              <c:numCache>
                <c:formatCode>General</c:formatCode>
                <c:ptCount val="12"/>
                <c:pt idx="0">
                  <c:v>0.55740000000000001</c:v>
                </c:pt>
                <c:pt idx="1">
                  <c:v>0.51419999999999999</c:v>
                </c:pt>
                <c:pt idx="2">
                  <c:v>0.36419999999999997</c:v>
                </c:pt>
                <c:pt idx="3">
                  <c:v>0.34259999999999996</c:v>
                </c:pt>
                <c:pt idx="4">
                  <c:v>0.3216</c:v>
                </c:pt>
                <c:pt idx="5">
                  <c:v>0.38579999999999998</c:v>
                </c:pt>
                <c:pt idx="6">
                  <c:v>0.25739999999999996</c:v>
                </c:pt>
                <c:pt idx="7">
                  <c:v>0.3</c:v>
                </c:pt>
                <c:pt idx="8">
                  <c:v>0.17159999999999997</c:v>
                </c:pt>
                <c:pt idx="9">
                  <c:v>8.5799999999999987E-2</c:v>
                </c:pt>
                <c:pt idx="10">
                  <c:v>6.4199999999999993E-2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E-4132-94A9-C47D0A504950}"/>
            </c:ext>
          </c:extLst>
        </c:ser>
        <c:ser>
          <c:idx val="2"/>
          <c:order val="2"/>
          <c:tx>
            <c:strRef>
              <c:f>Sheet1!$L$10</c:f>
              <c:strCache>
                <c:ptCount val="1"/>
                <c:pt idx="0">
                  <c:v>Judgment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Sheet1!$I$11:$I$22</c:f>
              <c:strCache>
                <c:ptCount val="12"/>
                <c:pt idx="0">
                  <c:v>Scheme4</c:v>
                </c:pt>
                <c:pt idx="1">
                  <c:v>Scheme6</c:v>
                </c:pt>
                <c:pt idx="2">
                  <c:v>Scheme8</c:v>
                </c:pt>
                <c:pt idx="3">
                  <c:v>Scheme1</c:v>
                </c:pt>
                <c:pt idx="4">
                  <c:v>Iteration3</c:v>
                </c:pt>
                <c:pt idx="5">
                  <c:v>Scheme3</c:v>
                </c:pt>
                <c:pt idx="6">
                  <c:v>Iteration2</c:v>
                </c:pt>
                <c:pt idx="7">
                  <c:v>Scheme9</c:v>
                </c:pt>
                <c:pt idx="8">
                  <c:v>Scheme7</c:v>
                </c:pt>
                <c:pt idx="9">
                  <c:v>Scheme5</c:v>
                </c:pt>
                <c:pt idx="10">
                  <c:v>Iteration1</c:v>
                </c:pt>
                <c:pt idx="11">
                  <c:v>Scheme2</c:v>
                </c:pt>
              </c:strCache>
            </c:strRef>
          </c:cat>
          <c:val>
            <c:numRef>
              <c:f>Sheet1!$L$11:$L$22</c:f>
              <c:numCache>
                <c:formatCode>General</c:formatCode>
                <c:ptCount val="12"/>
                <c:pt idx="0">
                  <c:v>0.14280000000000001</c:v>
                </c:pt>
                <c:pt idx="1">
                  <c:v>0.12860000000000002</c:v>
                </c:pt>
                <c:pt idx="2">
                  <c:v>0.1</c:v>
                </c:pt>
                <c:pt idx="3">
                  <c:v>0.12860000000000002</c:v>
                </c:pt>
                <c:pt idx="4">
                  <c:v>0.1142</c:v>
                </c:pt>
                <c:pt idx="5">
                  <c:v>7.1400000000000005E-2</c:v>
                </c:pt>
                <c:pt idx="6">
                  <c:v>0.12860000000000002</c:v>
                </c:pt>
                <c:pt idx="7">
                  <c:v>2.86E-2</c:v>
                </c:pt>
                <c:pt idx="8">
                  <c:v>2.86E-2</c:v>
                </c:pt>
                <c:pt idx="9">
                  <c:v>1.4199999999999999E-2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3E-4132-94A9-C47D0A504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434848"/>
        <c:axId val="1788437248"/>
      </c:barChart>
      <c:catAx>
        <c:axId val="17884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8437248"/>
        <c:crosses val="autoZero"/>
        <c:auto val="1"/>
        <c:lblAlgn val="ctr"/>
        <c:lblOffset val="100"/>
        <c:noMultiLvlLbl val="0"/>
      </c:catAx>
      <c:valAx>
        <c:axId val="17884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843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21</xdr:row>
      <xdr:rowOff>148590</xdr:rowOff>
    </xdr:from>
    <xdr:to>
      <xdr:col>7</xdr:col>
      <xdr:colOff>342900</xdr:colOff>
      <xdr:row>37</xdr:row>
      <xdr:rowOff>87630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BA3FF5-7884-EF18-6A85-C6127DE79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449580</xdr:colOff>
      <xdr:row>22</xdr:row>
      <xdr:rowOff>148590</xdr:rowOff>
    </xdr:from>
    <xdr:to>
      <xdr:col>15</xdr:col>
      <xdr:colOff>144780</xdr:colOff>
      <xdr:row>38</xdr:row>
      <xdr:rowOff>87630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FA2B090-9C7C-F685-4B8A-BE8E1B275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F07892-44B1-45F7-8289-91778A69E2B6}" name="表1" displayName="表1" ref="I9:T22" totalsRowShown="0">
  <autoFilter ref="I9:T22" xr:uid="{06F07892-44B1-45F7-8289-91778A69E2B6}"/>
  <sortState xmlns:xlrd2="http://schemas.microsoft.com/office/spreadsheetml/2017/richdata2" ref="I10:T22">
    <sortCondition descending="1" ref="M9:M22"/>
  </sortState>
  <tableColumns count="12">
    <tableColumn id="1" xr3:uid="{132EA1AF-496E-4104-9463-5EEA9A7E7700}" name="column1"/>
    <tableColumn id="2" xr3:uid="{D5675AFE-2540-486C-B798-8902C53C7B0A}" name="column2">
      <calculatedColumnFormula>0.2*Q10</calculatedColumnFormula>
    </tableColumn>
    <tableColumn id="3" xr3:uid="{454EEFBD-AE19-4B05-AAD7-A6EA95B9A38D}" name="column3">
      <calculatedColumnFormula>0.6*R10</calculatedColumnFormula>
    </tableColumn>
    <tableColumn id="4" xr3:uid="{F74491C9-11EA-4AF4-AC81-D404AB22115E}" name="column4">
      <calculatedColumnFormula>0.2*S10</calculatedColumnFormula>
    </tableColumn>
    <tableColumn id="5" xr3:uid="{F527AC85-A81E-481F-8BE7-827F6B1590B6}" name="column5" dataDxfId="0">
      <calculatedColumnFormula>表1[[#This Row],[column2]]+表1[[#This Row],[column3]]+表1[[#This Row],[column4]]</calculatedColumnFormula>
    </tableColumn>
    <tableColumn id="6" xr3:uid="{ACF6BA07-5FE4-495E-8D62-48288427F59C}" name="column6"/>
    <tableColumn id="7" xr3:uid="{A340AE03-3991-4622-B84D-FD5E54DBF39F}" name="column7"/>
    <tableColumn id="8" xr3:uid="{BBD83762-666F-48D5-92BA-F97DC0C79FDC}" name="column8"/>
    <tableColumn id="9" xr3:uid="{A3498B05-F997-45E3-BAD2-BC75BCA05843}" name="column9"/>
    <tableColumn id="10" xr3:uid="{80F93CB4-2AFF-44D1-BE96-0A0B9320B57E}" name="column10"/>
    <tableColumn id="11" xr3:uid="{E16A81E3-5D5F-416A-95C2-C412B37FC6B3}" name="column11"/>
    <tableColumn id="12" xr3:uid="{DCB6C0D5-712E-4749-AA4F-CCE880F085E9}" name="column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0">
    <a:dk1>
      <a:srgbClr val="000000"/>
    </a:dk1>
    <a:lt1>
      <a:srgbClr val="FFFFFF"/>
    </a:lt1>
    <a:dk2>
      <a:srgbClr val="001548"/>
    </a:dk2>
    <a:lt2>
      <a:srgbClr val="F4EDE8"/>
    </a:lt2>
    <a:accent1>
      <a:srgbClr val="376FFF"/>
    </a:accent1>
    <a:accent2>
      <a:srgbClr val="FF7429"/>
    </a:accent2>
    <a:accent3>
      <a:srgbClr val="8830FE"/>
    </a:accent3>
    <a:accent4>
      <a:srgbClr val="17D594"/>
    </a:accent4>
    <a:accent5>
      <a:srgbClr val="F84949"/>
    </a:accent5>
    <a:accent6>
      <a:srgbClr val="FFC000"/>
    </a:accent6>
    <a:hlink>
      <a:srgbClr val="304FFE"/>
    </a:hlink>
    <a:folHlink>
      <a:srgbClr val="492067"/>
    </a:folHlink>
  </a:clrScheme>
  <a:fontScheme name="OfficePlus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topLeftCell="C1" workbookViewId="0">
      <selection activeCell="M7" sqref="M7"/>
    </sheetView>
  </sheetViews>
  <sheetFormatPr defaultRowHeight="13.8" x14ac:dyDescent="0.25"/>
  <sheetData>
    <row r="1" spans="1:20" x14ac:dyDescent="0.25">
      <c r="A1" t="s">
        <v>0</v>
      </c>
    </row>
    <row r="2" spans="1:20" x14ac:dyDescent="0.25">
      <c r="B2" t="s">
        <v>1</v>
      </c>
      <c r="C2" t="s">
        <v>20</v>
      </c>
      <c r="D2" t="s">
        <v>21</v>
      </c>
      <c r="E2" t="s">
        <v>2</v>
      </c>
    </row>
    <row r="3" spans="1:20" x14ac:dyDescent="0.25">
      <c r="A3">
        <v>1</v>
      </c>
      <c r="B3">
        <v>0.17899999999999999</v>
      </c>
      <c r="C3">
        <v>0</v>
      </c>
      <c r="D3">
        <v>0</v>
      </c>
      <c r="E3">
        <f>0.2*B3+0.6*C3+0.2*D3</f>
        <v>3.5799999999999998E-2</v>
      </c>
    </row>
    <row r="4" spans="1:20" x14ac:dyDescent="0.25">
      <c r="A4" s="2">
        <v>11</v>
      </c>
      <c r="B4" s="2">
        <v>0.32100000000000001</v>
      </c>
      <c r="C4" s="2">
        <v>0.107</v>
      </c>
      <c r="D4" s="2">
        <v>0</v>
      </c>
      <c r="E4" s="2">
        <f>0.2*B4+0.6*C4+0.2*D4</f>
        <v>0.12840000000000001</v>
      </c>
      <c r="G4">
        <v>12</v>
      </c>
      <c r="H4">
        <v>0.32100000000000001</v>
      </c>
      <c r="I4">
        <v>7.0999999999999994E-2</v>
      </c>
      <c r="J4">
        <v>7.0999999999999994E-2</v>
      </c>
      <c r="K4">
        <f>0.2*H4+0.6*I4+0.2*J4</f>
        <v>0.12100000000000001</v>
      </c>
    </row>
    <row r="5" spans="1:20" x14ac:dyDescent="0.25">
      <c r="A5">
        <v>21</v>
      </c>
      <c r="B5">
        <v>0.35699999999999998</v>
      </c>
      <c r="C5">
        <v>0.214</v>
      </c>
      <c r="D5">
        <v>0.42899999999999999</v>
      </c>
      <c r="E5">
        <f t="shared" ref="E5:E13" si="0">0.2*B5+0.6*C5+0.2*D5</f>
        <v>0.28559999999999997</v>
      </c>
      <c r="G5">
        <v>24</v>
      </c>
      <c r="H5">
        <v>0.28599999999999998</v>
      </c>
      <c r="I5">
        <v>0</v>
      </c>
      <c r="J5">
        <v>0</v>
      </c>
      <c r="K5">
        <f t="shared" ref="K5:K7" si="1">0.2*H5+0.6*I5+0.2*J5</f>
        <v>5.7200000000000001E-2</v>
      </c>
    </row>
    <row r="6" spans="1:20" x14ac:dyDescent="0.25">
      <c r="A6">
        <v>22</v>
      </c>
      <c r="B6">
        <v>0.39300000000000002</v>
      </c>
      <c r="C6">
        <v>7.0999999999999994E-2</v>
      </c>
      <c r="D6">
        <v>0.214</v>
      </c>
      <c r="E6">
        <f>0.2*B6+0.6*C6+0.2*D6</f>
        <v>0.16400000000000001</v>
      </c>
      <c r="G6">
        <v>25</v>
      </c>
      <c r="H6">
        <v>0.46400000000000002</v>
      </c>
      <c r="I6">
        <v>0.42899999999999999</v>
      </c>
      <c r="J6">
        <v>0.28599999999999998</v>
      </c>
      <c r="K6">
        <f t="shared" si="1"/>
        <v>0.40739999999999998</v>
      </c>
    </row>
    <row r="7" spans="1:20" x14ac:dyDescent="0.25">
      <c r="A7" s="2">
        <v>23</v>
      </c>
      <c r="B7" s="2">
        <v>0.53600000000000003</v>
      </c>
      <c r="C7" s="2">
        <v>0.42899999999999999</v>
      </c>
      <c r="D7" s="2">
        <v>0.64300000000000002</v>
      </c>
      <c r="E7" s="2">
        <f t="shared" si="0"/>
        <v>0.49319999999999997</v>
      </c>
      <c r="G7">
        <v>26</v>
      </c>
      <c r="H7">
        <v>0.42899999999999999</v>
      </c>
      <c r="I7">
        <v>7.0999999999999994E-2</v>
      </c>
      <c r="J7">
        <v>0.214</v>
      </c>
      <c r="K7">
        <f t="shared" si="1"/>
        <v>0.17119999999999999</v>
      </c>
    </row>
    <row r="8" spans="1:20" x14ac:dyDescent="0.25">
      <c r="A8">
        <v>27</v>
      </c>
      <c r="B8">
        <v>0.53600000000000003</v>
      </c>
      <c r="C8">
        <v>0.17899999999999999</v>
      </c>
      <c r="D8">
        <v>0.57099999999999995</v>
      </c>
      <c r="E8">
        <f t="shared" si="0"/>
        <v>0.32879999999999998</v>
      </c>
    </row>
    <row r="9" spans="1:20" x14ac:dyDescent="0.25">
      <c r="I9" t="s">
        <v>22</v>
      </c>
      <c r="J9" t="s">
        <v>23</v>
      </c>
      <c r="K9" t="s">
        <v>24</v>
      </c>
      <c r="L9" t="s">
        <v>25</v>
      </c>
      <c r="M9" t="s">
        <v>26</v>
      </c>
      <c r="N9" t="s">
        <v>27</v>
      </c>
      <c r="O9" t="s">
        <v>28</v>
      </c>
      <c r="P9" t="s">
        <v>29</v>
      </c>
      <c r="Q9" t="s">
        <v>30</v>
      </c>
      <c r="R9" t="s">
        <v>31</v>
      </c>
      <c r="S9" t="s">
        <v>32</v>
      </c>
      <c r="T9" t="s">
        <v>33</v>
      </c>
    </row>
    <row r="10" spans="1:20" x14ac:dyDescent="0.25">
      <c r="J10" t="s">
        <v>1</v>
      </c>
      <c r="K10" t="s">
        <v>20</v>
      </c>
      <c r="L10" t="s">
        <v>21</v>
      </c>
      <c r="M10" t="s">
        <v>2</v>
      </c>
    </row>
    <row r="11" spans="1:20" x14ac:dyDescent="0.25">
      <c r="I11" t="s">
        <v>9</v>
      </c>
      <c r="J11">
        <f t="shared" ref="J11:J22" si="2">0.2*Q11</f>
        <v>0.17860000000000001</v>
      </c>
      <c r="K11">
        <f t="shared" ref="K11:K22" si="3">0.6*R11</f>
        <v>0.55740000000000001</v>
      </c>
      <c r="L11">
        <f t="shared" ref="L11:L22" si="4">0.2*S11</f>
        <v>0.14280000000000001</v>
      </c>
      <c r="M11">
        <f>表1[[#This Row],[column2]]+表1[[#This Row],[column3]]+表1[[#This Row],[column4]]</f>
        <v>0.87880000000000003</v>
      </c>
      <c r="P11">
        <v>4</v>
      </c>
      <c r="Q11">
        <v>0.89300000000000002</v>
      </c>
      <c r="R11">
        <v>0.92900000000000005</v>
      </c>
      <c r="S11">
        <v>0.71399999999999997</v>
      </c>
      <c r="T11">
        <v>0.87880000000000003</v>
      </c>
    </row>
    <row r="12" spans="1:20" x14ac:dyDescent="0.25">
      <c r="A12" t="s">
        <v>3</v>
      </c>
      <c r="I12" s="1" t="s">
        <v>10</v>
      </c>
      <c r="J12">
        <f t="shared" si="2"/>
        <v>0.17860000000000001</v>
      </c>
      <c r="K12">
        <f t="shared" si="3"/>
        <v>0.51419999999999999</v>
      </c>
      <c r="L12">
        <f t="shared" si="4"/>
        <v>0.12860000000000002</v>
      </c>
      <c r="M12">
        <f>表1[[#This Row],[column2]]+表1[[#This Row],[column3]]+表1[[#This Row],[column4]]</f>
        <v>0.82140000000000002</v>
      </c>
      <c r="P12">
        <v>6</v>
      </c>
      <c r="Q12">
        <v>0.89300000000000002</v>
      </c>
      <c r="R12">
        <v>0.85699999999999998</v>
      </c>
      <c r="S12">
        <v>0.64300000000000002</v>
      </c>
      <c r="T12">
        <v>0.82140000000000002</v>
      </c>
    </row>
    <row r="13" spans="1:20" x14ac:dyDescent="0.25">
      <c r="A13" s="2">
        <v>31</v>
      </c>
      <c r="B13" s="2">
        <v>0.67900000000000005</v>
      </c>
      <c r="C13" s="2">
        <v>0.53600000000000003</v>
      </c>
      <c r="D13" s="2">
        <v>0.57099999999999995</v>
      </c>
      <c r="E13" s="2">
        <f t="shared" si="0"/>
        <v>0.5716</v>
      </c>
      <c r="I13" t="s">
        <v>11</v>
      </c>
      <c r="J13">
        <f t="shared" si="2"/>
        <v>0.12860000000000002</v>
      </c>
      <c r="K13">
        <f t="shared" si="3"/>
        <v>0.36419999999999997</v>
      </c>
      <c r="L13">
        <f t="shared" si="4"/>
        <v>0.1</v>
      </c>
      <c r="M13">
        <f>表1[[#This Row],[column2]]+表1[[#This Row],[column3]]+表1[[#This Row],[column4]]</f>
        <v>0.59279999999999999</v>
      </c>
      <c r="P13">
        <v>8</v>
      </c>
      <c r="Q13">
        <v>0.64300000000000002</v>
      </c>
      <c r="R13">
        <v>0.60699999999999998</v>
      </c>
      <c r="S13">
        <v>0.5</v>
      </c>
      <c r="T13">
        <v>0.59279999999999999</v>
      </c>
    </row>
    <row r="14" spans="1:20" x14ac:dyDescent="0.25">
      <c r="I14" t="s">
        <v>12</v>
      </c>
      <c r="J14">
        <f t="shared" si="2"/>
        <v>0.12140000000000001</v>
      </c>
      <c r="K14">
        <f t="shared" si="3"/>
        <v>0.34259999999999996</v>
      </c>
      <c r="L14">
        <f t="shared" si="4"/>
        <v>0.12860000000000002</v>
      </c>
      <c r="M14">
        <f>表1[[#This Row],[column2]]+表1[[#This Row],[column3]]+表1[[#This Row],[column4]]</f>
        <v>0.59260000000000002</v>
      </c>
      <c r="P14">
        <v>1</v>
      </c>
      <c r="Q14">
        <v>0.60699999999999998</v>
      </c>
      <c r="R14">
        <v>0.57099999999999995</v>
      </c>
      <c r="S14">
        <v>0.64300000000000002</v>
      </c>
      <c r="T14">
        <v>0.59260000000000002</v>
      </c>
    </row>
    <row r="15" spans="1:20" x14ac:dyDescent="0.25">
      <c r="I15" t="s">
        <v>18</v>
      </c>
      <c r="J15" s="2">
        <f t="shared" si="2"/>
        <v>0.1358</v>
      </c>
      <c r="K15" s="2">
        <f t="shared" si="3"/>
        <v>0.3216</v>
      </c>
      <c r="L15" s="2">
        <f t="shared" si="4"/>
        <v>0.1142</v>
      </c>
      <c r="M15" s="2">
        <f>表1[[#This Row],[column2]]+表1[[#This Row],[column3]]+表1[[#This Row],[column4]]</f>
        <v>0.5716</v>
      </c>
      <c r="P15" t="s">
        <v>18</v>
      </c>
      <c r="Q15">
        <v>0.67900000000000005</v>
      </c>
      <c r="R15">
        <v>0.53600000000000003</v>
      </c>
      <c r="S15">
        <v>0.57099999999999995</v>
      </c>
    </row>
    <row r="16" spans="1:20" x14ac:dyDescent="0.25">
      <c r="I16" t="s">
        <v>13</v>
      </c>
      <c r="J16">
        <f t="shared" si="2"/>
        <v>0.1142</v>
      </c>
      <c r="K16">
        <f t="shared" si="3"/>
        <v>0.38579999999999998</v>
      </c>
      <c r="L16">
        <f t="shared" si="4"/>
        <v>7.1400000000000005E-2</v>
      </c>
      <c r="M16">
        <f>表1[[#This Row],[column2]]+表1[[#This Row],[column3]]+表1[[#This Row],[column4]]</f>
        <v>0.57140000000000002</v>
      </c>
      <c r="P16">
        <v>3</v>
      </c>
      <c r="Q16">
        <v>0.57099999999999995</v>
      </c>
      <c r="R16">
        <v>0.64300000000000002</v>
      </c>
      <c r="S16">
        <v>0.35699999999999998</v>
      </c>
      <c r="T16">
        <v>0.57140000000000002</v>
      </c>
    </row>
    <row r="17" spans="1:20" x14ac:dyDescent="0.25">
      <c r="B17" t="s">
        <v>5</v>
      </c>
      <c r="C17" t="s">
        <v>6</v>
      </c>
      <c r="D17" t="s">
        <v>7</v>
      </c>
      <c r="E17" t="s">
        <v>8</v>
      </c>
      <c r="I17" t="s">
        <v>19</v>
      </c>
      <c r="J17" s="2">
        <f t="shared" si="2"/>
        <v>0.10720000000000002</v>
      </c>
      <c r="K17" s="2">
        <f t="shared" si="3"/>
        <v>0.25739999999999996</v>
      </c>
      <c r="L17" s="2">
        <f t="shared" si="4"/>
        <v>0.12860000000000002</v>
      </c>
      <c r="M17" s="2">
        <f>表1[[#This Row],[column2]]+表1[[#This Row],[column3]]+表1[[#This Row],[column4]]</f>
        <v>0.49319999999999997</v>
      </c>
      <c r="P17" t="s">
        <v>19</v>
      </c>
      <c r="Q17">
        <v>0.53600000000000003</v>
      </c>
      <c r="R17">
        <v>0.42899999999999999</v>
      </c>
      <c r="S17">
        <v>0.64300000000000002</v>
      </c>
    </row>
    <row r="18" spans="1:20" x14ac:dyDescent="0.25">
      <c r="A18" t="s">
        <v>4</v>
      </c>
      <c r="B18">
        <v>3.5799999999999998E-2</v>
      </c>
      <c r="C18">
        <v>0.12839999999999999</v>
      </c>
      <c r="D18">
        <v>0.49320000000000003</v>
      </c>
      <c r="E18">
        <v>0.5716</v>
      </c>
      <c r="I18" t="s">
        <v>14</v>
      </c>
      <c r="J18">
        <f t="shared" si="2"/>
        <v>8.5800000000000001E-2</v>
      </c>
      <c r="K18">
        <f t="shared" si="3"/>
        <v>0.3</v>
      </c>
      <c r="L18">
        <f t="shared" si="4"/>
        <v>2.86E-2</v>
      </c>
      <c r="M18">
        <f>表1[[#This Row],[column2]]+表1[[#This Row],[column3]]+表1[[#This Row],[column4]]</f>
        <v>0.41439999999999999</v>
      </c>
      <c r="P18">
        <v>9</v>
      </c>
      <c r="Q18">
        <v>0.42899999999999999</v>
      </c>
      <c r="R18">
        <v>0.5</v>
      </c>
      <c r="S18">
        <v>0.14299999999999999</v>
      </c>
      <c r="T18">
        <v>0.41439999999999999</v>
      </c>
    </row>
    <row r="19" spans="1:20" x14ac:dyDescent="0.25">
      <c r="I19" t="s">
        <v>15</v>
      </c>
      <c r="J19">
        <f t="shared" si="2"/>
        <v>7.1400000000000005E-2</v>
      </c>
      <c r="K19">
        <f t="shared" si="3"/>
        <v>0.17159999999999997</v>
      </c>
      <c r="L19">
        <f t="shared" si="4"/>
        <v>2.86E-2</v>
      </c>
      <c r="M19">
        <f>表1[[#This Row],[column2]]+表1[[#This Row],[column3]]+表1[[#This Row],[column4]]</f>
        <v>0.27160000000000001</v>
      </c>
      <c r="P19">
        <v>7</v>
      </c>
      <c r="Q19">
        <v>0.35699999999999998</v>
      </c>
      <c r="R19">
        <v>0.28599999999999998</v>
      </c>
      <c r="S19">
        <v>0.14299999999999999</v>
      </c>
      <c r="T19">
        <v>0.27160000000000001</v>
      </c>
    </row>
    <row r="20" spans="1:20" x14ac:dyDescent="0.25">
      <c r="I20" t="s">
        <v>16</v>
      </c>
      <c r="J20">
        <f t="shared" si="2"/>
        <v>6.4200000000000007E-2</v>
      </c>
      <c r="K20">
        <f t="shared" si="3"/>
        <v>8.5799999999999987E-2</v>
      </c>
      <c r="L20">
        <f t="shared" si="4"/>
        <v>1.4199999999999999E-2</v>
      </c>
      <c r="M20">
        <f>表1[[#This Row],[column2]]+表1[[#This Row],[column3]]+表1[[#This Row],[column4]]</f>
        <v>0.16419999999999998</v>
      </c>
      <c r="P20">
        <v>5</v>
      </c>
      <c r="Q20">
        <v>0.32100000000000001</v>
      </c>
      <c r="R20">
        <v>0.14299999999999999</v>
      </c>
      <c r="S20">
        <v>7.0999999999999994E-2</v>
      </c>
      <c r="T20">
        <v>0.16420000000000001</v>
      </c>
    </row>
    <row r="21" spans="1:20" x14ac:dyDescent="0.25">
      <c r="I21" t="s">
        <v>6</v>
      </c>
      <c r="J21" s="2">
        <f t="shared" si="2"/>
        <v>6.4200000000000007E-2</v>
      </c>
      <c r="K21" s="2">
        <f t="shared" si="3"/>
        <v>6.4199999999999993E-2</v>
      </c>
      <c r="L21" s="2">
        <f t="shared" si="4"/>
        <v>0</v>
      </c>
      <c r="M21" s="2">
        <f>表1[[#This Row],[column2]]+表1[[#This Row],[column3]]+表1[[#This Row],[column4]]</f>
        <v>0.12840000000000001</v>
      </c>
      <c r="P21" t="s">
        <v>6</v>
      </c>
      <c r="Q21">
        <v>0.32100000000000001</v>
      </c>
      <c r="R21">
        <v>0.107</v>
      </c>
      <c r="S21">
        <v>0</v>
      </c>
    </row>
    <row r="22" spans="1:20" x14ac:dyDescent="0.25">
      <c r="I22" t="s">
        <v>17</v>
      </c>
      <c r="J22" s="2">
        <f t="shared" si="2"/>
        <v>3.5799999999999998E-2</v>
      </c>
      <c r="K22" s="2">
        <f t="shared" si="3"/>
        <v>0</v>
      </c>
      <c r="L22" s="2">
        <f t="shared" si="4"/>
        <v>0</v>
      </c>
      <c r="M22">
        <f>表1[[#This Row],[column2]]+表1[[#This Row],[column3]]+表1[[#This Row],[column4]]</f>
        <v>3.5799999999999998E-2</v>
      </c>
      <c r="P22">
        <v>2</v>
      </c>
      <c r="Q22">
        <v>0.17899999999999999</v>
      </c>
      <c r="R22">
        <v>0</v>
      </c>
      <c r="S22">
        <v>0</v>
      </c>
      <c r="T22">
        <v>3.5799999999999998E-2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feiy cheung</cp:lastModifiedBy>
  <dcterms:created xsi:type="dcterms:W3CDTF">2015-06-05T18:19:34Z</dcterms:created>
  <dcterms:modified xsi:type="dcterms:W3CDTF">2024-12-09T10:13:16Z</dcterms:modified>
</cp:coreProperties>
</file>