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8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9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fabia\Downloads\DATA\"/>
    </mc:Choice>
  </mc:AlternateContent>
  <xr:revisionPtr revIDLastSave="0" documentId="13_ncr:1_{018B3295-9448-4248-AF70-CA88438D7EF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STUDIANTES ENCUESTADOS" sheetId="1" r:id="rId1"/>
    <sheet name="ENCUESTA REALIZADAS" sheetId="2" r:id="rId2"/>
    <sheet name="ASPECTOS EVALUADOS" sheetId="3" r:id="rId3"/>
    <sheet name="FADE" sheetId="4" r:id="rId4"/>
    <sheet name="FAING" sheetId="6" r:id="rId5"/>
    <sheet name="FAEDCOH" sheetId="5" r:id="rId6"/>
    <sheet name="FACEM" sheetId="7" r:id="rId7"/>
    <sheet name="FAU" sheetId="8" r:id="rId8"/>
    <sheet name="FACSA" sheetId="9" r:id="rId9"/>
  </sheets>
  <definedNames>
    <definedName name="_xlnm.Print_Area" localSheetId="1">'ENCUESTA REALIZADAS'!$A$1:$M$38</definedName>
    <definedName name="_xlnm.Print_Area" localSheetId="0">'ESTUDIANTES ENCUESTADOS'!$A$1:$M$42</definedName>
    <definedName name="_xlnm.Print_Area" localSheetId="6">FACEM!$A$1:$AA$69</definedName>
    <definedName name="_xlnm.Print_Area" localSheetId="8">FACSA!$A$1:$Z$66</definedName>
    <definedName name="_xlnm.Print_Area" localSheetId="3">FADE!$A$1:$N$30</definedName>
    <definedName name="_xlnm.Print_Area" localSheetId="5">FAEDCOH!$A$1:$T$67</definedName>
    <definedName name="_xlnm.Print_Area" localSheetId="4">FAING!$A$1:$V$82</definedName>
    <definedName name="_xlnm.Print_Area" localSheetId="7">FAU!$A$1:$N$30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9" l="1"/>
  <c r="J17" i="9"/>
  <c r="I17" i="9"/>
  <c r="C17" i="9"/>
  <c r="B17" i="9"/>
  <c r="C7" i="9"/>
  <c r="D7" i="9"/>
  <c r="B7" i="9"/>
  <c r="K15" i="9"/>
  <c r="N15" i="9" s="1"/>
  <c r="D15" i="9"/>
  <c r="K14" i="9"/>
  <c r="N14" i="9" s="1"/>
  <c r="D14" i="9"/>
  <c r="K13" i="9"/>
  <c r="N13" i="9" s="1"/>
  <c r="D13" i="9"/>
  <c r="K12" i="9"/>
  <c r="N12" i="9" s="1"/>
  <c r="D12" i="9"/>
  <c r="G12" i="9" l="1"/>
  <c r="F15" i="9"/>
  <c r="F13" i="9"/>
  <c r="G14" i="9"/>
  <c r="G15" i="9"/>
  <c r="K17" i="9"/>
  <c r="N17" i="9" s="1"/>
  <c r="D17" i="9"/>
  <c r="F17" i="9" s="1"/>
  <c r="M14" i="9"/>
  <c r="G13" i="9"/>
  <c r="M15" i="9"/>
  <c r="M13" i="9"/>
  <c r="F12" i="9"/>
  <c r="M12" i="9"/>
  <c r="F14" i="9"/>
  <c r="K8" i="8"/>
  <c r="N8" i="8" s="1"/>
  <c r="M13" i="7"/>
  <c r="N13" i="7"/>
  <c r="M14" i="7"/>
  <c r="N12" i="7"/>
  <c r="M12" i="7"/>
  <c r="K13" i="7"/>
  <c r="K14" i="7"/>
  <c r="N14" i="7" s="1"/>
  <c r="K15" i="7"/>
  <c r="M15" i="7" s="1"/>
  <c r="K16" i="7"/>
  <c r="M16" i="7" s="1"/>
  <c r="K18" i="7"/>
  <c r="K12" i="7"/>
  <c r="E8" i="5"/>
  <c r="M13" i="5"/>
  <c r="N13" i="5"/>
  <c r="M14" i="5"/>
  <c r="K13" i="5"/>
  <c r="K14" i="5"/>
  <c r="N14" i="5" s="1"/>
  <c r="K15" i="5"/>
  <c r="N15" i="5" s="1"/>
  <c r="K16" i="5"/>
  <c r="M16" i="5" s="1"/>
  <c r="K12" i="5"/>
  <c r="N12" i="5" s="1"/>
  <c r="N14" i="6"/>
  <c r="N15" i="6"/>
  <c r="M16" i="6"/>
  <c r="N16" i="6"/>
  <c r="M17" i="6"/>
  <c r="N17" i="6"/>
  <c r="M18" i="6"/>
  <c r="K14" i="6"/>
  <c r="M14" i="6" s="1"/>
  <c r="K15" i="6"/>
  <c r="M15" i="6" s="1"/>
  <c r="K16" i="6"/>
  <c r="K17" i="6"/>
  <c r="K18" i="6"/>
  <c r="N18" i="6" s="1"/>
  <c r="K13" i="6"/>
  <c r="N13" i="6" s="1"/>
  <c r="F13" i="6"/>
  <c r="M8" i="4"/>
  <c r="K8" i="4"/>
  <c r="N8" i="4" s="1"/>
  <c r="B20" i="6"/>
  <c r="C4" i="4"/>
  <c r="D4" i="4"/>
  <c r="E4" i="4"/>
  <c r="B4" i="4"/>
  <c r="C8" i="5"/>
  <c r="D8" i="5"/>
  <c r="B8" i="5"/>
  <c r="B4" i="8"/>
  <c r="C4" i="8"/>
  <c r="D4" i="8"/>
  <c r="E4" i="8"/>
  <c r="B8" i="7"/>
  <c r="C8" i="7"/>
  <c r="D8" i="7"/>
  <c r="E8" i="7"/>
  <c r="J18" i="7"/>
  <c r="N18" i="7" s="1"/>
  <c r="I18" i="7"/>
  <c r="M18" i="7" s="1"/>
  <c r="C18" i="7"/>
  <c r="B18" i="7"/>
  <c r="E9" i="6"/>
  <c r="D8" i="8"/>
  <c r="G8" i="8" s="1"/>
  <c r="D16" i="7"/>
  <c r="D15" i="7"/>
  <c r="D14" i="7"/>
  <c r="D13" i="7"/>
  <c r="D12" i="7"/>
  <c r="D18" i="6"/>
  <c r="J20" i="6"/>
  <c r="I20" i="6"/>
  <c r="C20" i="6"/>
  <c r="D17" i="6"/>
  <c r="D16" i="6"/>
  <c r="D15" i="6"/>
  <c r="D14" i="6"/>
  <c r="D13" i="6"/>
  <c r="D9" i="6"/>
  <c r="C9" i="6"/>
  <c r="B9" i="6"/>
  <c r="J18" i="5"/>
  <c r="I18" i="5"/>
  <c r="K18" i="5" s="1"/>
  <c r="C18" i="5"/>
  <c r="B18" i="5"/>
  <c r="G15" i="5"/>
  <c r="D13" i="5"/>
  <c r="D14" i="5"/>
  <c r="D15" i="5"/>
  <c r="D16" i="5"/>
  <c r="D12" i="5"/>
  <c r="D8" i="4"/>
  <c r="G8" i="4" s="1"/>
  <c r="M5" i="3"/>
  <c r="M3" i="3"/>
  <c r="M4" i="3"/>
  <c r="M2" i="3"/>
  <c r="C9" i="3"/>
  <c r="D9" i="3"/>
  <c r="E9" i="3"/>
  <c r="B9" i="3"/>
  <c r="F2" i="2"/>
  <c r="G2" i="2"/>
  <c r="C9" i="2"/>
  <c r="B9" i="2"/>
  <c r="D6" i="2"/>
  <c r="G6" i="2" s="1"/>
  <c r="D5" i="2"/>
  <c r="G5" i="2" s="1"/>
  <c r="D4" i="2"/>
  <c r="G4" i="2" s="1"/>
  <c r="D3" i="2"/>
  <c r="G3" i="2" s="1"/>
  <c r="D2" i="2"/>
  <c r="D7" i="2"/>
  <c r="F7" i="2" s="1"/>
  <c r="D3" i="1"/>
  <c r="G3" i="1" s="1"/>
  <c r="D4" i="1"/>
  <c r="G4" i="1" s="1"/>
  <c r="D5" i="1"/>
  <c r="F5" i="1" s="1"/>
  <c r="D6" i="1"/>
  <c r="F6" i="1" s="1"/>
  <c r="D7" i="1"/>
  <c r="F7" i="1" s="1"/>
  <c r="D2" i="1"/>
  <c r="G2" i="1" s="1"/>
  <c r="C9" i="1"/>
  <c r="B9" i="1"/>
  <c r="C15" i="1" s="1"/>
  <c r="N18" i="5" l="1"/>
  <c r="F18" i="7"/>
  <c r="N16" i="5"/>
  <c r="G16" i="6"/>
  <c r="G5" i="6"/>
  <c r="G4" i="9"/>
  <c r="G13" i="5"/>
  <c r="F18" i="6"/>
  <c r="G2" i="7"/>
  <c r="M18" i="5"/>
  <c r="G3" i="9"/>
  <c r="N16" i="7"/>
  <c r="F17" i="6"/>
  <c r="G6" i="6"/>
  <c r="B10" i="2"/>
  <c r="F4" i="2"/>
  <c r="F5" i="2"/>
  <c r="G13" i="7"/>
  <c r="F4" i="1"/>
  <c r="G7" i="2"/>
  <c r="G12" i="5"/>
  <c r="G2" i="5"/>
  <c r="F14" i="7"/>
  <c r="G4" i="7"/>
  <c r="M12" i="5"/>
  <c r="M15" i="5"/>
  <c r="G5" i="9"/>
  <c r="M13" i="6"/>
  <c r="K20" i="6"/>
  <c r="M20" i="6" s="1"/>
  <c r="N15" i="7"/>
  <c r="G16" i="5"/>
  <c r="G6" i="5"/>
  <c r="F15" i="5"/>
  <c r="G5" i="5"/>
  <c r="G2" i="9"/>
  <c r="G13" i="6"/>
  <c r="G2" i="6"/>
  <c r="F15" i="7"/>
  <c r="B12" i="2"/>
  <c r="C10" i="2" s="1"/>
  <c r="G14" i="6"/>
  <c r="G16" i="7"/>
  <c r="G6" i="7"/>
  <c r="B12" i="3"/>
  <c r="F14" i="5"/>
  <c r="G15" i="6"/>
  <c r="G4" i="6"/>
  <c r="G17" i="9"/>
  <c r="M17" i="9"/>
  <c r="M8" i="8"/>
  <c r="G14" i="5"/>
  <c r="D18" i="5"/>
  <c r="G3" i="5" s="1"/>
  <c r="F16" i="5"/>
  <c r="F13" i="5"/>
  <c r="D18" i="7"/>
  <c r="G5" i="7" s="1"/>
  <c r="G14" i="7"/>
  <c r="F8" i="8"/>
  <c r="F12" i="7"/>
  <c r="G12" i="7"/>
  <c r="G15" i="7"/>
  <c r="F13" i="7"/>
  <c r="F16" i="7"/>
  <c r="G18" i="6"/>
  <c r="D20" i="6"/>
  <c r="F20" i="6" s="1"/>
  <c r="F14" i="6"/>
  <c r="G17" i="6"/>
  <c r="F15" i="6"/>
  <c r="F16" i="6"/>
  <c r="F12" i="5"/>
  <c r="F8" i="4"/>
  <c r="C10" i="1"/>
  <c r="F3" i="1"/>
  <c r="F2" i="1"/>
  <c r="B10" i="1"/>
  <c r="G7" i="1"/>
  <c r="F6" i="2"/>
  <c r="F3" i="2"/>
  <c r="G5" i="1"/>
  <c r="G6" i="1"/>
  <c r="G4" i="5" l="1"/>
  <c r="G6" i="9"/>
  <c r="G7" i="5"/>
  <c r="G18" i="5"/>
  <c r="G18" i="7"/>
  <c r="F18" i="5"/>
  <c r="N20" i="6"/>
  <c r="G3" i="6"/>
  <c r="G3" i="7"/>
  <c r="G7" i="7" s="1"/>
  <c r="G7" i="6"/>
  <c r="G20" i="6"/>
</calcChain>
</file>

<file path=xl/sharedStrings.xml><?xml version="1.0" encoding="utf-8"?>
<sst xmlns="http://schemas.openxmlformats.org/spreadsheetml/2006/main" count="406" uniqueCount="43">
  <si>
    <t xml:space="preserve">FACULTAD </t>
  </si>
  <si>
    <t>ENCUESTADOS</t>
  </si>
  <si>
    <t>NO ENCUESTADOS</t>
  </si>
  <si>
    <t>FADE</t>
  </si>
  <si>
    <t>FAEDCOH</t>
  </si>
  <si>
    <t>FAING</t>
  </si>
  <si>
    <t>FACEM</t>
  </si>
  <si>
    <t>FAU</t>
  </si>
  <si>
    <t>FACSA</t>
  </si>
  <si>
    <t>TOTAL</t>
  </si>
  <si>
    <t>ESTUDIANTES ENCUESTADOS</t>
  </si>
  <si>
    <t>ENCUESTAS REALIZADAS</t>
  </si>
  <si>
    <t>ENCUESTAS NO REALIZADAS</t>
  </si>
  <si>
    <t>TOTAL DE ENCUESTAS</t>
  </si>
  <si>
    <t>Calidad de la presentación y contenido silábico de la asignatura</t>
  </si>
  <si>
    <t>Aplicación de la evaluación de la asignatura</t>
  </si>
  <si>
    <t>Ejecución del proceso enseñanza aprendizaje</t>
  </si>
  <si>
    <t>Formación actitudinal y relaciones interpersonales con los estudiantes</t>
  </si>
  <si>
    <t>NOTA PROMEDIO GENERAL</t>
  </si>
  <si>
    <t>Escuela</t>
  </si>
  <si>
    <t>Escuela Profesional de Derecho</t>
  </si>
  <si>
    <t>Carrera de Educación Inicial</t>
  </si>
  <si>
    <t>Carrera de Educación Primaria</t>
  </si>
  <si>
    <t>Carrera de Educación Fisica y Deportes</t>
  </si>
  <si>
    <t>Escuela Profesional de Ciencias de la Comunicación</t>
  </si>
  <si>
    <t>Carrera de Psicología</t>
  </si>
  <si>
    <t>Escuela Profesional de Ingeniería Civil</t>
  </si>
  <si>
    <t>Escuela Profesional de Ingeniería de Sistemas</t>
  </si>
  <si>
    <t>Escuela Profesional de Ingeniería Electrónica</t>
  </si>
  <si>
    <t>Escuela Profesional de Ingeniería Agroindustrial</t>
  </si>
  <si>
    <t>Escuela Profesional de Ingeniería Ambiental</t>
  </si>
  <si>
    <t>Escuela Profesional de Ingeniería Industrial</t>
  </si>
  <si>
    <t>|</t>
  </si>
  <si>
    <t>Escuela Profesional de Administración Turístico-Hotelera</t>
  </si>
  <si>
    <t>Escuela Profesional de Ingeniería Comercial</t>
  </si>
  <si>
    <t>Escuela Profesional de Ciencias Contables y Financieras</t>
  </si>
  <si>
    <t>Escuela Profesional de Administración de Negocios Internacionales</t>
  </si>
  <si>
    <t>Escuela Profesional de Economía</t>
  </si>
  <si>
    <t>Escuela Profesional de Arquitectura</t>
  </si>
  <si>
    <t>Escuela Profesional de Medicina Humana</t>
  </si>
  <si>
    <t>Escuela Profesional de Odontología</t>
  </si>
  <si>
    <t>Laboratorio Clínico y Anatomía Patológica</t>
  </si>
  <si>
    <t>Terapia Física y Rehabilitación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</si>
</sst>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24"/>
      <color theme="1"/>
      <name val="Arial"/>
      <family val="2"/>
    </font>
    <font>
      <b/>
      <sz val="26"/>
      <color theme="1"/>
      <name val="Arial"/>
      <family val="2"/>
    </font>
    <font>
      <b/>
      <sz val="12"/>
      <color theme="0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0"/>
      <name val="Arial"/>
      <family val="2"/>
    </font>
    <font>
      <b/>
      <sz val="12"/>
      <color theme="0"/>
      <name val="Arial"/>
      <family val="2"/>
    </font>
    <font>
      <sz val="12"/>
      <name val="Aptos Narrow"/>
      <family val="2"/>
      <scheme val="minor"/>
    </font>
    <font>
      <b/>
      <sz val="12"/>
      <color theme="1"/>
      <name val="Aptos Display"/>
      <scheme val="major"/>
    </font>
    <font>
      <b/>
      <sz val="24"/>
      <color theme="1"/>
      <name val="Aptos Display"/>
      <scheme val="maj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891A1A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68021"/>
        <bgColor indexed="64"/>
      </patternFill>
    </fill>
    <fill>
      <patternFill patternType="solid">
        <fgColor rgb="FF7030A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2" fontId="0" fillId="0" borderId="0" xfId="0" applyNumberFormat="1"/>
    <xf numFmtId="2" fontId="0" fillId="0" borderId="1" xfId="0" applyNumberFormat="1" applyBorder="1"/>
    <xf numFmtId="0" fontId="0" fillId="2" borderId="1" xfId="0" applyFill="1" applyBorder="1" applyAlignment="1">
      <alignment horizontal="left" vertical="center"/>
    </xf>
    <xf numFmtId="2" fontId="0" fillId="0" borderId="1" xfId="0" applyNumberForma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6" fillId="3" borderId="1" xfId="0" applyFont="1" applyFill="1" applyBorder="1"/>
    <xf numFmtId="0" fontId="8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5" fillId="3" borderId="1" xfId="0" applyFont="1" applyFill="1" applyBorder="1"/>
    <xf numFmtId="0" fontId="7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center" vertical="center"/>
    </xf>
    <xf numFmtId="0" fontId="9" fillId="0" borderId="0" xfId="0" applyFont="1"/>
    <xf numFmtId="0" fontId="6" fillId="3" borderId="1" xfId="0" applyFont="1" applyFill="1" applyBorder="1" applyAlignment="1">
      <alignment horizontal="left"/>
    </xf>
    <xf numFmtId="0" fontId="6" fillId="3" borderId="1" xfId="0" applyFont="1" applyFill="1" applyBorder="1" applyAlignment="1">
      <alignment horizontal="center"/>
    </xf>
    <xf numFmtId="0" fontId="1" fillId="0" borderId="4" xfId="0" applyFont="1" applyBorder="1" applyAlignment="1">
      <alignment horizontal="left" vertical="center"/>
    </xf>
    <xf numFmtId="2" fontId="1" fillId="0" borderId="1" xfId="0" applyNumberFormat="1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left" vertical="center"/>
    </xf>
    <xf numFmtId="0" fontId="6" fillId="6" borderId="1" xfId="0" applyFont="1" applyFill="1" applyBorder="1" applyAlignment="1">
      <alignment horizontal="left" vertical="center"/>
    </xf>
    <xf numFmtId="0" fontId="6" fillId="6" borderId="1" xfId="0" applyFont="1" applyFill="1" applyBorder="1"/>
    <xf numFmtId="0" fontId="6" fillId="6" borderId="1" xfId="0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7" fillId="4" borderId="1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center" vertical="center"/>
    </xf>
    <xf numFmtId="0" fontId="7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left" vertical="center"/>
    </xf>
    <xf numFmtId="0" fontId="6" fillId="8" borderId="1" xfId="0" applyFont="1" applyFill="1" applyBorder="1"/>
    <xf numFmtId="0" fontId="7" fillId="8" borderId="1" xfId="0" applyFont="1" applyFill="1" applyBorder="1" applyAlignment="1">
      <alignment horizontal="left" vertical="center"/>
    </xf>
    <xf numFmtId="0" fontId="6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4" borderId="5" xfId="0" applyFont="1" applyFill="1" applyBorder="1" applyAlignment="1">
      <alignment horizontal="left" vertical="center"/>
    </xf>
    <xf numFmtId="0" fontId="6" fillId="4" borderId="5" xfId="0" applyFont="1" applyFill="1" applyBorder="1"/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D3670"/>
      <color rgb="FF891A1A"/>
      <color rgb="FFF68021"/>
      <color rgb="FFBC9C5C"/>
      <color rgb="FF2D2765"/>
      <color rgb="FF2D366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s-MX"/>
              <a:t>ESTUDIANTES ENCUESTADOS Y ESTUDIANTES NO ENCUESTADOS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2D366F"/>
            </a:solidFill>
          </c:spPr>
          <c:dPt>
            <c:idx val="0"/>
            <c:bubble3D val="0"/>
            <c:spPr>
              <a:solidFill>
                <a:srgbClr val="2D36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C8-2E44-A203-8D155E182426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CC8-2E44-A203-8D155E182426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1BE25A4-0C94-BA4E-9805-5F9AFD5E7C49}" type="VALUE">
                      <a:rPr lang="en-US"/>
                      <a:pPr/>
                      <a:t>[VALOR]</a:t>
                    </a:fld>
                    <a:endParaRPr lang="en-US"/>
                  </a:p>
                  <a:p>
                    <a:r>
                      <a:rPr lang="en-US"/>
                      <a:t>(72.27%)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CC8-2E44-A203-8D155E182426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F80E14C-1652-6048-A89F-A2724504D204}" type="VALUE">
                      <a:rPr lang="en-US"/>
                      <a:pPr/>
                      <a:t>[VALOR]</a:t>
                    </a:fld>
                    <a:r>
                      <a:rPr lang="en-US"/>
                      <a:t> </a:t>
                    </a:r>
                  </a:p>
                  <a:p>
                    <a:r>
                      <a:rPr lang="en-US"/>
                      <a:t>(27.73%)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CC8-2E44-A203-8D155E18242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'ESTUDIANTES ENCUESTADOS'!$B$8:$C$8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'ESTUDIANTES ENCUESTADOS'!$B$9:$C$9</c:f>
              <c:numCache>
                <c:formatCode>General</c:formatCode>
                <c:ptCount val="2"/>
                <c:pt idx="0">
                  <c:v>5057</c:v>
                </c:pt>
                <c:pt idx="1">
                  <c:v>1940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C8-2E44-A203-8D155E18242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+mj-lt"/>
          <a:cs typeface="Arial" panose="020B0604020202020204" pitchFamily="34" charset="0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PORCENTEAJE</a:t>
            </a:r>
            <a:r>
              <a:rPr lang="es-MX" b="1" baseline="0"/>
              <a:t> DE ENCUESTAS POR ESCUELA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FADE!$M$7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AB6D5F5-837A-F745-B213-DA9D634FB8C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(2874)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E7D-F64A-9CFD-B1EA0FDCF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FADE!$L$8</c:f>
              <c:strCache>
                <c:ptCount val="1"/>
                <c:pt idx="0">
                  <c:v>Escuela Profesional de Derecho</c:v>
                </c:pt>
              </c:strCache>
            </c:strRef>
          </c:cat>
          <c:val>
            <c:numRef>
              <c:f>FADE!$M$8</c:f>
              <c:numCache>
                <c:formatCode>0.00</c:formatCode>
                <c:ptCount val="1"/>
                <c:pt idx="0">
                  <c:v>28.077373974208676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D-F64A-9CFD-B1EA0FDCFDDE}"/>
            </c:ext>
          </c:extLst>
        </c:ser>
        <c:ser>
          <c:idx val="1"/>
          <c:order val="1"/>
          <c:tx>
            <c:strRef>
              <c:f>FADE!$N$7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7D9B2E-610E-694A-BB96-F74E5BA0040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(7362)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E7D-F64A-9CFD-B1EA0FDCFD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FADE!$L$8</c:f>
              <c:strCache>
                <c:ptCount val="1"/>
                <c:pt idx="0">
                  <c:v>Escuela Profesional de Derecho</c:v>
                </c:pt>
              </c:strCache>
            </c:strRef>
          </c:cat>
          <c:val>
            <c:numRef>
              <c:f>FADE!$N$8</c:f>
              <c:numCache>
                <c:formatCode>0.00</c:formatCode>
                <c:ptCount val="1"/>
                <c:pt idx="0">
                  <c:v>71.922626025791331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E7D-F64A-9CFD-B1EA0FDCFDD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9278880"/>
        <c:axId val="1854895616"/>
      </c:barChart>
      <c:catAx>
        <c:axId val="20892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854895616"/>
        <c:crosses val="autoZero"/>
        <c:auto val="1"/>
        <c:lblAlgn val="ctr"/>
        <c:lblOffset val="100"/>
        <c:noMultiLvlLbl val="0"/>
      </c:catAx>
      <c:valAx>
        <c:axId val="1854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20892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b="1"/>
              <a:t>PROMEDIO</a:t>
            </a:r>
            <a:r>
              <a:rPr lang="es-MX" b="1" baseline="0"/>
              <a:t> G</a:t>
            </a:r>
            <a:r>
              <a:rPr lang="es-MX" b="1"/>
              <a:t>ENERAL DE LA FACULTAD DE DERECHO Y CIENCIAS POLITICAS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FADE!$B$3:$E$3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FADE!$B$4:$E$4</c:f>
              <c:numCache>
                <c:formatCode>0.00</c:formatCode>
                <c:ptCount val="4"/>
                <c:pt idx="0">
                  <c:v>18.920000000000002</c:v>
                </c:pt>
                <c:pt idx="1">
                  <c:v>18.12</c:v>
                </c:pt>
                <c:pt idx="2">
                  <c:v>18.32</c:v>
                </c:pt>
                <c:pt idx="3">
                  <c:v>16.93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4-7E4D-A39E-9C25DA713CE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39652352"/>
        <c:axId val="198953215"/>
      </c:barChart>
      <c:catAx>
        <c:axId val="19396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8953215"/>
        <c:crosses val="autoZero"/>
        <c:auto val="1"/>
        <c:lblAlgn val="ctr"/>
        <c:lblOffset val="100"/>
        <c:noMultiLvlLbl val="0"/>
      </c:catAx>
      <c:valAx>
        <c:axId val="1989532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396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ENCUESTADOS Y NO ENCUESTADOS DE FAING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BC9C5C"/>
            </a:solidFill>
          </c:spPr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7D7-4A49-8C41-E7244FAF93A9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7D7-4A49-8C41-E7244FAF93A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D1B1FF64-58C1-4A28-B4E8-EAF180582FA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(1321)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F7D7-4A49-8C41-E7244FAF93A9}"/>
                </c:ext>
              </c:extLst>
            </c:dLbl>
            <c:dLbl>
              <c:idx val="1"/>
              <c:layout>
                <c:manualLayout>
                  <c:x val="7.3811945083576594E-2"/>
                  <c:y val="0.19418336321821159"/>
                </c:manualLayout>
              </c:layout>
              <c:tx>
                <c:rich>
                  <a:bodyPr/>
                  <a:lstStyle/>
                  <a:p>
                    <a:fld id="{AC889311-5313-4BCC-B20D-1AAEB577808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(250)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F7D7-4A49-8C41-E7244FAF93A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FAING!$B$19:$C$19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FAING!$F$20:$G$20</c:f>
              <c:numCache>
                <c:formatCode>0.00</c:formatCode>
                <c:ptCount val="2"/>
                <c:pt idx="0">
                  <c:v>84.086569064290259</c:v>
                </c:pt>
                <c:pt idx="1">
                  <c:v>15.913430935709739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D7-4A49-8C41-E7244FAF93A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s-MX" b="1">
                <a:solidFill>
                  <a:sysClr val="windowText" lastClr="000000"/>
                </a:solidFill>
              </a:rPr>
              <a:t>RESUMEN DE PARTICIPACIÓN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FAING!$B$12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FAING!$A$13:$A$18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FAING!$B$13:$B$18</c:f>
              <c:numCache>
                <c:formatCode>General</c:formatCode>
                <c:ptCount val="6"/>
                <c:pt idx="0">
                  <c:v>615</c:v>
                </c:pt>
                <c:pt idx="1">
                  <c:v>292</c:v>
                </c:pt>
                <c:pt idx="2">
                  <c:v>47</c:v>
                </c:pt>
                <c:pt idx="3">
                  <c:v>15</c:v>
                </c:pt>
                <c:pt idx="4">
                  <c:v>130</c:v>
                </c:pt>
                <c:pt idx="5">
                  <c:v>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3-8E4A-B0CD-7985B9BBB780}"/>
            </c:ext>
          </c:extLst>
        </c:ser>
        <c:ser>
          <c:idx val="1"/>
          <c:order val="1"/>
          <c:tx>
            <c:strRef>
              <c:f>FAING!$C$12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FAING!$A$13:$A$18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FAING!$C$13:$C$18</c:f>
              <c:numCache>
                <c:formatCode>General</c:formatCode>
                <c:ptCount val="6"/>
                <c:pt idx="0">
                  <c:v>120</c:v>
                </c:pt>
                <c:pt idx="1">
                  <c:v>34</c:v>
                </c:pt>
                <c:pt idx="2">
                  <c:v>23</c:v>
                </c:pt>
                <c:pt idx="3">
                  <c:v>8</c:v>
                </c:pt>
                <c:pt idx="4">
                  <c:v>39</c:v>
                </c:pt>
                <c:pt idx="5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3-8E4A-B0CD-7985B9BBB78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309515151"/>
        <c:axId val="1824849616"/>
      </c:barChart>
      <c:catAx>
        <c:axId val="30951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824849616"/>
        <c:crosses val="autoZero"/>
        <c:auto val="1"/>
        <c:lblAlgn val="ctr"/>
        <c:lblOffset val="100"/>
        <c:noMultiLvlLbl val="0"/>
      </c:catAx>
      <c:valAx>
        <c:axId val="1824849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09515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s-MX" sz="1200" b="1">
                <a:solidFill>
                  <a:sysClr val="windowText" lastClr="000000"/>
                </a:solidFill>
              </a:rPr>
              <a:t>PORCENTAJE DE PARTICIPACIÓN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FAING!$F$12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17D97C8-8D07-FC40-86D8-7259E0E90B0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48C-6440-9000-01489C83F0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9A81876-C6B2-4E4F-978C-218E1886729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D48C-6440-9000-01489C83F0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C82946D-79BB-E04C-82A9-FE663F234BC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D48C-6440-9000-01489C83F0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86B4EC4-4EB1-B243-9570-4E22A948A2A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D48C-6440-9000-01489C83F0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C58C004-63B7-D64A-8D41-F5332230518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D48C-6440-9000-01489C83F0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B06463E-446A-0040-BB26-FE9B6CE001D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D48C-6440-9000-01489C83F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FAING!$E$13:$E$18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FAING!$F$13:$F$18</c:f>
              <c:numCache>
                <c:formatCode>0.00</c:formatCode>
                <c:ptCount val="6"/>
                <c:pt idx="0">
                  <c:v>83.673469387755105</c:v>
                </c:pt>
                <c:pt idx="1">
                  <c:v>89.570552147239269</c:v>
                </c:pt>
                <c:pt idx="2">
                  <c:v>67.142857142857139</c:v>
                </c:pt>
                <c:pt idx="3">
                  <c:v>65.217391304347828</c:v>
                </c:pt>
                <c:pt idx="4">
                  <c:v>76.92307692307692</c:v>
                </c:pt>
                <c:pt idx="5">
                  <c:v>89.516129032258064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8C-6440-9000-01489C83F0DA}"/>
            </c:ext>
          </c:extLst>
        </c:ser>
        <c:ser>
          <c:idx val="1"/>
          <c:order val="1"/>
          <c:tx>
            <c:strRef>
              <c:f>FAING!$G$12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F69A622-B0F7-594B-BD12-20AA42886F9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48C-6440-9000-01489C83F0D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75E08D7-10E1-2545-9CD7-C88C9AAD641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48C-6440-9000-01489C83F0D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B68C14E-23CE-1E49-AAA7-3070FE969D4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D48C-6440-9000-01489C83F0D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017C96E-C974-5F46-B268-6B655CC118F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D48C-6440-9000-01489C83F0D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D143D14-2AA6-8743-BF73-9681A92C571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D48C-6440-9000-01489C83F0D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202B44-9E4B-784C-ABE4-096841C1B10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D48C-6440-9000-01489C83F0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FAING!$E$13:$E$18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FAING!$G$13:$G$18</c:f>
              <c:numCache>
                <c:formatCode>0.00</c:formatCode>
                <c:ptCount val="6"/>
                <c:pt idx="0">
                  <c:v>16.326530612244898</c:v>
                </c:pt>
                <c:pt idx="1">
                  <c:v>10.429447852760736</c:v>
                </c:pt>
                <c:pt idx="2">
                  <c:v>32.857142857142854</c:v>
                </c:pt>
                <c:pt idx="3">
                  <c:v>34.782608695652172</c:v>
                </c:pt>
                <c:pt idx="4">
                  <c:v>23.076923076923077</c:v>
                </c:pt>
                <c:pt idx="5">
                  <c:v>10.483870967741936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8C-6440-9000-01489C83F0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59641743"/>
        <c:axId val="359325631"/>
      </c:barChart>
      <c:catAx>
        <c:axId val="359641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59325631"/>
        <c:crosses val="autoZero"/>
        <c:auto val="1"/>
        <c:lblAlgn val="ctr"/>
        <c:lblOffset val="100"/>
        <c:noMultiLvlLbl val="0"/>
      </c:catAx>
      <c:valAx>
        <c:axId val="359325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59641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r>
              <a:rPr lang="es-MX" sz="1400">
                <a:latin typeface="+mj-lt"/>
              </a:rPr>
              <a:t>PROMEDIO</a:t>
            </a:r>
            <a:r>
              <a:rPr lang="es-MX" sz="1400" baseline="0">
                <a:latin typeface="+mj-lt"/>
              </a:rPr>
              <a:t> GENERAL DE LA FACULTAD DE INGENIERIA</a:t>
            </a:r>
            <a:endParaRPr lang="es-MX" sz="1400">
              <a:latin typeface="+mj-lt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baseline="0">
              <a:solidFill>
                <a:schemeClr val="tx2"/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FAING!$B$8:$E$8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FAING!$B$9:$E$9</c:f>
              <c:numCache>
                <c:formatCode>0.00</c:formatCode>
                <c:ptCount val="4"/>
                <c:pt idx="0">
                  <c:v>18.914999999999999</c:v>
                </c:pt>
                <c:pt idx="1">
                  <c:v>18.065000000000001</c:v>
                </c:pt>
                <c:pt idx="2">
                  <c:v>17.906666666666666</c:v>
                </c:pt>
                <c:pt idx="3">
                  <c:v>16.718333333333334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15-5D48-BA7A-3A8827A5129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825466384"/>
        <c:axId val="624775231"/>
      </c:barChart>
      <c:catAx>
        <c:axId val="182546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624775231"/>
        <c:crosses val="autoZero"/>
        <c:auto val="1"/>
        <c:lblAlgn val="ctr"/>
        <c:lblOffset val="100"/>
        <c:noMultiLvlLbl val="0"/>
      </c:catAx>
      <c:valAx>
        <c:axId val="624775231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825466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1" i="0" u="none" strike="noStrike" kern="1200" spc="0" baseline="0">
                <a:solidFill>
                  <a:sysClr val="windowText" lastClr="000000"/>
                </a:solidFill>
                <a:latin typeface="+mj-lt"/>
                <a:ea typeface="+mn-ea"/>
                <a:cs typeface="+mn-cs"/>
              </a:defRPr>
            </a:pPr>
            <a:r>
              <a:rPr lang="es-MX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j-lt"/>
              </a:rPr>
              <a:t>RESULTADOS DE LOS ASPECTOS EVALUADOS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1" i="0" u="none" strike="noStrike" kern="1200" spc="0" baseline="0">
              <a:solidFill>
                <a:sysClr val="windowText" lastClr="000000"/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FAING!$A$2</c:f>
              <c:strCache>
                <c:ptCount val="1"/>
                <c:pt idx="0">
                  <c:v>Escuela Profesional de Ingeniería Civil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FAING!$B$2:$E$2</c:f>
              <c:numCache>
                <c:formatCode>General</c:formatCode>
                <c:ptCount val="4"/>
                <c:pt idx="0">
                  <c:v>19</c:v>
                </c:pt>
                <c:pt idx="1">
                  <c:v>17.93</c:v>
                </c:pt>
                <c:pt idx="2">
                  <c:v>18.13</c:v>
                </c:pt>
                <c:pt idx="3">
                  <c:v>17.14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5C-5C48-9243-5625728AD3D0}"/>
            </c:ext>
          </c:extLst>
        </c:ser>
        <c:ser>
          <c:idx val="1"/>
          <c:order val="1"/>
          <c:tx>
            <c:strRef>
              <c:f>FAING!$A$3</c:f>
              <c:strCache>
                <c:ptCount val="1"/>
                <c:pt idx="0">
                  <c:v>Escuela Profesional de Ingeniería de Sistemas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FAING!$B$3:$E$3</c:f>
              <c:numCache>
                <c:formatCode>General</c:formatCode>
                <c:ptCount val="4"/>
                <c:pt idx="0">
                  <c:v>19.07</c:v>
                </c:pt>
                <c:pt idx="1">
                  <c:v>17.87</c:v>
                </c:pt>
                <c:pt idx="2">
                  <c:v>17.72</c:v>
                </c:pt>
                <c:pt idx="3">
                  <c:v>17.09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5C-5C48-9243-5625728AD3D0}"/>
            </c:ext>
          </c:extLst>
        </c:ser>
        <c:ser>
          <c:idx val="2"/>
          <c:order val="2"/>
          <c:tx>
            <c:strRef>
              <c:f>FAING!$A$4</c:f>
              <c:strCache>
                <c:ptCount val="1"/>
                <c:pt idx="0">
                  <c:v>Escuela Profesional de Ingeniería Electrónica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FAING!$B$4:$E$4</c:f>
              <c:numCache>
                <c:formatCode>General</c:formatCode>
                <c:ptCount val="4"/>
                <c:pt idx="0">
                  <c:v>18.260000000000002</c:v>
                </c:pt>
                <c:pt idx="1">
                  <c:v>17.95</c:v>
                </c:pt>
                <c:pt idx="2">
                  <c:v>17.36</c:v>
                </c:pt>
                <c:pt idx="3">
                  <c:v>16.309999999999999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05C-5C48-9243-5625728AD3D0}"/>
            </c:ext>
          </c:extLst>
        </c:ser>
        <c:ser>
          <c:idx val="3"/>
          <c:order val="3"/>
          <c:tx>
            <c:strRef>
              <c:f>FAING!$A$5</c:f>
              <c:strCache>
                <c:ptCount val="1"/>
                <c:pt idx="0">
                  <c:v>Escuela Profesional de Ingeniería Agroindustrial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FAING!$B$5:$E$5</c:f>
              <c:numCache>
                <c:formatCode>General</c:formatCode>
                <c:ptCount val="4"/>
                <c:pt idx="0">
                  <c:v>18.63</c:v>
                </c:pt>
                <c:pt idx="1">
                  <c:v>17.93</c:v>
                </c:pt>
                <c:pt idx="2">
                  <c:v>17.78</c:v>
                </c:pt>
                <c:pt idx="3">
                  <c:v>15.6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05C-5C48-9243-5625728AD3D0}"/>
            </c:ext>
          </c:extLst>
        </c:ser>
        <c:ser>
          <c:idx val="4"/>
          <c:order val="4"/>
          <c:tx>
            <c:strRef>
              <c:f>FAING!$A$6</c:f>
              <c:strCache>
                <c:ptCount val="1"/>
                <c:pt idx="0">
                  <c:v>Escuela Profesional de Ingeniería Ambiental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FAING!$B$6:$E$6</c:f>
              <c:numCache>
                <c:formatCode>General</c:formatCode>
                <c:ptCount val="4"/>
                <c:pt idx="0">
                  <c:v>19.27</c:v>
                </c:pt>
                <c:pt idx="1">
                  <c:v>18.600000000000001</c:v>
                </c:pt>
                <c:pt idx="2">
                  <c:v>18.47</c:v>
                </c:pt>
                <c:pt idx="3">
                  <c:v>17.170000000000002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05C-5C48-9243-5625728AD3D0}"/>
            </c:ext>
          </c:extLst>
        </c:ser>
        <c:ser>
          <c:idx val="5"/>
          <c:order val="5"/>
          <c:tx>
            <c:strRef>
              <c:f>FAING!$A$7</c:f>
              <c:strCache>
                <c:ptCount val="1"/>
                <c:pt idx="0">
                  <c:v>Escuela Profesional de Ingeniería Industrial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FAING!$B$7:$E$7</c:f>
              <c:numCache>
                <c:formatCode>General</c:formatCode>
                <c:ptCount val="4"/>
                <c:pt idx="0">
                  <c:v>19.260000000000002</c:v>
                </c:pt>
                <c:pt idx="1">
                  <c:v>18.11</c:v>
                </c:pt>
                <c:pt idx="2">
                  <c:v>17.98</c:v>
                </c:pt>
                <c:pt idx="3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05C-5C48-9243-5625728AD3D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13379983"/>
        <c:axId val="713566047"/>
      </c:barChart>
      <c:catAx>
        <c:axId val="713379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713566047"/>
        <c:crosses val="autoZero"/>
        <c:auto val="1"/>
        <c:lblAlgn val="ctr"/>
        <c:lblOffset val="100"/>
        <c:noMultiLvlLbl val="0"/>
      </c:catAx>
      <c:valAx>
        <c:axId val="713566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713379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sz="1200" b="1"/>
              <a:t>PORCENTAJE</a:t>
            </a:r>
            <a:r>
              <a:rPr lang="es-MX" sz="1200" b="1" baseline="0"/>
              <a:t> DE ENCUESTAS REALIZADAS POR ESCUELAS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FAING!$M$12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C6E509-250E-AC42-A2C0-3081C8CC99C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13C-6C48-A128-6F352062DD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74236FF-7364-844F-97BC-7054955F667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113C-6C48-A128-6F352062DD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9AF1F10-11F0-E74F-8E42-026BB41D806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13C-6C48-A128-6F352062DD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2405750-A0CF-D847-B674-61B1C494FF1A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13C-6C48-A128-6F352062DD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39961B9-00A2-7943-B03F-B8EF5185C93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13C-6C48-A128-6F352062DD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6083099-EFA3-8B4B-9089-62558B89BBD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113C-6C48-A128-6F352062DD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FAING!$L$13:$L$18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FAING!$M$13:$M$18</c:f>
              <c:numCache>
                <c:formatCode>0.00</c:formatCode>
                <c:ptCount val="6"/>
                <c:pt idx="0">
                  <c:v>63.578274760383387</c:v>
                </c:pt>
                <c:pt idx="1">
                  <c:v>75.162337662337663</c:v>
                </c:pt>
                <c:pt idx="2">
                  <c:v>54.644808743169399</c:v>
                </c:pt>
                <c:pt idx="3">
                  <c:v>50</c:v>
                </c:pt>
                <c:pt idx="4">
                  <c:v>59.412955465587046</c:v>
                </c:pt>
                <c:pt idx="5">
                  <c:v>74.21602787456446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3C-6C48-A128-6F352062DDF7}"/>
            </c:ext>
          </c:extLst>
        </c:ser>
        <c:ser>
          <c:idx val="1"/>
          <c:order val="1"/>
          <c:tx>
            <c:strRef>
              <c:f>FAING!$N$12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E4D2951-C7CA-5B47-ADD3-397CE2807AE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13C-6C48-A128-6F352062DD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D777AF8-5F90-A549-8E7E-FD4DBC5245B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113C-6C48-A128-6F352062DD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FB195F0-76A0-D345-9898-00D29075348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13C-6C48-A128-6F352062DD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E8B86308-7135-D648-92AE-2C327D384F8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113C-6C48-A128-6F352062DDF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508BC74-6DB1-9548-B9D9-55CB0C6366A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113C-6C48-A128-6F352062DDF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3AF87E9-5DC1-6449-9C39-073B357C3A5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113C-6C48-A128-6F352062DD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FAING!$L$13:$L$18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FAING!$N$13:$N$18</c:f>
              <c:numCache>
                <c:formatCode>0.00</c:formatCode>
                <c:ptCount val="6"/>
                <c:pt idx="0">
                  <c:v>36.421725239616613</c:v>
                </c:pt>
                <c:pt idx="1">
                  <c:v>24.837662337662337</c:v>
                </c:pt>
                <c:pt idx="2">
                  <c:v>45.355191256830601</c:v>
                </c:pt>
                <c:pt idx="3">
                  <c:v>50</c:v>
                </c:pt>
                <c:pt idx="4">
                  <c:v>40.587044534412954</c:v>
                </c:pt>
                <c:pt idx="5">
                  <c:v>25.78397212543554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3C-6C48-A128-6F352062DD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89107663"/>
        <c:axId val="624507615"/>
      </c:barChart>
      <c:catAx>
        <c:axId val="389107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624507615"/>
        <c:crosses val="autoZero"/>
        <c:auto val="1"/>
        <c:lblAlgn val="ctr"/>
        <c:lblOffset val="100"/>
        <c:noMultiLvlLbl val="0"/>
      </c:catAx>
      <c:valAx>
        <c:axId val="624507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89107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1"/>
              <a:t>ENCUESTAS REALIZADAS Y NO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FAING!$H$20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2D2765"/>
            </a:solidFill>
          </c:spPr>
          <c:explosion val="2"/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F9F-B548-85CB-9FC8471B2810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F9F-B548-85CB-9FC8471B281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8255E375-7943-48A0-968A-E4FDE361530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(5888)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F9F-B548-85CB-9FC8471B281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34FD828-5731-4B8C-8024-0B7419B139D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(2938)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F9F-B548-85CB-9FC8471B28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FAING!$M$19:$N$19</c:f>
              <c:strCache>
                <c:ptCount val="2"/>
                <c:pt idx="0">
                  <c:v>ENCUESTAS REALIZADAS</c:v>
                </c:pt>
                <c:pt idx="1">
                  <c:v>ENCUESTAS NO REALIZADAS</c:v>
                </c:pt>
              </c:strCache>
            </c:strRef>
          </c:cat>
          <c:val>
            <c:numRef>
              <c:f>FAING!$M$20:$N$20</c:f>
              <c:numCache>
                <c:formatCode>0.00</c:formatCode>
                <c:ptCount val="2"/>
                <c:pt idx="0">
                  <c:v>66.711987310219811</c:v>
                </c:pt>
                <c:pt idx="1">
                  <c:v>33.288012689780196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F-B548-85CB-9FC8471B281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</a:t>
            </a:r>
            <a:r>
              <a:rPr lang="es-MX" b="1" baseline="0"/>
              <a:t> DE ENCUESTAS POR ESCUELAS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FAING!$I$12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FAING!$H$13:$H$18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FAING!$I$13:$I$18</c:f>
              <c:numCache>
                <c:formatCode>General</c:formatCode>
                <c:ptCount val="6"/>
                <c:pt idx="0">
                  <c:v>2587</c:v>
                </c:pt>
                <c:pt idx="1">
                  <c:v>1389</c:v>
                </c:pt>
                <c:pt idx="2">
                  <c:v>200</c:v>
                </c:pt>
                <c:pt idx="3">
                  <c:v>60</c:v>
                </c:pt>
                <c:pt idx="4">
                  <c:v>587</c:v>
                </c:pt>
                <c:pt idx="5">
                  <c:v>1065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9E-D146-862F-517CE6E8C8DA}"/>
            </c:ext>
          </c:extLst>
        </c:ser>
        <c:ser>
          <c:idx val="1"/>
          <c:order val="1"/>
          <c:tx>
            <c:strRef>
              <c:f>FAING!$J$12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FAING!$H$13:$H$18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FAING!$J$13:$J$18</c:f>
              <c:numCache>
                <c:formatCode>General</c:formatCode>
                <c:ptCount val="6"/>
                <c:pt idx="0">
                  <c:v>1482</c:v>
                </c:pt>
                <c:pt idx="1">
                  <c:v>459</c:v>
                </c:pt>
                <c:pt idx="2">
                  <c:v>166</c:v>
                </c:pt>
                <c:pt idx="3">
                  <c:v>60</c:v>
                </c:pt>
                <c:pt idx="4">
                  <c:v>401</c:v>
                </c:pt>
                <c:pt idx="5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F9E-D146-862F-517CE6E8C8D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1788543"/>
        <c:axId val="957157695"/>
      </c:barChart>
      <c:catAx>
        <c:axId val="32178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957157695"/>
        <c:crosses val="autoZero"/>
        <c:auto val="1"/>
        <c:lblAlgn val="ctr"/>
        <c:lblOffset val="100"/>
        <c:noMultiLvlLbl val="0"/>
      </c:catAx>
      <c:valAx>
        <c:axId val="95715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21788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RESUMEN</a:t>
            </a:r>
            <a:r>
              <a:rPr lang="es-MX" baseline="0"/>
              <a:t> DE PARTICIPACIÓN POR FACULTAD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'ESTUDIANTES ENCUESTADOS'!$B$1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36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'ESTUDIANTES ENCUESTADOS'!$A$2:$A$7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'ESTUDIANTES ENCUESTADOS'!$B$2:$B$7</c:f>
              <c:numCache>
                <c:formatCode>General</c:formatCode>
                <c:ptCount val="6"/>
                <c:pt idx="0">
                  <c:v>929</c:v>
                </c:pt>
                <c:pt idx="1">
                  <c:v>848</c:v>
                </c:pt>
                <c:pt idx="2">
                  <c:v>1321</c:v>
                </c:pt>
                <c:pt idx="3">
                  <c:v>1083</c:v>
                </c:pt>
                <c:pt idx="4">
                  <c:v>382</c:v>
                </c:pt>
                <c:pt idx="5">
                  <c:v>494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63-A640-8C3F-2A3902BE7F06}"/>
            </c:ext>
          </c:extLst>
        </c:ser>
        <c:ser>
          <c:idx val="1"/>
          <c:order val="1"/>
          <c:tx>
            <c:strRef>
              <c:f>'ESTUDIANTES ENCUESTADOS'!$C$1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'ESTUDIANTES ENCUESTADOS'!$A$2:$A$7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'ESTUDIANTES ENCUESTADOS'!$C$2:$C$7</c:f>
              <c:numCache>
                <c:formatCode>General</c:formatCode>
                <c:ptCount val="6"/>
                <c:pt idx="0">
                  <c:v>621</c:v>
                </c:pt>
                <c:pt idx="1">
                  <c:v>278</c:v>
                </c:pt>
                <c:pt idx="2">
                  <c:v>250</c:v>
                </c:pt>
                <c:pt idx="3">
                  <c:v>344</c:v>
                </c:pt>
                <c:pt idx="4">
                  <c:v>142</c:v>
                </c:pt>
                <c:pt idx="5">
                  <c:v>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63-A640-8C3F-2A3902BE7F0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-25"/>
        <c:axId val="789936656"/>
        <c:axId val="161683855"/>
      </c:barChart>
      <c:catAx>
        <c:axId val="78993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1683855"/>
        <c:crosses val="autoZero"/>
        <c:auto val="1"/>
        <c:lblAlgn val="ctr"/>
        <c:lblOffset val="100"/>
        <c:noMultiLvlLbl val="0"/>
      </c:catAx>
      <c:valAx>
        <c:axId val="161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8993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FAING!$D$12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95-47B9-9508-043CE2D4380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95-47B9-9508-043CE2D4380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795-47B9-9508-043CE2D438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795-47B9-9508-043CE2D438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795-47B9-9508-043CE2D4380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795-47B9-9508-043CE2D4380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B57D320-3781-4B70-88E0-C6BCE16AE3C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(735)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795-47B9-9508-043CE2D4380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7459D03-99D2-4E1D-BC26-90D87F91C91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(326)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795-47B9-9508-043CE2D4380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80A2010-D947-4FD8-B398-0A277DAEAFF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(70)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795-47B9-9508-043CE2D4380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A4F33CC-72D5-4BB0-9773-27F5968CE480}" type="VALUE">
                      <a:rPr lang="en-US">
                        <a:solidFill>
                          <a:sysClr val="windowText" lastClr="000000"/>
                        </a:solidFill>
                      </a:rPr>
                      <a:pPr/>
                      <a:t>[VALOR]</a:t>
                    </a:fld>
                    <a:r>
                      <a:rPr lang="en-US">
                        <a:solidFill>
                          <a:sysClr val="windowText" lastClr="000000"/>
                        </a:solidFill>
                      </a:rPr>
                      <a:t>%</a:t>
                    </a:r>
                  </a:p>
                  <a:p>
                    <a:r>
                      <a:rPr lang="en-US">
                        <a:solidFill>
                          <a:sysClr val="windowText" lastClr="000000"/>
                        </a:solidFill>
                      </a:rPr>
                      <a:t>(23)</a:t>
                    </a:r>
                  </a:p>
                </c:rich>
              </c:tx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E795-47B9-9508-043CE2D4380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0439F2-CCD3-49A7-B619-1F7362C0C7D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(169)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E795-47B9-9508-043CE2D4380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F90CCDB-54B0-4340-99B9-52C02EC30AF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(248)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795-47B9-9508-043CE2D438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FAING!$A$13:$A$18</c:f>
              <c:strCache>
                <c:ptCount val="6"/>
                <c:pt idx="0">
                  <c:v>Escuela Profesional de Ingeniería Civil</c:v>
                </c:pt>
                <c:pt idx="1">
                  <c:v>Escuela Profesional de Ingeniería de Sistemas</c:v>
                </c:pt>
                <c:pt idx="2">
                  <c:v>Escuela Profesional de Ingeniería Electrónica</c:v>
                </c:pt>
                <c:pt idx="3">
                  <c:v>Escuela Profesional de Ingeniería Agroindustrial</c:v>
                </c:pt>
                <c:pt idx="4">
                  <c:v>Escuela Profesional de Ingeniería Ambiental</c:v>
                </c:pt>
                <c:pt idx="5">
                  <c:v>Escuela Profesional de Ingeniería Industrial</c:v>
                </c:pt>
              </c:strCache>
            </c:strRef>
          </c:cat>
          <c:val>
            <c:numRef>
              <c:f>FAING!$G$2:$G$7</c:f>
              <c:numCache>
                <c:formatCode>0.00</c:formatCode>
                <c:ptCount val="6"/>
                <c:pt idx="0">
                  <c:v>46.78548695098663</c:v>
                </c:pt>
                <c:pt idx="1">
                  <c:v>20.751113940165499</c:v>
                </c:pt>
                <c:pt idx="2">
                  <c:v>4.4557606619987267</c:v>
                </c:pt>
                <c:pt idx="3">
                  <c:v>1.4640356460852959</c:v>
                </c:pt>
                <c:pt idx="4">
                  <c:v>10.757479312539784</c:v>
                </c:pt>
                <c:pt idx="5">
                  <c:v>15.786123488224062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7F-4BD7-86E4-311AAC1A3F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sz="1200" b="1"/>
              <a:t>ENCUESTADOS</a:t>
            </a:r>
            <a:r>
              <a:rPr lang="es-MX" sz="1200" b="1" baseline="0"/>
              <a:t> Y NO ENCUESTADOS DE FAEDCOH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25-A645-B37A-1D8E2C186157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025-A645-B37A-1D8E2C18615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2B72FE4-763F-48C8-9CED-D9F8BE891AF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(848)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25-A645-B37A-1D8E2C18615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4C73D95-7F60-4F6B-B5D0-4009636BBFC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(278)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025-A645-B37A-1D8E2C18615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FAEDCOH!$F$17:$G$17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FAEDCOH!$F$18:$G$18</c:f>
              <c:numCache>
                <c:formatCode>0.00</c:formatCode>
                <c:ptCount val="2"/>
                <c:pt idx="0">
                  <c:v>75.310834813499113</c:v>
                </c:pt>
                <c:pt idx="1">
                  <c:v>24.689165186500887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25-A645-B37A-1D8E2C18615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MX" sz="1200" b="1" i="0" u="none" strike="noStrike" kern="1200" spc="0" baseline="0">
                <a:solidFill>
                  <a:sysClr val="windowText" lastClr="000000"/>
                </a:solidFill>
              </a:rPr>
              <a:t>RESUMEN DE PARTICIPACIÓN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FAEDCOH!$B$11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FAEDCOH!$A$12:$A$16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FAEDCOH!$B$12:$B$16</c:f>
              <c:numCache>
                <c:formatCode>General</c:formatCode>
                <c:ptCount val="5"/>
                <c:pt idx="0">
                  <c:v>102</c:v>
                </c:pt>
                <c:pt idx="1">
                  <c:v>21</c:v>
                </c:pt>
                <c:pt idx="2">
                  <c:v>43</c:v>
                </c:pt>
                <c:pt idx="3">
                  <c:v>125</c:v>
                </c:pt>
                <c:pt idx="4">
                  <c:v>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C3-1242-83F8-AA7C4D87BFED}"/>
            </c:ext>
          </c:extLst>
        </c:ser>
        <c:ser>
          <c:idx val="1"/>
          <c:order val="1"/>
          <c:tx>
            <c:strRef>
              <c:f>FAEDCOH!$C$11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FAEDCOH!$A$12:$A$16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FAEDCOH!$C$12:$C$16</c:f>
              <c:numCache>
                <c:formatCode>General</c:formatCode>
                <c:ptCount val="5"/>
                <c:pt idx="0">
                  <c:v>60</c:v>
                </c:pt>
                <c:pt idx="1">
                  <c:v>3</c:v>
                </c:pt>
                <c:pt idx="2">
                  <c:v>24</c:v>
                </c:pt>
                <c:pt idx="3">
                  <c:v>35</c:v>
                </c:pt>
                <c:pt idx="4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C3-1242-83F8-AA7C4D87BF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805102511"/>
        <c:axId val="390065583"/>
      </c:barChart>
      <c:catAx>
        <c:axId val="805102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90065583"/>
        <c:crosses val="autoZero"/>
        <c:auto val="1"/>
        <c:lblAlgn val="ctr"/>
        <c:lblOffset val="100"/>
        <c:noMultiLvlLbl val="0"/>
      </c:catAx>
      <c:valAx>
        <c:axId val="39006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805102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MX" sz="1200" b="1" i="0" u="none" strike="noStrike" kern="1200" spc="0" baseline="0">
                <a:solidFill>
                  <a:sysClr val="windowText" lastClr="000000"/>
                </a:solidFill>
              </a:rPr>
              <a:t>PORCENTAJE DE PARTICIPACIÓN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FAEDCOH!$F$11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C362515-5511-F748-93F8-76D7193B440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C54-AE4F-BDC2-B0C295539D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BE7540F-CD24-6A48-BADE-999F9B18C0C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C54-AE4F-BDC2-B0C295539D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80CDD8F-8FC3-1748-866F-2DB18881EFD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C54-AE4F-BDC2-B0C295539D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8CF12BE-3BB0-D04E-97AB-7EB8A2339DF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7C54-AE4F-BDC2-B0C295539D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22D7B49-9B8B-DA40-A3FC-A87BE8E9A60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7C54-AE4F-BDC2-B0C295539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FAEDCOH!$E$12:$E$16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FAEDCOH!$F$12:$F$16</c:f>
              <c:numCache>
                <c:formatCode>0.00</c:formatCode>
                <c:ptCount val="5"/>
                <c:pt idx="0">
                  <c:v>62.962962962962962</c:v>
                </c:pt>
                <c:pt idx="1">
                  <c:v>87.5</c:v>
                </c:pt>
                <c:pt idx="2">
                  <c:v>64.179104477611943</c:v>
                </c:pt>
                <c:pt idx="3">
                  <c:v>78.125</c:v>
                </c:pt>
                <c:pt idx="4">
                  <c:v>78.120617110799444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54-AE4F-BDC2-B0C295539D2A}"/>
            </c:ext>
          </c:extLst>
        </c:ser>
        <c:ser>
          <c:idx val="1"/>
          <c:order val="1"/>
          <c:tx>
            <c:strRef>
              <c:f>FAEDCOH!$G$11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BA34C0C-E232-8A4B-8755-9144950C913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C54-AE4F-BDC2-B0C295539D2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926A508-A7EB-6741-A642-B18A1B8AD0D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7C54-AE4F-BDC2-B0C295539D2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016785C-B7FE-4E41-B5EB-47C625A425F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7C54-AE4F-BDC2-B0C295539D2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F8F82DE-E75D-104A-B611-DDEF32B1930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7C54-AE4F-BDC2-B0C295539D2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ADADF76-860F-D14E-8210-E0899863341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7C54-AE4F-BDC2-B0C295539D2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FAEDCOH!$E$12:$E$16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FAEDCOH!$G$12:$G$16</c:f>
              <c:numCache>
                <c:formatCode>0.00</c:formatCode>
                <c:ptCount val="5"/>
                <c:pt idx="0">
                  <c:v>37.037037037037038</c:v>
                </c:pt>
                <c:pt idx="1">
                  <c:v>12.5</c:v>
                </c:pt>
                <c:pt idx="2">
                  <c:v>35.820895522388057</c:v>
                </c:pt>
                <c:pt idx="3">
                  <c:v>21.875</c:v>
                </c:pt>
                <c:pt idx="4">
                  <c:v>21.87938288920056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54-AE4F-BDC2-B0C295539D2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04979023"/>
        <c:axId val="339578943"/>
      </c:barChart>
      <c:catAx>
        <c:axId val="8049790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39578943"/>
        <c:crosses val="autoZero"/>
        <c:auto val="1"/>
        <c:lblAlgn val="ctr"/>
        <c:lblOffset val="100"/>
        <c:noMultiLvlLbl val="0"/>
      </c:catAx>
      <c:valAx>
        <c:axId val="33957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8049790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MX" sz="1400" b="1" i="0" u="none" strike="noStrike" kern="1200" baseline="0">
                <a:solidFill>
                  <a:srgbClr val="0E2841"/>
                </a:solidFill>
              </a:rPr>
              <a:t>RESUMEN GENERAL DE LOS ASPECTOS EVALUADOS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FAEDCOH!$B$7:$E$7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FAEDCOH!$B$8:$E$8</c:f>
              <c:numCache>
                <c:formatCode>0.00</c:formatCode>
                <c:ptCount val="4"/>
                <c:pt idx="0">
                  <c:v>19.295999999999999</c:v>
                </c:pt>
                <c:pt idx="1">
                  <c:v>18.622</c:v>
                </c:pt>
                <c:pt idx="2">
                  <c:v>18.576000000000001</c:v>
                </c:pt>
                <c:pt idx="3">
                  <c:v>17.103999999999996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12-C842-BC1C-19A4CA3CC12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28859584"/>
        <c:axId val="1824883168"/>
      </c:barChart>
      <c:catAx>
        <c:axId val="828859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824883168"/>
        <c:crosses val="autoZero"/>
        <c:auto val="1"/>
        <c:lblAlgn val="ctr"/>
        <c:lblOffset val="100"/>
        <c:noMultiLvlLbl val="0"/>
      </c:catAx>
      <c:valAx>
        <c:axId val="1824883168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828859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s-MX" sz="1400" b="1" i="0" u="none" strike="noStrike" kern="1200" spc="100" baseline="0">
                <a:solidFill>
                  <a:sysClr val="windowText" lastClr="00000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</a:rPr>
              <a:t>RESULTADOS DE LOS ASPECTOS EVALUADOS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FAEDCOH!$A$2</c:f>
              <c:strCache>
                <c:ptCount val="1"/>
                <c:pt idx="0">
                  <c:v>Carrera de Educación Inicial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FAEDCOH!$B$2:$E$2</c:f>
              <c:numCache>
                <c:formatCode>General</c:formatCode>
                <c:ptCount val="4"/>
                <c:pt idx="0">
                  <c:v>19.46</c:v>
                </c:pt>
                <c:pt idx="1">
                  <c:v>18.87</c:v>
                </c:pt>
                <c:pt idx="2">
                  <c:v>18.77</c:v>
                </c:pt>
                <c:pt idx="3">
                  <c:v>16.850000000000001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C-1C41-98B6-4B216DE99E0E}"/>
            </c:ext>
          </c:extLst>
        </c:ser>
        <c:ser>
          <c:idx val="1"/>
          <c:order val="1"/>
          <c:tx>
            <c:strRef>
              <c:f>FAEDCOH!$A$3</c:f>
              <c:strCache>
                <c:ptCount val="1"/>
                <c:pt idx="0">
                  <c:v>Carrera de Educación Primaria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FAEDCOH!$B$3:$E$3</c:f>
              <c:numCache>
                <c:formatCode>General</c:formatCode>
                <c:ptCount val="4"/>
                <c:pt idx="0">
                  <c:v>19.34</c:v>
                </c:pt>
                <c:pt idx="1">
                  <c:v>19.2</c:v>
                </c:pt>
                <c:pt idx="2">
                  <c:v>18.98</c:v>
                </c:pt>
                <c:pt idx="3">
                  <c:v>17.34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C-1C41-98B6-4B216DE99E0E}"/>
            </c:ext>
          </c:extLst>
        </c:ser>
        <c:ser>
          <c:idx val="2"/>
          <c:order val="2"/>
          <c:tx>
            <c:strRef>
              <c:f>FAEDCOH!$A$4</c:f>
              <c:strCache>
                <c:ptCount val="1"/>
                <c:pt idx="0">
                  <c:v>Carrera de Educación Fisica y Deportes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FAEDCOH!$B$4:$E$4</c:f>
              <c:numCache>
                <c:formatCode>General</c:formatCode>
                <c:ptCount val="4"/>
                <c:pt idx="0">
                  <c:v>19.39</c:v>
                </c:pt>
                <c:pt idx="1">
                  <c:v>18.88</c:v>
                </c:pt>
                <c:pt idx="2">
                  <c:v>19.07</c:v>
                </c:pt>
                <c:pt idx="3">
                  <c:v>18.07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1C-1C41-98B6-4B216DE99E0E}"/>
            </c:ext>
          </c:extLst>
        </c:ser>
        <c:ser>
          <c:idx val="3"/>
          <c:order val="3"/>
          <c:tx>
            <c:strRef>
              <c:f>FAEDCOH!$A$5</c:f>
              <c:strCache>
                <c:ptCount val="1"/>
                <c:pt idx="0">
                  <c:v>Escuela Profesional de Ciencias de la Comunicación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FAEDCOH!$B$5:$E$5</c:f>
              <c:numCache>
                <c:formatCode>General</c:formatCode>
                <c:ptCount val="4"/>
                <c:pt idx="0">
                  <c:v>19.27</c:v>
                </c:pt>
                <c:pt idx="1">
                  <c:v>18.46</c:v>
                </c:pt>
                <c:pt idx="2">
                  <c:v>18.690000000000001</c:v>
                </c:pt>
                <c:pt idx="3">
                  <c:v>17.22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1C-1C41-98B6-4B216DE99E0E}"/>
            </c:ext>
          </c:extLst>
        </c:ser>
        <c:ser>
          <c:idx val="4"/>
          <c:order val="4"/>
          <c:tx>
            <c:strRef>
              <c:f>FAEDCOH!$A$6</c:f>
              <c:strCache>
                <c:ptCount val="1"/>
                <c:pt idx="0">
                  <c:v>Carrera de Psicología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7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FAEDCOH!$B$6:$E$6</c:f>
              <c:numCache>
                <c:formatCode>General</c:formatCode>
                <c:ptCount val="4"/>
                <c:pt idx="0">
                  <c:v>19.02</c:v>
                </c:pt>
                <c:pt idx="1">
                  <c:v>17.7</c:v>
                </c:pt>
                <c:pt idx="2">
                  <c:v>17.37</c:v>
                </c:pt>
                <c:pt idx="3">
                  <c:v>16.04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F1C-1C41-98B6-4B216DE99E0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45345567"/>
        <c:axId val="713340655"/>
      </c:barChart>
      <c:catAx>
        <c:axId val="34534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713340655"/>
        <c:crosses val="autoZero"/>
        <c:auto val="1"/>
        <c:lblAlgn val="ctr"/>
        <c:lblOffset val="100"/>
        <c:noMultiLvlLbl val="0"/>
      </c:catAx>
      <c:valAx>
        <c:axId val="713340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34534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ENCUESTAS REALIZADAS Y NO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A02-1845-AD24-C625EB6FCFD0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A02-1845-AD24-C625EB6FCFD0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B36D3CA-59FE-4A43-86ED-7FC4764D650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(2972)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A02-1845-AD24-C625EB6FCFD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2A343E5-F6CD-415D-BA1F-120F055DFA3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(2710)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A02-1845-AD24-C625EB6FCFD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FAEDCOH!$M$17:$N$17</c:f>
              <c:strCache>
                <c:ptCount val="2"/>
                <c:pt idx="0">
                  <c:v>ENCUESTAS REALIZADAS</c:v>
                </c:pt>
                <c:pt idx="1">
                  <c:v>ENCUESTAS NO REALIZADAS</c:v>
                </c:pt>
              </c:strCache>
            </c:strRef>
          </c:cat>
          <c:val>
            <c:numRef>
              <c:f>FAEDCOH!$M$18:$N$18</c:f>
              <c:numCache>
                <c:formatCode>0.00</c:formatCode>
                <c:ptCount val="2"/>
                <c:pt idx="0">
                  <c:v>52.305526223160861</c:v>
                </c:pt>
                <c:pt idx="1">
                  <c:v>47.694473776839139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2-1845-AD24-C625EB6FCFD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DE ENCUESTAS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FAEDCOH!$I$11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FAEDCOH!$H$12:$H$16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FAEDCOH!$I$12:$I$16</c:f>
              <c:numCache>
                <c:formatCode>General</c:formatCode>
                <c:ptCount val="5"/>
                <c:pt idx="0">
                  <c:v>369</c:v>
                </c:pt>
                <c:pt idx="1">
                  <c:v>96</c:v>
                </c:pt>
                <c:pt idx="2">
                  <c:v>176</c:v>
                </c:pt>
                <c:pt idx="3">
                  <c:v>531</c:v>
                </c:pt>
                <c:pt idx="4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F3-D049-9AE1-63DFD78EEADC}"/>
            </c:ext>
          </c:extLst>
        </c:ser>
        <c:ser>
          <c:idx val="1"/>
          <c:order val="1"/>
          <c:tx>
            <c:strRef>
              <c:f>FAEDCOH!$J$11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FAEDCOH!$H$12:$H$16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FAEDCOH!$J$12:$J$16</c:f>
              <c:numCache>
                <c:formatCode>General</c:formatCode>
                <c:ptCount val="5"/>
                <c:pt idx="0">
                  <c:v>638</c:v>
                </c:pt>
                <c:pt idx="1">
                  <c:v>56</c:v>
                </c:pt>
                <c:pt idx="2">
                  <c:v>255</c:v>
                </c:pt>
                <c:pt idx="3">
                  <c:v>354</c:v>
                </c:pt>
                <c:pt idx="4">
                  <c:v>1407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1F3-D049-9AE1-63DFD78EEAD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31069439"/>
        <c:axId val="339465967"/>
      </c:barChart>
      <c:catAx>
        <c:axId val="13310694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39465967"/>
        <c:crosses val="autoZero"/>
        <c:auto val="1"/>
        <c:lblAlgn val="ctr"/>
        <c:lblOffset val="100"/>
        <c:noMultiLvlLbl val="0"/>
      </c:catAx>
      <c:valAx>
        <c:axId val="339465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331069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j-lt"/>
                <a:ea typeface="+mn-ea"/>
                <a:cs typeface="+mn-cs"/>
              </a:defRPr>
            </a:pPr>
            <a:r>
              <a:rPr lang="es-MX" sz="1200" b="1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PORCENTAJE DE ENCUESTAS REALIZADAS POR ESCUELA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FAEDCOH!$M$11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CF971DE-D054-EB46-8DC2-E8197A50E37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405-ED4C-BD1D-E1C0FF07E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864992F-02C4-4E4D-A967-6A24B96456C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405-ED4C-BD1D-E1C0FF07E3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17416E0-02A1-E74B-8EA9-21A8B5CEAEE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405-ED4C-BD1D-E1C0FF07E3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777BCCE-FD88-664E-8C4C-7D88EC2DDED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405-ED4C-BD1D-E1C0FF07E3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39A52D3-C94E-CE42-AEA3-AD998726569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405-ED4C-BD1D-E1C0FF07E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FAEDCOH!$L$12:$L$16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FAEDCOH!$M$12:$M$16</c:f>
              <c:numCache>
                <c:formatCode>0.00</c:formatCode>
                <c:ptCount val="5"/>
                <c:pt idx="0">
                  <c:v>36.643495531281033</c:v>
                </c:pt>
                <c:pt idx="1">
                  <c:v>63.157894736842103</c:v>
                </c:pt>
                <c:pt idx="2">
                  <c:v>40.835266821345705</c:v>
                </c:pt>
                <c:pt idx="3">
                  <c:v>60</c:v>
                </c:pt>
                <c:pt idx="4">
                  <c:v>56.127221702525723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5-ED4C-BD1D-E1C0FF07E314}"/>
            </c:ext>
          </c:extLst>
        </c:ser>
        <c:ser>
          <c:idx val="1"/>
          <c:order val="1"/>
          <c:tx>
            <c:strRef>
              <c:f>FAEDCOH!$N$11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940C90-A7AB-704B-AB55-54CA7EAB9B3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405-ED4C-BD1D-E1C0FF07E31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7997570-97E4-7B42-AC32-E58A48562DA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405-ED4C-BD1D-E1C0FF07E31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D33DC04-654A-D64B-AA48-8B191E7030B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405-ED4C-BD1D-E1C0FF07E31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4FCF1BD-2DBB-0344-853D-32E02DB4461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405-ED4C-BD1D-E1C0FF07E314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1125E6C-F959-9046-8501-A7D2EE1CFBE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405-ED4C-BD1D-E1C0FF07E31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7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FAEDCOH!$L$12:$L$16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FAEDCOH!$N$12:$N$16</c:f>
              <c:numCache>
                <c:formatCode>0.00</c:formatCode>
                <c:ptCount val="5"/>
                <c:pt idx="0">
                  <c:v>63.356504468718967</c:v>
                </c:pt>
                <c:pt idx="1">
                  <c:v>36.842105263157897</c:v>
                </c:pt>
                <c:pt idx="2">
                  <c:v>59.164733178654295</c:v>
                </c:pt>
                <c:pt idx="3">
                  <c:v>40</c:v>
                </c:pt>
                <c:pt idx="4">
                  <c:v>43.872778297474277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5-ED4C-BD1D-E1C0FF07E31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624017855"/>
        <c:axId val="992118431"/>
      </c:barChart>
      <c:catAx>
        <c:axId val="62401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992118431"/>
        <c:crosses val="autoZero"/>
        <c:auto val="1"/>
        <c:lblAlgn val="ctr"/>
        <c:lblOffset val="100"/>
        <c:noMultiLvlLbl val="0"/>
      </c:catAx>
      <c:valAx>
        <c:axId val="99211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624017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FAEDCOH!$G$1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876A-4649-95D5-F5E9956210A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76A-4649-95D5-F5E9956210A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876A-4649-95D5-F5E9956210A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876A-4649-95D5-F5E9956210A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76A-4649-95D5-F5E9956210A2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F102B262-2C74-4562-BCE5-C8666F4DE90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876A-4649-95D5-F5E9956210A2}"/>
                </c:ext>
              </c:extLst>
            </c:dLbl>
            <c:dLbl>
              <c:idx val="1"/>
              <c:layout>
                <c:manualLayout>
                  <c:x val="-0.11055624433976485"/>
                  <c:y val="8.818702986153594E-2"/>
                </c:manualLayout>
              </c:layout>
              <c:tx>
                <c:rich>
                  <a:bodyPr/>
                  <a:lstStyle/>
                  <a:p>
                    <a:fld id="{F9ACDEE9-1284-46FD-8684-5230B475638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6A-4649-95D5-F5E9956210A2}"/>
                </c:ext>
              </c:extLst>
            </c:dLbl>
            <c:dLbl>
              <c:idx val="2"/>
              <c:layout>
                <c:manualLayout>
                  <c:x val="-0.15817471917250839"/>
                  <c:y val="7.9326808865849321E-2"/>
                </c:manualLayout>
              </c:layout>
              <c:tx>
                <c:rich>
                  <a:bodyPr/>
                  <a:lstStyle/>
                  <a:p>
                    <a:fld id="{CD74FCBE-A4B5-4E3F-BB0E-8A01EA756CC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76A-4649-95D5-F5E9956210A2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9868AEA-0A8C-48F5-83F5-6AB40788ECA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6A-4649-95D5-F5E9956210A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DCE71CD-F392-4F8B-A299-909C4AE6CA2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6A-4649-95D5-F5E9956210A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FAEDCOH!$F$2:$F$6</c:f>
              <c:strCache>
                <c:ptCount val="5"/>
                <c:pt idx="0">
                  <c:v>Carrera de Educación Inicial</c:v>
                </c:pt>
                <c:pt idx="1">
                  <c:v>Carrera de Educación Primaria</c:v>
                </c:pt>
                <c:pt idx="2">
                  <c:v>Carrera de Educación Fisica y Deportes</c:v>
                </c:pt>
                <c:pt idx="3">
                  <c:v>Escuela Profesional de Ciencias de la Comunicación</c:v>
                </c:pt>
                <c:pt idx="4">
                  <c:v>Carrera de Psicología</c:v>
                </c:pt>
              </c:strCache>
            </c:strRef>
          </c:cat>
          <c:val>
            <c:numRef>
              <c:f>FAEDCOH!$G$2:$G$6</c:f>
              <c:numCache>
                <c:formatCode>0.00</c:formatCode>
                <c:ptCount val="5"/>
                <c:pt idx="0">
                  <c:v>14.38721136767318</c:v>
                </c:pt>
                <c:pt idx="1">
                  <c:v>2.1314387211367674</c:v>
                </c:pt>
                <c:pt idx="2">
                  <c:v>5.9502664298401422</c:v>
                </c:pt>
                <c:pt idx="3">
                  <c:v>14.209591474245116</c:v>
                </c:pt>
                <c:pt idx="4">
                  <c:v>63.321492007104794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6A-4649-95D5-F5E9956210A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sz="1200"/>
              <a:t>PORCENTAJE DE PARTICIPACIÓN POR FACULTAD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'ESTUDIANTES ENCUESTADOS'!$F$1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366F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0BF9F1B-C2A3-FB47-A4AE-772608D41D1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D35-9548-B478-F58630FE7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D219048-C485-7342-A322-DB0E40129A1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35-9548-B478-F58630FE7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F08C78D-F790-B34A-8C2E-634C8608AB1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CD35-9548-B478-F58630FE7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87CF53CC-82DD-D644-9A79-3AD91D619E3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CD35-9548-B478-F58630FE7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DC4DBE0-77D7-0C4E-895E-3CFE43CD9309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CD35-9548-B478-F58630FE7A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EB7D4D2-5D82-6346-909D-AD3EEB8EA9F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CD35-9548-B478-F58630FE7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'ESTUDIANTES ENCUESTADOS'!$E$2:$E$7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'ESTUDIANTES ENCUESTADOS'!$F$2:$F$7</c:f>
              <c:numCache>
                <c:formatCode>0.00</c:formatCode>
                <c:ptCount val="6"/>
                <c:pt idx="0">
                  <c:v>59.935483870967744</c:v>
                </c:pt>
                <c:pt idx="1">
                  <c:v>75.310834813499113</c:v>
                </c:pt>
                <c:pt idx="2">
                  <c:v>84.086569064290259</c:v>
                </c:pt>
                <c:pt idx="3">
                  <c:v>75.893482831114227</c:v>
                </c:pt>
                <c:pt idx="4">
                  <c:v>72.900763358778633</c:v>
                </c:pt>
                <c:pt idx="5">
                  <c:v>61.827284105131412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35-9548-B478-F58630FE7A8D}"/>
            </c:ext>
          </c:extLst>
        </c:ser>
        <c:ser>
          <c:idx val="1"/>
          <c:order val="1"/>
          <c:tx>
            <c:strRef>
              <c:f>'ESTUDIANTES ENCUESTADOS'!$G$1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93BB9A0-2381-134A-91A2-44AD757E2A7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CD35-9548-B478-F58630FE7A8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A7BF928-0C2E-6D45-9BBB-25140C3FDC6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35-9548-B478-F58630FE7A8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C685FE3-4307-8945-98AD-17006EB31F2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CD35-9548-B478-F58630FE7A8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762AD9E-98DB-A543-AF38-9B198BDFFC0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CD35-9548-B478-F58630FE7A8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4A51AA0-6A7E-754B-8D59-349D37AC0D9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CD35-9548-B478-F58630FE7A8D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3C3306A-2625-2B46-8110-316CD1A422A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CD35-9548-B478-F58630FE7A8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'ESTUDIANTES ENCUESTADOS'!$E$2:$E$7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'ESTUDIANTES ENCUESTADOS'!$G$2:$G$7</c:f>
              <c:numCache>
                <c:formatCode>0.00</c:formatCode>
                <c:ptCount val="6"/>
                <c:pt idx="0">
                  <c:v>40.064516129032256</c:v>
                </c:pt>
                <c:pt idx="1">
                  <c:v>24.689165186500887</c:v>
                </c:pt>
                <c:pt idx="2">
                  <c:v>15.913430935709739</c:v>
                </c:pt>
                <c:pt idx="3">
                  <c:v>24.106517168885773</c:v>
                </c:pt>
                <c:pt idx="4">
                  <c:v>27.099236641221374</c:v>
                </c:pt>
                <c:pt idx="5">
                  <c:v>38.172715894868588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35-9548-B478-F58630FE7A8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484409872"/>
        <c:axId val="1907955696"/>
      </c:barChart>
      <c:catAx>
        <c:axId val="14844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907955696"/>
        <c:crosses val="autoZero"/>
        <c:auto val="1"/>
        <c:lblAlgn val="ctr"/>
        <c:lblOffset val="100"/>
        <c:noMultiLvlLbl val="0"/>
      </c:catAx>
      <c:valAx>
        <c:axId val="1907955696"/>
        <c:scaling>
          <c:orientation val="minMax"/>
        </c:scaling>
        <c:delete val="0"/>
        <c:axPos val="l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48440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sz="1200" b="1"/>
              <a:t>ENCUESTADOS</a:t>
            </a:r>
            <a:r>
              <a:rPr lang="es-MX" sz="1200" b="1" baseline="0"/>
              <a:t> Y NO ENCUESTADOS DE FACEM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2D2765"/>
            </a:solidFill>
          </c:spPr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792-B34C-AFD3-059A3AEE2E6A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792-B34C-AFD3-059A3AEE2E6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0DF514C-451D-424F-978B-DF5454D0EA5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(1083)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792-B34C-AFD3-059A3AEE2E6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32C81A2-0797-448E-A170-93FCAB90AEF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(344)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792-B34C-AFD3-059A3AEE2E6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FACEM!$F$17:$G$17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FACEM!$F$18:$G$18</c:f>
              <c:numCache>
                <c:formatCode>0.00</c:formatCode>
                <c:ptCount val="2"/>
                <c:pt idx="0">
                  <c:v>75.893482831114227</c:v>
                </c:pt>
                <c:pt idx="1">
                  <c:v>24.106517168885773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2-B34C-AFD3-059A3AEE2E6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DE PARTICIPACIÓN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FACEM!$B$11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FACEM!$A$12:$A$16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FACEM!$B$12:$B$16</c:f>
              <c:numCache>
                <c:formatCode>General</c:formatCode>
                <c:ptCount val="5"/>
                <c:pt idx="0">
                  <c:v>70</c:v>
                </c:pt>
                <c:pt idx="1">
                  <c:v>241</c:v>
                </c:pt>
                <c:pt idx="2">
                  <c:v>296</c:v>
                </c:pt>
                <c:pt idx="3">
                  <c:v>391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25-BF4A-971D-C7CDD741B51A}"/>
            </c:ext>
          </c:extLst>
        </c:ser>
        <c:ser>
          <c:idx val="1"/>
          <c:order val="1"/>
          <c:tx>
            <c:strRef>
              <c:f>FACEM!$C$11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FACEM!$A$12:$A$16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FACEM!$C$12:$C$16</c:f>
              <c:numCache>
                <c:formatCode>General</c:formatCode>
                <c:ptCount val="5"/>
                <c:pt idx="0">
                  <c:v>42</c:v>
                </c:pt>
                <c:pt idx="1">
                  <c:v>87</c:v>
                </c:pt>
                <c:pt idx="2">
                  <c:v>89</c:v>
                </c:pt>
                <c:pt idx="3">
                  <c:v>106</c:v>
                </c:pt>
                <c:pt idx="4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25-BF4A-971D-C7CDD741B51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6454511"/>
        <c:axId val="1326557999"/>
      </c:barChart>
      <c:catAx>
        <c:axId val="13164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326557999"/>
        <c:crosses val="autoZero"/>
        <c:auto val="1"/>
        <c:lblAlgn val="ctr"/>
        <c:lblOffset val="100"/>
        <c:noMultiLvlLbl val="0"/>
      </c:catAx>
      <c:valAx>
        <c:axId val="1326557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64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PORCENTAJE</a:t>
            </a:r>
            <a:r>
              <a:rPr lang="es-MX" b="1" baseline="0"/>
              <a:t> DE PARTICIPACIÓN POR ESCUELAS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FACEM!$F$11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15384E-53E7-C54A-A793-989D265E7A1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056-B340-96DC-9FC4D5FC34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0A056A-B934-1249-834D-BF3B1D8D6BE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056-B340-96DC-9FC4D5FC34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DB98F7-1CE6-024F-A140-E2FBFB28DE7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3056-B340-96DC-9FC4D5FC34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E53209-B6BA-2946-9605-870B23CB0CC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3056-B340-96DC-9FC4D5FC34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9C7E78A-78DD-7F4A-A542-9CE5D6BCD08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3056-B340-96DC-9FC4D5FC3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FACEM!$E$12:$E$16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FACEM!$F$12:$F$16</c:f>
              <c:numCache>
                <c:formatCode>0.00</c:formatCode>
                <c:ptCount val="5"/>
                <c:pt idx="0">
                  <c:v>62.5</c:v>
                </c:pt>
                <c:pt idx="1">
                  <c:v>73.475609756097555</c:v>
                </c:pt>
                <c:pt idx="2">
                  <c:v>76.883116883116884</c:v>
                </c:pt>
                <c:pt idx="3">
                  <c:v>78.672032193158955</c:v>
                </c:pt>
                <c:pt idx="4">
                  <c:v>80.952380952380949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56-B340-96DC-9FC4D5FC3487}"/>
            </c:ext>
          </c:extLst>
        </c:ser>
        <c:ser>
          <c:idx val="1"/>
          <c:order val="1"/>
          <c:tx>
            <c:strRef>
              <c:f>FACEM!$G$11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7E929A-06CB-4542-BA14-98B96C9935B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3056-B340-96DC-9FC4D5FC348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1FC073-E4DB-9F48-BCFE-A440F0FBE67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3056-B340-96DC-9FC4D5FC348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8A5414-BBC1-DF42-B1E4-A08B3DE16D9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3056-B340-96DC-9FC4D5FC348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890585-8840-7E4B-BB1D-FCACDB54975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3056-B340-96DC-9FC4D5FC348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051271D-0727-794C-B856-AADA886124C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3056-B340-96DC-9FC4D5FC34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FACEM!$E$12:$E$16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FACEM!$G$12:$G$16</c:f>
              <c:numCache>
                <c:formatCode>0.00</c:formatCode>
                <c:ptCount val="5"/>
                <c:pt idx="0">
                  <c:v>37.5</c:v>
                </c:pt>
                <c:pt idx="1">
                  <c:v>26.524390243902438</c:v>
                </c:pt>
                <c:pt idx="2">
                  <c:v>23.116883116883116</c:v>
                </c:pt>
                <c:pt idx="3">
                  <c:v>21.327967806841045</c:v>
                </c:pt>
                <c:pt idx="4">
                  <c:v>19.047619047619047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56-B340-96DC-9FC4D5FC348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6111359"/>
        <c:axId val="304175375"/>
      </c:barChart>
      <c:catAx>
        <c:axId val="13161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04175375"/>
        <c:crosses val="autoZero"/>
        <c:auto val="1"/>
        <c:lblAlgn val="ctr"/>
        <c:lblOffset val="100"/>
        <c:noMultiLvlLbl val="0"/>
      </c:catAx>
      <c:valAx>
        <c:axId val="3041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3161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ENCUESTAS</a:t>
            </a:r>
            <a:r>
              <a:rPr lang="es-MX" b="1" baseline="0"/>
              <a:t> REALIZADAS Y NO REALIZADAS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B366-3B45-9D28-B1297C7879A7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366-3B45-9D28-B1297C7879A7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270FF897-3C85-4D0E-8450-57EB9B78FC4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(4098)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B366-3B45-9D28-B1297C7879A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19383D6F-D43B-41A4-91F4-35DFBAB8F72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(4182)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B366-3B45-9D28-B1297C7879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FACEM!$I$17:$J$17</c:f>
              <c:strCache>
                <c:ptCount val="2"/>
                <c:pt idx="0">
                  <c:v>ENCUESTAS REALIZADAS</c:v>
                </c:pt>
                <c:pt idx="1">
                  <c:v>ENCUESTAS NO REALIZADAS</c:v>
                </c:pt>
              </c:strCache>
            </c:strRef>
          </c:cat>
          <c:val>
            <c:numRef>
              <c:f>FACEM!$M$18:$N$18</c:f>
              <c:numCache>
                <c:formatCode>0.00</c:formatCode>
                <c:ptCount val="2"/>
                <c:pt idx="0">
                  <c:v>49.492753623188406</c:v>
                </c:pt>
                <c:pt idx="1">
                  <c:v>50.507246376811594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66-3B45-9D28-B1297C7879A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DE ENCUESTAS POR ESCUELAS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FACEM!$I$11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FACEM!$H$12:$H$16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FACEM!$I$12:$I$16</c:f>
              <c:numCache>
                <c:formatCode>General</c:formatCode>
                <c:ptCount val="5"/>
                <c:pt idx="0">
                  <c:v>293</c:v>
                </c:pt>
                <c:pt idx="1">
                  <c:v>801</c:v>
                </c:pt>
                <c:pt idx="2">
                  <c:v>1195</c:v>
                </c:pt>
                <c:pt idx="3">
                  <c:v>1467</c:v>
                </c:pt>
                <c:pt idx="4">
                  <c:v>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0-5F46-9054-05E35BE0C416}"/>
            </c:ext>
          </c:extLst>
        </c:ser>
        <c:ser>
          <c:idx val="1"/>
          <c:order val="1"/>
          <c:tx>
            <c:strRef>
              <c:f>FACEM!$J$11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FACEM!$H$12:$H$16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FACEM!$J$12:$J$16</c:f>
              <c:numCache>
                <c:formatCode>General</c:formatCode>
                <c:ptCount val="5"/>
                <c:pt idx="0">
                  <c:v>296</c:v>
                </c:pt>
                <c:pt idx="1">
                  <c:v>1043</c:v>
                </c:pt>
                <c:pt idx="2">
                  <c:v>1151</c:v>
                </c:pt>
                <c:pt idx="3">
                  <c:v>1449</c:v>
                </c:pt>
                <c:pt idx="4">
                  <c:v>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D0-5F46-9054-05E35BE0C4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235279"/>
        <c:axId val="327696559"/>
      </c:barChart>
      <c:catAx>
        <c:axId val="17702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27696559"/>
        <c:crosses val="autoZero"/>
        <c:auto val="1"/>
        <c:lblAlgn val="ctr"/>
        <c:lblOffset val="100"/>
        <c:noMultiLvlLbl val="0"/>
      </c:catAx>
      <c:valAx>
        <c:axId val="3276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77023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PORCENTAJE</a:t>
            </a:r>
            <a:r>
              <a:rPr lang="es-MX" b="1" baseline="0"/>
              <a:t> DE ENCUESTAS REALIZADAS POR ESCUELA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FACEM!$M$11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5298C9-D2F6-E54D-AFDC-FA5E3D95DAB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9B3-2348-B8E5-5193EE0383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91C434-4241-9F47-B471-971F10BE72D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09B3-2348-B8E5-5193EE0383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36943C-3D70-AB40-80EC-95AF412E238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09B3-2348-B8E5-5193EE0383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7A2CBA-49C0-1D4E-B7F2-8634F019441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09B3-2348-B8E5-5193EE0383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7AE95C3-5CA3-904F-B0E9-8621F3994A7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09B3-2348-B8E5-5193EE0383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FACEM!$L$12:$L$16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FACEM!$M$12:$M$16</c:f>
              <c:numCache>
                <c:formatCode>0.00</c:formatCode>
                <c:ptCount val="5"/>
                <c:pt idx="0">
                  <c:v>49.745331069609506</c:v>
                </c:pt>
                <c:pt idx="1">
                  <c:v>43.43817787418655</c:v>
                </c:pt>
                <c:pt idx="2">
                  <c:v>50.937766410912189</c:v>
                </c:pt>
                <c:pt idx="3">
                  <c:v>50.308641975308639</c:v>
                </c:pt>
                <c:pt idx="4">
                  <c:v>58.46153846153846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B3-2348-B8E5-5193EE038315}"/>
            </c:ext>
          </c:extLst>
        </c:ser>
        <c:ser>
          <c:idx val="1"/>
          <c:order val="1"/>
          <c:tx>
            <c:strRef>
              <c:f>FACEM!$N$11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3826CD6-5C7C-4942-A907-F4738DE3681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9B3-2348-B8E5-5193EE03831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3D73D8-DEEF-4044-8535-080EA624B7B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9B3-2348-B8E5-5193EE03831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C74FE8-2C3A-2245-BEDB-99ABB300D7A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09B3-2348-B8E5-5193EE038315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8EC9FF-7FA6-194F-B827-7B762B293BA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09B3-2348-B8E5-5193EE038315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7E035DA-4F0C-4D4F-A21C-10C544E9B2CA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09B3-2348-B8E5-5193EE03831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FACEM!$L$12:$L$16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FACEM!$N$12:$N$16</c:f>
              <c:numCache>
                <c:formatCode>0.00</c:formatCode>
                <c:ptCount val="5"/>
                <c:pt idx="0">
                  <c:v>50.254668930390494</c:v>
                </c:pt>
                <c:pt idx="1">
                  <c:v>56.56182212581345</c:v>
                </c:pt>
                <c:pt idx="2">
                  <c:v>49.062233589087811</c:v>
                </c:pt>
                <c:pt idx="3">
                  <c:v>49.691358024691361</c:v>
                </c:pt>
                <c:pt idx="4">
                  <c:v>41.53846153846154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B3-2348-B8E5-5193EE03831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7161199"/>
        <c:axId val="1187624255"/>
      </c:barChart>
      <c:catAx>
        <c:axId val="15371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187624255"/>
        <c:crosses val="autoZero"/>
        <c:auto val="1"/>
        <c:lblAlgn val="ctr"/>
        <c:lblOffset val="100"/>
        <c:noMultiLvlLbl val="0"/>
      </c:catAx>
      <c:valAx>
        <c:axId val="1187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5371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GENERAL DE LOS ASPECTOS</a:t>
            </a:r>
            <a:r>
              <a:rPr lang="es-MX" b="1" baseline="0"/>
              <a:t> EVALUADOS</a:t>
            </a:r>
            <a:r>
              <a:rPr lang="es-MX" b="1"/>
              <a:t> </a:t>
            </a:r>
            <a:r>
              <a:rPr lang="es-MX" b="1" baseline="0"/>
              <a:t>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FACEM!$B$7:$E$7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FACEM!$B$8:$E$8</c:f>
              <c:numCache>
                <c:formatCode>0.00</c:formatCode>
                <c:ptCount val="4"/>
                <c:pt idx="0">
                  <c:v>18.827999999999999</c:v>
                </c:pt>
                <c:pt idx="1">
                  <c:v>17.892000000000003</c:v>
                </c:pt>
                <c:pt idx="2">
                  <c:v>17.923999999999999</c:v>
                </c:pt>
                <c:pt idx="3">
                  <c:v>17.020000000000003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D-4749-8989-F1D5F67E4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76015"/>
        <c:axId val="1536993103"/>
      </c:barChart>
      <c:catAx>
        <c:axId val="99207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536993103"/>
        <c:crosses val="autoZero"/>
        <c:auto val="1"/>
        <c:lblAlgn val="ctr"/>
        <c:lblOffset val="100"/>
        <c:noMultiLvlLbl val="0"/>
      </c:catAx>
      <c:valAx>
        <c:axId val="15369931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9207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RESULTADOS</a:t>
            </a:r>
            <a:r>
              <a:rPr lang="es-MX" b="1" baseline="0"/>
              <a:t> DE LOS ASPECTOS EVALUADOS POR ESCUELAS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FACEM!$A$2</c:f>
              <c:strCache>
                <c:ptCount val="1"/>
                <c:pt idx="0">
                  <c:v>Escuela Profesional de Administración Turístico-Hotelera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FACEM!$B$2:$E$2</c:f>
              <c:numCache>
                <c:formatCode>General</c:formatCode>
                <c:ptCount val="4"/>
                <c:pt idx="0">
                  <c:v>19.22</c:v>
                </c:pt>
                <c:pt idx="1">
                  <c:v>18.170000000000002</c:v>
                </c:pt>
                <c:pt idx="2">
                  <c:v>17.95</c:v>
                </c:pt>
                <c:pt idx="3">
                  <c:v>17.04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50-D549-8C85-7628F1D28710}"/>
            </c:ext>
          </c:extLst>
        </c:ser>
        <c:ser>
          <c:idx val="1"/>
          <c:order val="1"/>
          <c:tx>
            <c:strRef>
              <c:f>FACEM!$A$3</c:f>
              <c:strCache>
                <c:ptCount val="1"/>
                <c:pt idx="0">
                  <c:v>Escuela Profesional de Ingeniería Comercial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FACEM!$B$3:$E$3</c:f>
              <c:numCache>
                <c:formatCode>General</c:formatCode>
                <c:ptCount val="4"/>
                <c:pt idx="0">
                  <c:v>18.64</c:v>
                </c:pt>
                <c:pt idx="1">
                  <c:v>17.690000000000001</c:v>
                </c:pt>
                <c:pt idx="2">
                  <c:v>17.95</c:v>
                </c:pt>
                <c:pt idx="3">
                  <c:v>17.190000000000001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50-D549-8C85-7628F1D28710}"/>
            </c:ext>
          </c:extLst>
        </c:ser>
        <c:ser>
          <c:idx val="2"/>
          <c:order val="2"/>
          <c:tx>
            <c:strRef>
              <c:f>FACEM!$A$4</c:f>
              <c:strCache>
                <c:ptCount val="1"/>
                <c:pt idx="0">
                  <c:v>Escuela Profesional de Ciencias Contables y Financieras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FACEM!$B$4:$E$4</c:f>
              <c:numCache>
                <c:formatCode>General</c:formatCode>
                <c:ptCount val="4"/>
                <c:pt idx="0">
                  <c:v>18.5</c:v>
                </c:pt>
                <c:pt idx="1">
                  <c:v>17.690000000000001</c:v>
                </c:pt>
                <c:pt idx="2">
                  <c:v>17.57</c:v>
                </c:pt>
                <c:pt idx="3">
                  <c:v>16.73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50-D549-8C85-7628F1D28710}"/>
            </c:ext>
          </c:extLst>
        </c:ser>
        <c:ser>
          <c:idx val="3"/>
          <c:order val="3"/>
          <c:tx>
            <c:strRef>
              <c:f>FACEM!$A$5</c:f>
              <c:strCache>
                <c:ptCount val="1"/>
                <c:pt idx="0">
                  <c:v>Escuela Profesional de Administración de Negocios Internacionales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FACEM!$B$5:$E$5</c:f>
              <c:numCache>
                <c:formatCode>General</c:formatCode>
                <c:ptCount val="4"/>
                <c:pt idx="0">
                  <c:v>18.829999999999998</c:v>
                </c:pt>
                <c:pt idx="1">
                  <c:v>17.98</c:v>
                </c:pt>
                <c:pt idx="2">
                  <c:v>17.93</c:v>
                </c:pt>
                <c:pt idx="3">
                  <c:v>16.829999999999998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50-D549-8C85-7628F1D28710}"/>
            </c:ext>
          </c:extLst>
        </c:ser>
        <c:ser>
          <c:idx val="4"/>
          <c:order val="4"/>
          <c:tx>
            <c:strRef>
              <c:f>FACEM!$A$6</c:f>
              <c:strCache>
                <c:ptCount val="1"/>
                <c:pt idx="0">
                  <c:v>Escuela Profesional de Economía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FACEM!$B$1:$E$1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FACEM!$B$6:$E$6</c:f>
              <c:numCache>
                <c:formatCode>General</c:formatCode>
                <c:ptCount val="4"/>
                <c:pt idx="0">
                  <c:v>18.95</c:v>
                </c:pt>
                <c:pt idx="1">
                  <c:v>17.93</c:v>
                </c:pt>
                <c:pt idx="2">
                  <c:v>18.22</c:v>
                </c:pt>
                <c:pt idx="3">
                  <c:v>17.309999999999999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50-D549-8C85-7628F1D287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158847"/>
        <c:axId val="1659029663"/>
      </c:barChart>
      <c:catAx>
        <c:axId val="16591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9029663"/>
        <c:crosses val="autoZero"/>
        <c:auto val="1"/>
        <c:lblAlgn val="ctr"/>
        <c:lblOffset val="100"/>
        <c:noMultiLvlLbl val="0"/>
      </c:catAx>
      <c:valAx>
        <c:axId val="1659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9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FACEM!$G$1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9E7-4308-B24F-6DA93604F6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9E7-4308-B24F-6DA93604F6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9E7-4308-B24F-6DA93604F6F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9E7-4308-B24F-6DA93604F6F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79E7-4308-B24F-6DA93604F6F7}"/>
              </c:ext>
            </c:extLst>
          </c:dPt>
          <c:dLbls>
            <c:dLbl>
              <c:idx val="0"/>
              <c:layout>
                <c:manualLayout>
                  <c:x val="-5.5047250204183801E-2"/>
                  <c:y val="0.12353659580615646"/>
                </c:manualLayout>
              </c:layout>
              <c:tx>
                <c:rich>
                  <a:bodyPr/>
                  <a:lstStyle/>
                  <a:p>
                    <a:fld id="{DA257E78-9C4B-4495-811C-E4343AEFCEA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79E7-4308-B24F-6DA93604F6F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B1B36D9-1564-44F1-BE91-CDD86B159BE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79E7-4308-B24F-6DA93604F6F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EB8D7B-C196-42EE-9679-DB3222C75C0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79E7-4308-B24F-6DA93604F6F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2E3D46C-E055-4B8D-AA9E-B9B858EA7A7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79E7-4308-B24F-6DA93604F6F7}"/>
                </c:ext>
              </c:extLst>
            </c:dLbl>
            <c:dLbl>
              <c:idx val="4"/>
              <c:layout>
                <c:manualLayout>
                  <c:x val="4.8435929065352608E-2"/>
                  <c:y val="0.12234574061093781"/>
                </c:manualLayout>
              </c:layout>
              <c:tx>
                <c:rich>
                  <a:bodyPr/>
                  <a:lstStyle/>
                  <a:p>
                    <a:fld id="{947502EE-14EB-4F89-AA09-A2FC48EE03DC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79E7-4308-B24F-6DA93604F6F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FACEM!$F$2:$F$6</c:f>
              <c:strCache>
                <c:ptCount val="5"/>
                <c:pt idx="0">
                  <c:v>Escuela Profesional de Administración Turístico-Hotelera</c:v>
                </c:pt>
                <c:pt idx="1">
                  <c:v>Escuela Profesional de Ingeniería Comercial</c:v>
                </c:pt>
                <c:pt idx="2">
                  <c:v>Escuela Profesional de Ciencias Contables y Financieras</c:v>
                </c:pt>
                <c:pt idx="3">
                  <c:v>Escuela Profesional de Administración de Negocios Internacionales</c:v>
                </c:pt>
                <c:pt idx="4">
                  <c:v>Escuela Profesional de Economía</c:v>
                </c:pt>
              </c:strCache>
            </c:strRef>
          </c:cat>
          <c:val>
            <c:numRef>
              <c:f>FACEM!$G$2:$G$6</c:f>
              <c:numCache>
                <c:formatCode>0.00</c:formatCode>
                <c:ptCount val="5"/>
                <c:pt idx="0">
                  <c:v>7.8486334968465314</c:v>
                </c:pt>
                <c:pt idx="1">
                  <c:v>22.985283812193412</c:v>
                </c:pt>
                <c:pt idx="2">
                  <c:v>26.97967764540995</c:v>
                </c:pt>
                <c:pt idx="3">
                  <c:v>34.828311142256482</c:v>
                </c:pt>
                <c:pt idx="4">
                  <c:v>7.3580939032936232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E7-4308-B24F-6DA93604F6F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ENCUESTADOS</a:t>
            </a:r>
            <a:r>
              <a:rPr lang="es-MX" b="1" baseline="0"/>
              <a:t> Y NO ENCUESTADOS DE FAU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2D2765"/>
            </a:solidFill>
          </c:spPr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5142-2340-A6CE-E41A63BF7E61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2-2340-A6CE-E41A63BF7E6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48375BB5-4882-4C53-B2B3-2DFF69CC86A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(382)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142-2340-A6CE-E41A63BF7E6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25BE4BF-E734-49FB-B866-D941EAA2656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(142)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5142-2340-A6CE-E41A63BF7E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FAU!$B$7:$C$7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FAU!$F$8:$G$8</c:f>
              <c:numCache>
                <c:formatCode>0.00</c:formatCode>
                <c:ptCount val="2"/>
                <c:pt idx="0">
                  <c:v>72.900763358778633</c:v>
                </c:pt>
                <c:pt idx="1">
                  <c:v>27.099236641221374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42-2340-A6CE-E41A63BF7E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/>
              <a:t>ENCUESTAS REALIZADAS Y NO REALIZADAS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2D366F"/>
            </a:solidFill>
          </c:spPr>
          <c:dPt>
            <c:idx val="0"/>
            <c:bubble3D val="0"/>
            <c:spPr>
              <a:solidFill>
                <a:srgbClr val="2D366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928B-3549-AD9C-5D0C8228596D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28B-3549-AD9C-5D0C8228596D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71D07052-41D6-F042-98E9-C7C4C95765FF}" type="VALUE">
                      <a:rPr lang="en-US"/>
                      <a:pPr/>
                      <a:t>[VALOR]</a:t>
                    </a:fld>
                    <a:endParaRPr lang="en-US"/>
                  </a:p>
                  <a:p>
                    <a:r>
                      <a:rPr lang="en-US"/>
                      <a:t>(46.58%)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28B-3549-AD9C-5D0C8228596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D0C0CE3-9636-6147-A4F4-60E59EE721D4}" type="VALUE">
                      <a:rPr lang="en-US"/>
                      <a:pPr/>
                      <a:t>[VALOR]</a:t>
                    </a:fld>
                    <a:endParaRPr lang="en-US"/>
                  </a:p>
                  <a:p>
                    <a:r>
                      <a:rPr lang="en-US"/>
                      <a:t>(53.42%)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28B-3549-AD9C-5D0C8228596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'ENCUESTA REALIZADAS'!$B$8:$C$8</c:f>
              <c:strCache>
                <c:ptCount val="2"/>
                <c:pt idx="0">
                  <c:v>ENCUESTAS REALIZADAS</c:v>
                </c:pt>
                <c:pt idx="1">
                  <c:v>ENCUESTAS NO REALIZADAS</c:v>
                </c:pt>
              </c:strCache>
            </c:strRef>
          </c:cat>
          <c:val>
            <c:numRef>
              <c:f>'ENCUESTA REALIZADAS'!$B$9:$C$9</c:f>
              <c:numCache>
                <c:formatCode>General</c:formatCode>
                <c:ptCount val="2"/>
                <c:pt idx="0">
                  <c:v>18564</c:v>
                </c:pt>
                <c:pt idx="1">
                  <c:v>21293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8B-3549-AD9C-5D0C8228596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1">
          <a:latin typeface="Arial" panose="020B0604020202020204" pitchFamily="34" charset="0"/>
          <a:cs typeface="Arial" panose="020B0604020202020204" pitchFamily="34" charset="0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PORCENTEAJE</a:t>
            </a:r>
            <a:r>
              <a:rPr lang="es-MX" b="1" baseline="0"/>
              <a:t> DE ENCUESTAS POR ESCUELA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FAU!$M$7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AB6D5F5-837A-F745-B213-DA9D634FB8C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(1356)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D953-D643-A92A-C9F74D5DE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FAU!$L$8</c:f>
              <c:strCache>
                <c:ptCount val="1"/>
                <c:pt idx="0">
                  <c:v>Escuela Profesional de Arquitectura</c:v>
                </c:pt>
              </c:strCache>
            </c:strRef>
          </c:cat>
          <c:val>
            <c:numRef>
              <c:f>FAU!$M$8</c:f>
              <c:numCache>
                <c:formatCode>0.00</c:formatCode>
                <c:ptCount val="1"/>
                <c:pt idx="0">
                  <c:v>49.633967789165446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53-D643-A92A-C9F74D5DEA31}"/>
            </c:ext>
          </c:extLst>
        </c:ser>
        <c:ser>
          <c:idx val="1"/>
          <c:order val="1"/>
          <c:tx>
            <c:strRef>
              <c:f>FAU!$N$7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047D9B2E-610E-694A-BB96-F74E5BA0040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(1376)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D953-D643-A92A-C9F74D5DEA3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FAU!$L$8</c:f>
              <c:strCache>
                <c:ptCount val="1"/>
                <c:pt idx="0">
                  <c:v>Escuela Profesional de Arquitectura</c:v>
                </c:pt>
              </c:strCache>
            </c:strRef>
          </c:cat>
          <c:val>
            <c:numRef>
              <c:f>FAU!$N$8</c:f>
              <c:numCache>
                <c:formatCode>0.00</c:formatCode>
                <c:ptCount val="1"/>
                <c:pt idx="0">
                  <c:v>50.366032210834554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53-D643-A92A-C9F74D5DEA3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089278880"/>
        <c:axId val="1854895616"/>
      </c:barChart>
      <c:catAx>
        <c:axId val="2089278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854895616"/>
        <c:crosses val="autoZero"/>
        <c:auto val="1"/>
        <c:lblAlgn val="ctr"/>
        <c:lblOffset val="100"/>
        <c:noMultiLvlLbl val="0"/>
      </c:catAx>
      <c:valAx>
        <c:axId val="185489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2089278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s-MX" b="1"/>
              <a:t>RESUMEN GENERAL DE LA FACULTAD DE ARQUITECTURA</a:t>
            </a:r>
            <a:r>
              <a:rPr lang="es-MX" b="1" baseline="0"/>
              <a:t> Y URBANISMO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FAU!$B$3:$E$3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FAU!$B$4:$E$4</c:f>
              <c:numCache>
                <c:formatCode>0.00</c:formatCode>
                <c:ptCount val="4"/>
                <c:pt idx="0">
                  <c:v>19.12</c:v>
                </c:pt>
                <c:pt idx="1">
                  <c:v>18.02</c:v>
                </c:pt>
                <c:pt idx="2">
                  <c:v>18.11</c:v>
                </c:pt>
                <c:pt idx="3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54-DB42-8BD0-FD669FCBA27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939652352"/>
        <c:axId val="198953215"/>
      </c:barChart>
      <c:catAx>
        <c:axId val="193965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98953215"/>
        <c:crosses val="autoZero"/>
        <c:auto val="1"/>
        <c:lblAlgn val="ctr"/>
        <c:lblOffset val="100"/>
        <c:noMultiLvlLbl val="0"/>
      </c:catAx>
      <c:valAx>
        <c:axId val="198953215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193965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sz="1200" b="1"/>
              <a:t>ENCUESTADOS</a:t>
            </a:r>
            <a:r>
              <a:rPr lang="es-MX" sz="1200" b="1" baseline="0"/>
              <a:t> Y NO ENCUESTADOS DE FACSA</a:t>
            </a:r>
            <a:endParaRPr lang="es-MX" sz="12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B6-47CC-8ADF-B330A23622D5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B6-47CC-8ADF-B330A23622D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07AD0D2-E890-4704-911F-1D8B94C6DCB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(494)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B6-47CC-8ADF-B330A23622D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52B924-AF06-4422-827A-20FB654F1DBA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(305)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B6-47CC-8ADF-B330A23622D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FACSA!$F$16:$G$16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FACSA!$F$17:$G$17</c:f>
              <c:numCache>
                <c:formatCode>0.00</c:formatCode>
                <c:ptCount val="2"/>
                <c:pt idx="0">
                  <c:v>61.827284105131412</c:v>
                </c:pt>
                <c:pt idx="1">
                  <c:v>38.172715894868588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B6-47CC-8ADF-B330A23622D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DE PARTICIPACIÓN POR ESCUELAS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FACSA!$B$11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FACSA!$A$12:$A$15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FACSA!$B$12:$B$15</c:f>
              <c:numCache>
                <c:formatCode>General</c:formatCode>
                <c:ptCount val="4"/>
                <c:pt idx="0">
                  <c:v>263</c:v>
                </c:pt>
                <c:pt idx="1">
                  <c:v>112</c:v>
                </c:pt>
                <c:pt idx="2">
                  <c:v>61</c:v>
                </c:pt>
                <c:pt idx="3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17-4D12-8294-A9829C117DDB}"/>
            </c:ext>
          </c:extLst>
        </c:ser>
        <c:ser>
          <c:idx val="1"/>
          <c:order val="1"/>
          <c:tx>
            <c:strRef>
              <c:f>FACSA!$C$11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FACSA!$A$12:$A$15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FACSA!$C$12:$C$15</c:f>
              <c:numCache>
                <c:formatCode>General</c:formatCode>
                <c:ptCount val="4"/>
                <c:pt idx="0">
                  <c:v>67</c:v>
                </c:pt>
                <c:pt idx="1">
                  <c:v>113</c:v>
                </c:pt>
                <c:pt idx="2">
                  <c:v>21</c:v>
                </c:pt>
                <c:pt idx="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17-4D12-8294-A9829C117D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16454511"/>
        <c:axId val="1326557999"/>
      </c:barChart>
      <c:catAx>
        <c:axId val="1316454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326557999"/>
        <c:crosses val="autoZero"/>
        <c:auto val="1"/>
        <c:lblAlgn val="ctr"/>
        <c:lblOffset val="100"/>
        <c:noMultiLvlLbl val="0"/>
      </c:catAx>
      <c:valAx>
        <c:axId val="1326557999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16454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PORCENTAJE</a:t>
            </a:r>
            <a:r>
              <a:rPr lang="es-MX" b="1" baseline="0"/>
              <a:t> DE PARTICIPACIÓN POR ESCUELAS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FACSA!$F$11</c:f>
              <c:strCache>
                <c:ptCount val="1"/>
                <c:pt idx="0">
                  <c:v>ENCUESTADOS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615384E-53E7-C54A-A793-989D265E7A1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172F-430D-8CC3-E247F06DCC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EF0A056A-B934-1249-834D-BF3B1D8D6BE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172F-430D-8CC3-E247F06DCC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DB98F7-1CE6-024F-A140-E2FBFB28DE7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172F-430D-8CC3-E247F06DCC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E53209-B6BA-2946-9605-870B23CB0CC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172F-430D-8CC3-E247F06DC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FACSA!$E$12:$E$15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FACSA!$F$12:$F$15</c:f>
              <c:numCache>
                <c:formatCode>0.00</c:formatCode>
                <c:ptCount val="4"/>
                <c:pt idx="0">
                  <c:v>79.696969696969703</c:v>
                </c:pt>
                <c:pt idx="1">
                  <c:v>49.777777777777779</c:v>
                </c:pt>
                <c:pt idx="2">
                  <c:v>74.390243902439025</c:v>
                </c:pt>
                <c:pt idx="3">
                  <c:v>35.802469135802468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72F-430D-8CC3-E247F06DCCC8}"/>
            </c:ext>
          </c:extLst>
        </c:ser>
        <c:ser>
          <c:idx val="1"/>
          <c:order val="1"/>
          <c:tx>
            <c:strRef>
              <c:f>FACSA!$G$11</c:f>
              <c:strCache>
                <c:ptCount val="1"/>
                <c:pt idx="0">
                  <c:v>NO ENCUESTADOS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7E929A-06CB-4542-BA14-98B96C9935B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172F-430D-8CC3-E247F06DCCC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81FC073-E4DB-9F48-BCFE-A440F0FBE675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172F-430D-8CC3-E247F06DCCC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98A5414-BBC1-DF42-B1E4-A08B3DE16D93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172F-430D-8CC3-E247F06DCCC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890585-8840-7E4B-BB1D-FCACDB54975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172F-430D-8CC3-E247F06DCC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8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FACSA!$E$12:$E$15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FACSA!$G$12:$G$15</c:f>
              <c:numCache>
                <c:formatCode>0.00</c:formatCode>
                <c:ptCount val="4"/>
                <c:pt idx="0">
                  <c:v>20.303030303030305</c:v>
                </c:pt>
                <c:pt idx="1">
                  <c:v>50.222222222222221</c:v>
                </c:pt>
                <c:pt idx="2">
                  <c:v>25.609756097560975</c:v>
                </c:pt>
                <c:pt idx="3">
                  <c:v>64.197530864197532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72F-430D-8CC3-E247F06DCCC8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316111359"/>
        <c:axId val="304175375"/>
      </c:barChart>
      <c:catAx>
        <c:axId val="1316111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04175375"/>
        <c:crosses val="autoZero"/>
        <c:auto val="1"/>
        <c:lblAlgn val="ctr"/>
        <c:lblOffset val="100"/>
        <c:noMultiLvlLbl val="0"/>
      </c:catAx>
      <c:valAx>
        <c:axId val="3041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316111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GENERAL DE LOS ASPECTOS</a:t>
            </a:r>
            <a:r>
              <a:rPr lang="es-MX" b="1" baseline="0"/>
              <a:t> EVALUADOS</a:t>
            </a:r>
            <a:r>
              <a:rPr lang="es-MX" b="1"/>
              <a:t> </a:t>
            </a:r>
            <a:r>
              <a:rPr lang="es-MX" b="1" baseline="0"/>
              <a:t>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FACSA!$B$6:$E$6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FACSA!$B$7:$E$7</c:f>
              <c:numCache>
                <c:formatCode>0.00</c:formatCode>
                <c:ptCount val="4"/>
                <c:pt idx="0">
                  <c:v>18.677500000000002</c:v>
                </c:pt>
                <c:pt idx="1">
                  <c:v>18.327500000000001</c:v>
                </c:pt>
                <c:pt idx="2">
                  <c:v>18.387500000000003</c:v>
                </c:pt>
                <c:pt idx="3">
                  <c:v>16.607499999999998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33-41FD-8B5B-195A8C3D94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2076015"/>
        <c:axId val="1536993103"/>
      </c:barChart>
      <c:catAx>
        <c:axId val="99207601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536993103"/>
        <c:crosses val="autoZero"/>
        <c:auto val="1"/>
        <c:lblAlgn val="ctr"/>
        <c:lblOffset val="100"/>
        <c:noMultiLvlLbl val="0"/>
      </c:catAx>
      <c:valAx>
        <c:axId val="153699310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992076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 b="1"/>
              <a:t>RESULTADOS</a:t>
            </a:r>
            <a:r>
              <a:rPr lang="es-MX" b="1" baseline="0"/>
              <a:t> DE LOS ASPECTOS EVALUADOS POR ESCUELAS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FACSA!$A$2</c:f>
              <c:strCache>
                <c:ptCount val="1"/>
                <c:pt idx="0">
                  <c:v>Escuela Profesional de Medicina Humana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FACSA!$B$2:$E$2</c:f>
              <c:numCache>
                <c:formatCode>0.00</c:formatCode>
                <c:ptCount val="4"/>
                <c:pt idx="0" formatCode="General">
                  <c:v>17.77</c:v>
                </c:pt>
                <c:pt idx="1">
                  <c:v>17.899999999999999</c:v>
                </c:pt>
                <c:pt idx="2" formatCode="General">
                  <c:v>17.98</c:v>
                </c:pt>
                <c:pt idx="3" formatCode="General">
                  <c:v>16.05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4B-4AE4-A75D-D97C3864A3F4}"/>
            </c:ext>
          </c:extLst>
        </c:ser>
        <c:ser>
          <c:idx val="1"/>
          <c:order val="1"/>
          <c:tx>
            <c:strRef>
              <c:f>FACSA!$A$3</c:f>
              <c:strCache>
                <c:ptCount val="1"/>
                <c:pt idx="0">
                  <c:v>Escuela Profesional de Odontología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FACSA!$B$3:$E$3</c:f>
              <c:numCache>
                <c:formatCode>General</c:formatCode>
                <c:ptCount val="4"/>
                <c:pt idx="0">
                  <c:v>19.02</c:v>
                </c:pt>
                <c:pt idx="1">
                  <c:v>18.53</c:v>
                </c:pt>
                <c:pt idx="2" formatCode="0.00">
                  <c:v>18.5</c:v>
                </c:pt>
                <c:pt idx="3">
                  <c:v>16.989999999999998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4B-4AE4-A75D-D97C3864A3F4}"/>
            </c:ext>
          </c:extLst>
        </c:ser>
        <c:ser>
          <c:idx val="2"/>
          <c:order val="2"/>
          <c:tx>
            <c:strRef>
              <c:f>FACSA!$A$4</c:f>
              <c:strCache>
                <c:ptCount val="1"/>
                <c:pt idx="0">
                  <c:v>Laboratorio Clínico y Anatomía Patológica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FACSA!$B$4:$E$4</c:f>
              <c:numCache>
                <c:formatCode>0.00</c:formatCode>
                <c:ptCount val="4"/>
                <c:pt idx="0" formatCode="General">
                  <c:v>19.55</c:v>
                </c:pt>
                <c:pt idx="1">
                  <c:v>18.7</c:v>
                </c:pt>
                <c:pt idx="2" formatCode="General">
                  <c:v>18.760000000000002</c:v>
                </c:pt>
                <c:pt idx="3">
                  <c:v>16.899999999999999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4B-4AE4-A75D-D97C3864A3F4}"/>
            </c:ext>
          </c:extLst>
        </c:ser>
        <c:ser>
          <c:idx val="3"/>
          <c:order val="3"/>
          <c:tx>
            <c:strRef>
              <c:f>FACSA!$A$5</c:f>
              <c:strCache>
                <c:ptCount val="1"/>
                <c:pt idx="0">
                  <c:v>Terapia Física y Rehabilitación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FACSA!$B$5:$E$5</c:f>
              <c:numCache>
                <c:formatCode>General</c:formatCode>
                <c:ptCount val="4"/>
                <c:pt idx="0">
                  <c:v>18.37</c:v>
                </c:pt>
                <c:pt idx="1">
                  <c:v>18.18</c:v>
                </c:pt>
                <c:pt idx="2">
                  <c:v>18.309999999999999</c:v>
                </c:pt>
                <c:pt idx="3">
                  <c:v>16.489999999999998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4B-4AE4-A75D-D97C3864A3F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59158847"/>
        <c:axId val="1659029663"/>
      </c:barChart>
      <c:catAx>
        <c:axId val="1659158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9029663"/>
        <c:crosses val="autoZero"/>
        <c:auto val="1"/>
        <c:lblAlgn val="ctr"/>
        <c:lblOffset val="100"/>
        <c:noMultiLvlLbl val="0"/>
      </c:catAx>
      <c:valAx>
        <c:axId val="1659029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1659158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ENCUESTAS</a:t>
            </a:r>
            <a:r>
              <a:rPr lang="es-MX" b="1" baseline="0"/>
              <a:t> REALIZADAS Y NO REALIZADAS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rgbClr val="2D2765"/>
            </a:solidFill>
          </c:spPr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02-4E1B-8608-B52E9D5FB389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02-4E1B-8608-B52E9D5FB389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C546B1B0-32F5-44C8-AB16-810DFD94485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(1376)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002-4E1B-8608-B52E9D5FB38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5C4FA8D-D2BD-4F4D-B962-D9A8CFDA370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(2725)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002-4E1B-8608-B52E9D5FB38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FACSA!$I$16:$J$16</c:f>
              <c:strCache>
                <c:ptCount val="2"/>
                <c:pt idx="0">
                  <c:v>ENCUESTAS REALIZADAS</c:v>
                </c:pt>
                <c:pt idx="1">
                  <c:v>ENCUESTAS NO REALIZADAS</c:v>
                </c:pt>
              </c:strCache>
            </c:strRef>
          </c:cat>
          <c:val>
            <c:numRef>
              <c:f>FACSA!$M$17:$N$17</c:f>
              <c:numCache>
                <c:formatCode>0.00</c:formatCode>
                <c:ptCount val="2"/>
                <c:pt idx="0">
                  <c:v>33.552792001950742</c:v>
                </c:pt>
                <c:pt idx="1">
                  <c:v>66.447207998049251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002-4E1B-8608-B52E9D5FB38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DE ENCUESTAS POR ESCUELAS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FACSA!$I$11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FACSA!$H$12:$H$15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FACSA!$I$12:$I$15</c:f>
              <c:numCache>
                <c:formatCode>General</c:formatCode>
                <c:ptCount val="4"/>
                <c:pt idx="0">
                  <c:v>621</c:v>
                </c:pt>
                <c:pt idx="1">
                  <c:v>364</c:v>
                </c:pt>
                <c:pt idx="2">
                  <c:v>221</c:v>
                </c:pt>
                <c:pt idx="3">
                  <c:v>170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E8-41A1-8719-C4AF319C99E2}"/>
            </c:ext>
          </c:extLst>
        </c:ser>
        <c:ser>
          <c:idx val="1"/>
          <c:order val="1"/>
          <c:tx>
            <c:strRef>
              <c:f>FACSA!$J$11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FACSA!$H$12:$H$15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FACSA!$J$12:$J$15</c:f>
              <c:numCache>
                <c:formatCode>General</c:formatCode>
                <c:ptCount val="4"/>
                <c:pt idx="0">
                  <c:v>843</c:v>
                </c:pt>
                <c:pt idx="1">
                  <c:v>798</c:v>
                </c:pt>
                <c:pt idx="2">
                  <c:v>282</c:v>
                </c:pt>
                <c:pt idx="3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E8-41A1-8719-C4AF319C99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70235279"/>
        <c:axId val="327696559"/>
      </c:barChart>
      <c:catAx>
        <c:axId val="17702352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27696559"/>
        <c:crosses val="autoZero"/>
        <c:auto val="1"/>
        <c:lblAlgn val="ctr"/>
        <c:lblOffset val="100"/>
        <c:noMultiLvlLbl val="0"/>
      </c:catAx>
      <c:valAx>
        <c:axId val="327696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7702352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PORCENTAJE</a:t>
            </a:r>
            <a:r>
              <a:rPr lang="es-MX" b="1" baseline="0"/>
              <a:t> DE ENCUESTAS REALIZADAS POR ESCUELA </a:t>
            </a: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FACSA!$M$11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2765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2D5298C9-D2F6-E54D-AFDC-FA5E3D95DABD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A72C-44EC-96BC-E25681DE51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E91C434-4241-9F47-B471-971F10BE72D2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72C-44EC-96BC-E25681DE51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036943C-3D70-AB40-80EC-95AF412E238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72C-44EC-96BC-E25681DE51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A87A2CBA-49C0-1D4E-B7F2-8634F019441E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72C-44EC-96BC-E25681DE5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FACSA!$L$12:$L$15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FACSA!$M$12:$M$15</c:f>
              <c:numCache>
                <c:formatCode>0.00</c:formatCode>
                <c:ptCount val="4"/>
                <c:pt idx="0">
                  <c:v>42.418032786885249</c:v>
                </c:pt>
                <c:pt idx="1">
                  <c:v>31.325301204819276</c:v>
                </c:pt>
                <c:pt idx="2">
                  <c:v>43.936381709741553</c:v>
                </c:pt>
                <c:pt idx="3">
                  <c:v>17.489711934156379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72C-44EC-96BC-E25681DE5150}"/>
            </c:ext>
          </c:extLst>
        </c:ser>
        <c:ser>
          <c:idx val="1"/>
          <c:order val="1"/>
          <c:tx>
            <c:strRef>
              <c:f>FACSA!$N$11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63826CD6-5C7C-4942-A907-F4738DE3681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A72C-44EC-96BC-E25681DE5150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43D73D8-DEEF-4044-8535-080EA624B7B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A72C-44EC-96BC-E25681DE5150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4C74FE8-2C3A-2245-BEDB-99ABB300D7A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A72C-44EC-96BC-E25681DE5150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D8EC9FF-7FA6-194F-B827-7B762B293BA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A72C-44EC-96BC-E25681DE515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FACSA!$L$12:$L$15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FACSA!$N$12:$N$15</c:f>
              <c:numCache>
                <c:formatCode>0.00</c:formatCode>
                <c:ptCount val="4"/>
                <c:pt idx="0">
                  <c:v>57.581967213114751</c:v>
                </c:pt>
                <c:pt idx="1">
                  <c:v>68.674698795180717</c:v>
                </c:pt>
                <c:pt idx="2">
                  <c:v>56.063618290258447</c:v>
                </c:pt>
                <c:pt idx="3">
                  <c:v>82.510288065843625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72C-44EC-96BC-E25681DE515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537161199"/>
        <c:axId val="1187624255"/>
      </c:barChart>
      <c:catAx>
        <c:axId val="153716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187624255"/>
        <c:crosses val="autoZero"/>
        <c:auto val="1"/>
        <c:lblAlgn val="ctr"/>
        <c:lblOffset val="100"/>
        <c:noMultiLvlLbl val="0"/>
      </c:catAx>
      <c:valAx>
        <c:axId val="118762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153716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r>
              <a:rPr lang="es-MX" b="1"/>
              <a:t>RESUMEN DE ENCUESTAS POR FACULTADES</a:t>
            </a:r>
          </a:p>
          <a:p>
            <a:pPr>
              <a:defRPr b="1"/>
            </a:pPr>
            <a:endParaRPr lang="es-MX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'ENCUESTA REALIZADAS'!$B$1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366F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'ENCUESTA REALIZADAS'!$A$2:$A$7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'ENCUESTA REALIZADAS'!$B$2:$B$7</c:f>
              <c:numCache>
                <c:formatCode>General</c:formatCode>
                <c:ptCount val="6"/>
                <c:pt idx="0">
                  <c:v>2874</c:v>
                </c:pt>
                <c:pt idx="1">
                  <c:v>2972</c:v>
                </c:pt>
                <c:pt idx="2">
                  <c:v>5888</c:v>
                </c:pt>
                <c:pt idx="3">
                  <c:v>4098</c:v>
                </c:pt>
                <c:pt idx="4">
                  <c:v>1356</c:v>
                </c:pt>
                <c:pt idx="5">
                  <c:v>1376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3-E14B-889D-902C9DF1B5E3}"/>
            </c:ext>
          </c:extLst>
        </c:ser>
        <c:ser>
          <c:idx val="1"/>
          <c:order val="1"/>
          <c:tx>
            <c:strRef>
              <c:f>'ENCUESTA REALIZADAS'!$C$1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'ENCUESTA REALIZADAS'!$A$2:$A$7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'ENCUESTA REALIZADAS'!$C$2:$C$7</c:f>
              <c:numCache>
                <c:formatCode>General</c:formatCode>
                <c:ptCount val="6"/>
                <c:pt idx="0">
                  <c:v>7362</c:v>
                </c:pt>
                <c:pt idx="1">
                  <c:v>2710</c:v>
                </c:pt>
                <c:pt idx="2">
                  <c:v>2938</c:v>
                </c:pt>
                <c:pt idx="3">
                  <c:v>4182</c:v>
                </c:pt>
                <c:pt idx="4">
                  <c:v>1376</c:v>
                </c:pt>
                <c:pt idx="5">
                  <c:v>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83-E14B-889D-902C9DF1B5E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73674576"/>
        <c:axId val="790537776"/>
      </c:barChart>
      <c:catAx>
        <c:axId val="1973674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s-419"/>
          </a:p>
        </c:txPr>
        <c:crossAx val="790537776"/>
        <c:crosses val="autoZero"/>
        <c:auto val="1"/>
        <c:lblAlgn val="ctr"/>
        <c:lblOffset val="100"/>
        <c:noMultiLvlLbl val="0"/>
      </c:catAx>
      <c:valAx>
        <c:axId val="790537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Arial" panose="020B0604020202020204" pitchFamily="34" charset="0"/>
              </a:defRPr>
            </a:pPr>
            <a:endParaRPr lang="es-419"/>
          </a:p>
        </c:txPr>
        <c:crossAx val="1973674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Arial" panose="020B0604020202020204" pitchFamily="34" charset="0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000" b="0">
          <a:latin typeface="+mj-lt"/>
          <a:cs typeface="Arial" panose="020B0604020202020204" pitchFamily="34" charset="0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FACSA!$G$1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7C-422B-80A7-4CECDDEF8F6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7C-422B-80A7-4CECDDEF8F6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7C-422B-80A7-4CECDDEF8F6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7C-422B-80A7-4CECDDEF8F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FACSA!$F$2:$F$5</c:f>
              <c:strCache>
                <c:ptCount val="4"/>
                <c:pt idx="0">
                  <c:v>Escuela Profesional de Medicina Humana</c:v>
                </c:pt>
                <c:pt idx="1">
                  <c:v>Escuela Profesional de Odontología</c:v>
                </c:pt>
                <c:pt idx="2">
                  <c:v>Laboratorio Clínico y Anatomía Patológica</c:v>
                </c:pt>
                <c:pt idx="3">
                  <c:v>Terapia Física y Rehabilitación</c:v>
                </c:pt>
              </c:strCache>
            </c:strRef>
          </c:cat>
          <c:val>
            <c:numRef>
              <c:f>FACSA!$G$2:$G$5</c:f>
              <c:numCache>
                <c:formatCode>0.00</c:formatCode>
                <c:ptCount val="4"/>
                <c:pt idx="0">
                  <c:v>41.301627033792244</c:v>
                </c:pt>
                <c:pt idx="1">
                  <c:v>28.16020025031289</c:v>
                </c:pt>
                <c:pt idx="2">
                  <c:v>10.262828535669588</c:v>
                </c:pt>
                <c:pt idx="3">
                  <c:v>20.275344180225282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A1-48A8-B8A6-DC499069A3E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s-MX"/>
              <a:t>PORCENTAJE DE ENCUESTAS POR FACULTAD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419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'ENCUESTA REALIZADAS'!$F$1</c:f>
              <c:strCache>
                <c:ptCount val="1"/>
                <c:pt idx="0">
                  <c:v>ENCUESTAS REALIZADAS</c:v>
                </c:pt>
              </c:strCache>
            </c:strRef>
          </c:tx>
          <c:spPr>
            <a:solidFill>
              <a:srgbClr val="2D3670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45B3BEA4-0635-C847-8041-E0B60A28E136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07E-9242-B333-8467AA8F7D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232D803-CFDB-FF46-AC72-BE0F352F34D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07E-9242-B333-8467AA8F7D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2F658EE-D749-E349-AF4C-E14B565987C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907E-9242-B333-8467AA8F7D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5353E2-366F-A345-A9F8-9063E2EF05FA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9-907E-9242-B333-8467AA8F7D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599BB1ED-3073-EB49-BB1F-6E23E3343D27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907E-9242-B333-8467AA8F7D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6D47020-A1C1-D54F-BAA1-A4C30AA9CAA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D-907E-9242-B333-8467AA8F7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'ENCUESTA REALIZADAS'!$E$2:$E$7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'ENCUESTA REALIZADAS'!$F$2:$F$7</c:f>
              <c:numCache>
                <c:formatCode>0.00</c:formatCode>
                <c:ptCount val="6"/>
                <c:pt idx="0">
                  <c:v>28.077373974208676</c:v>
                </c:pt>
                <c:pt idx="1">
                  <c:v>52.305526223160861</c:v>
                </c:pt>
                <c:pt idx="2">
                  <c:v>66.711987310219811</c:v>
                </c:pt>
                <c:pt idx="3">
                  <c:v>49.492753623188406</c:v>
                </c:pt>
                <c:pt idx="4">
                  <c:v>49.633967789165446</c:v>
                </c:pt>
                <c:pt idx="5">
                  <c:v>33.552792001950742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7E-9242-B333-8467AA8F7D13}"/>
            </c:ext>
          </c:extLst>
        </c:ser>
        <c:ser>
          <c:idx val="1"/>
          <c:order val="1"/>
          <c:tx>
            <c:strRef>
              <c:f>'ENCUESTA REALIZADAS'!$G$1</c:f>
              <c:strCache>
                <c:ptCount val="1"/>
                <c:pt idx="0">
                  <c:v>ENCUESTAS NO REALIZADAS</c:v>
                </c:pt>
              </c:strCache>
            </c:strRef>
          </c:tx>
          <c:spPr>
            <a:solidFill>
              <a:srgbClr val="BC9C5C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942ED80C-019F-6D46-B9F2-91F42A2886D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907E-9242-B333-8467AA8F7D1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DB31B75-D539-F84D-B451-77CEC8334230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907E-9242-B333-8467AA8F7D1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6AC7962-82C5-E442-9A82-BFC26966BF18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907E-9242-B333-8467AA8F7D1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47BC468-2E0E-3D45-8FA5-F345C77BBED4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907E-9242-B333-8467AA8F7D1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9E8319D7-80FB-4448-897D-38F10C93BCEB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A-907E-9242-B333-8467AA8F7D13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2B16DC-2382-BB47-8AB3-108427D2CCA1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C-907E-9242-B333-8467AA8F7D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'ENCUESTA REALIZADAS'!$E$2:$E$7</c:f>
              <c:strCache>
                <c:ptCount val="6"/>
                <c:pt idx="0">
                  <c:v>FADE</c:v>
                </c:pt>
                <c:pt idx="1">
                  <c:v>FAEDCOH</c:v>
                </c:pt>
                <c:pt idx="2">
                  <c:v>FAING</c:v>
                </c:pt>
                <c:pt idx="3">
                  <c:v>FACEM</c:v>
                </c:pt>
                <c:pt idx="4">
                  <c:v>FAU</c:v>
                </c:pt>
                <c:pt idx="5">
                  <c:v>FACSA</c:v>
                </c:pt>
              </c:strCache>
            </c:strRef>
          </c:cat>
          <c:val>
            <c:numRef>
              <c:f>'ENCUESTA REALIZADAS'!$G$2:$G$7</c:f>
              <c:numCache>
                <c:formatCode>0.00</c:formatCode>
                <c:ptCount val="6"/>
                <c:pt idx="0">
                  <c:v>71.922626025791331</c:v>
                </c:pt>
                <c:pt idx="1">
                  <c:v>47.694473776839139</c:v>
                </c:pt>
                <c:pt idx="2">
                  <c:v>33.288012689780196</c:v>
                </c:pt>
                <c:pt idx="3">
                  <c:v>50.507246376811594</c:v>
                </c:pt>
                <c:pt idx="4">
                  <c:v>50.366032210834554</c:v>
                </c:pt>
                <c:pt idx="5">
                  <c:v>66.447207998049251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7E-9242-B333-8467AA8F7D1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5752255"/>
        <c:axId val="516102912"/>
      </c:barChart>
      <c:catAx>
        <c:axId val="37575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419"/>
          </a:p>
        </c:txPr>
        <c:crossAx val="516102912"/>
        <c:crosses val="autoZero"/>
        <c:auto val="1"/>
        <c:lblAlgn val="ctr"/>
        <c:lblOffset val="100"/>
        <c:noMultiLvlLbl val="0"/>
      </c:catAx>
      <c:valAx>
        <c:axId val="51610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s-419"/>
          </a:p>
        </c:txPr>
        <c:crossAx val="375752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0">
          <a:latin typeface="Arial" panose="020B0604020202020204" pitchFamily="34" charset="0"/>
          <a:cs typeface="Arial" panose="020B0604020202020204" pitchFamily="34" charset="0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/>
              <a:t>RESUMEN GENERAL DE LA UNIVERSIDAD POR ASPECTOS EVALUADOS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>
        <c:manualLayout>
          <c:layoutTarget val="inner"/>
          <c:xMode val="edge"/>
          <c:yMode val="edge"/>
          <c:x val="9.8303149606299212E-2"/>
          <c:y val="0.250040707175754"/>
          <c:w val="0.85447462817147868"/>
          <c:h val="0.317019367144324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EVALUADOS'!$B$8:$E$8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EVALUADOS'!$B$9:$E$9</c:f>
              <c:numCache>
                <c:formatCode>0.00</c:formatCode>
                <c:ptCount val="4"/>
                <c:pt idx="0">
                  <c:v>18.955000000000002</c:v>
                </c:pt>
                <c:pt idx="1">
                  <c:v>18.125</c:v>
                </c:pt>
                <c:pt idx="2">
                  <c:v>18.158333333333335</c:v>
                </c:pt>
                <c:pt idx="3">
                  <c:v>16.794999999999998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F1-024C-8F53-8E9B43864F7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64146847"/>
        <c:axId val="233680863"/>
      </c:barChart>
      <c:catAx>
        <c:axId val="364146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233680863"/>
        <c:crosses val="autoZero"/>
        <c:auto val="1"/>
        <c:lblAlgn val="ctr"/>
        <c:lblOffset val="100"/>
        <c:noMultiLvlLbl val="0"/>
      </c:catAx>
      <c:valAx>
        <c:axId val="233680863"/>
        <c:scaling>
          <c:orientation val="minMax"/>
        </c:scaling>
        <c:delete val="1"/>
        <c:axPos val="l"/>
        <c:numFmt formatCode="0.00" sourceLinked="1"/>
        <c:majorTickMark val="none"/>
        <c:minorTickMark val="none"/>
        <c:tickLblPos val="nextTo"/>
        <c:crossAx val="364146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s-MX" b="1"/>
              <a:t>RESUMEN DE RESULTADOS DE FACULTADES POR ASPECTO EVALUADO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'ASPECTOS EVALUADOS'!$A$2</c:f>
              <c:strCache>
                <c:ptCount val="1"/>
                <c:pt idx="0">
                  <c:v>FADE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EVALUADOS'!$B$2:$E$2</c:f>
              <c:numCache>
                <c:formatCode>General</c:formatCode>
                <c:ptCount val="4"/>
                <c:pt idx="0">
                  <c:v>18.920000000000002</c:v>
                </c:pt>
                <c:pt idx="1">
                  <c:v>18.12</c:v>
                </c:pt>
                <c:pt idx="2">
                  <c:v>18.32</c:v>
                </c:pt>
                <c:pt idx="3">
                  <c:v>16.93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C-6049-8287-7FBA94A38CD9}"/>
            </c:ext>
          </c:extLst>
        </c:ser>
        <c:ser>
          <c:idx val="1"/>
          <c:order val="1"/>
          <c:tx>
            <c:strRef>
              <c:f>'ASPECTOS EVALUADOS'!$A$3</c:f>
              <c:strCache>
                <c:ptCount val="1"/>
                <c:pt idx="0">
                  <c:v>FAEDCOH</c:v>
                </c:pt>
              </c:strCache>
            </c:strRef>
          </c:tx>
          <c:spPr>
            <a:solidFill>
              <a:srgbClr val="2D367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EVALUADOS'!$B$3:$E$3</c:f>
              <c:numCache>
                <c:formatCode>General</c:formatCode>
                <c:ptCount val="4"/>
                <c:pt idx="0">
                  <c:v>19.23</c:v>
                </c:pt>
                <c:pt idx="1">
                  <c:v>18.36</c:v>
                </c:pt>
                <c:pt idx="2">
                  <c:v>18.27</c:v>
                </c:pt>
                <c:pt idx="3">
                  <c:v>16.84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C-6049-8287-7FBA94A38CD9}"/>
            </c:ext>
          </c:extLst>
        </c:ser>
        <c:ser>
          <c:idx val="2"/>
          <c:order val="2"/>
          <c:tx>
            <c:strRef>
              <c:f>'ASPECTOS EVALUADOS'!$A$4</c:f>
              <c:strCache>
                <c:ptCount val="1"/>
                <c:pt idx="0">
                  <c:v>FAING</c:v>
                </c:pt>
              </c:strCache>
            </c:strRef>
          </c:tx>
          <c:spPr>
            <a:solidFill>
              <a:srgbClr val="891A1A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EVALUADOS'!$B$4:$E$4</c:f>
              <c:numCache>
                <c:formatCode>General</c:formatCode>
                <c:ptCount val="4"/>
                <c:pt idx="0">
                  <c:v>19.010000000000002</c:v>
                </c:pt>
                <c:pt idx="1">
                  <c:v>18.05</c:v>
                </c:pt>
                <c:pt idx="2">
                  <c:v>17.98</c:v>
                </c:pt>
                <c:pt idx="3">
                  <c:v>16.93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C-6049-8287-7FBA94A38CD9}"/>
            </c:ext>
          </c:extLst>
        </c:ser>
        <c:ser>
          <c:idx val="3"/>
          <c:order val="3"/>
          <c:tx>
            <c:strRef>
              <c:f>'ASPECTOS EVALUADOS'!$A$5</c:f>
              <c:strCache>
                <c:ptCount val="1"/>
                <c:pt idx="0">
                  <c:v>FACEM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EVALUADOS'!$B$5:$E$5</c:f>
              <c:numCache>
                <c:formatCode>General</c:formatCode>
                <c:ptCount val="4"/>
                <c:pt idx="0">
                  <c:v>18.77</c:v>
                </c:pt>
                <c:pt idx="1">
                  <c:v>17.87</c:v>
                </c:pt>
                <c:pt idx="2">
                  <c:v>17.88</c:v>
                </c:pt>
                <c:pt idx="3">
                  <c:v>16.95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C-6049-8287-7FBA94A38CD9}"/>
            </c:ext>
          </c:extLst>
        </c:ser>
        <c:ser>
          <c:idx val="4"/>
          <c:order val="4"/>
          <c:tx>
            <c:strRef>
              <c:f>'ASPECTOS EVALUADOS'!$A$6</c:f>
              <c:strCache>
                <c:ptCount val="1"/>
                <c:pt idx="0">
                  <c:v>FAU</c:v>
                </c:pt>
              </c:strCache>
            </c:strRef>
          </c:tx>
          <c:spPr>
            <a:solidFill>
              <a:srgbClr val="F6802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EVALUADOS'!$B$6:$E$6</c:f>
              <c:numCache>
                <c:formatCode>General</c:formatCode>
                <c:ptCount val="4"/>
                <c:pt idx="0">
                  <c:v>19.12</c:v>
                </c:pt>
                <c:pt idx="1">
                  <c:v>18.02</c:v>
                </c:pt>
                <c:pt idx="2">
                  <c:v>18.11</c:v>
                </c:pt>
                <c:pt idx="3">
                  <c:v>16.5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C-6049-8287-7FBA94A38CD9}"/>
            </c:ext>
          </c:extLst>
        </c:ser>
        <c:ser>
          <c:idx val="5"/>
          <c:order val="5"/>
          <c:tx>
            <c:strRef>
              <c:f>'ASPECTOS EVALUADOS'!$A$7</c:f>
              <c:strCache>
                <c:ptCount val="1"/>
                <c:pt idx="0">
                  <c:v>FACSA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6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'ASPECTOS EVALUADOS'!$B$1:$E$1</c:f>
              <c:strCache>
                <c:ptCount val="4"/>
                <c:pt idx="0">
                  <c:v>Calidad de la presentación y contenido silábico de la asignatura</c:v>
                </c:pt>
                <c:pt idx="1">
                  <c:v>Ejecución del proceso enseñanza aprendizaje</c:v>
                </c:pt>
                <c:pt idx="2">
                  <c:v>Aplicación de la evaluación de la asignatura</c:v>
                </c:pt>
                <c:pt idx="3">
                  <c:v>Formación actitudinal y relaciones interpersonales con los estudiantes</c:v>
                </c:pt>
              </c:strCache>
            </c:strRef>
          </c:cat>
          <c:val>
            <c:numRef>
              <c:f>'ASPECTOS EVALUADOS'!$B$7:$E$7</c:f>
              <c:numCache>
                <c:formatCode>General</c:formatCode>
                <c:ptCount val="4"/>
                <c:pt idx="0">
                  <c:v>18.68</c:v>
                </c:pt>
                <c:pt idx="1">
                  <c:v>18.329999999999998</c:v>
                </c:pt>
                <c:pt idx="2">
                  <c:v>18.39</c:v>
                </c:pt>
                <c:pt idx="3">
                  <c:v>16.62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C-6049-8287-7FBA94A38CD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76279471"/>
        <c:axId val="364420063"/>
      </c:barChart>
      <c:catAx>
        <c:axId val="376279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64420063"/>
        <c:crosses val="autoZero"/>
        <c:auto val="1"/>
        <c:lblAlgn val="ctr"/>
        <c:lblOffset val="100"/>
        <c:noMultiLvlLbl val="0"/>
      </c:catAx>
      <c:valAx>
        <c:axId val="364420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endParaRPr lang="es-419"/>
          </a:p>
        </c:txPr>
        <c:crossAx val="37627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n-ea"/>
                <a:cs typeface="+mn-cs"/>
              </a:defRPr>
            </a:pPr>
            <a:r>
              <a:rPr lang="en-US" b="1"/>
              <a:t>ESTUDIANTES</a:t>
            </a:r>
            <a:r>
              <a:rPr lang="en-US" b="1" baseline="0"/>
              <a:t> ENCUESTADOS Y NO ENCUESTADOS DE FADE</a:t>
            </a:r>
            <a:endParaRPr lang="en-US" b="1"/>
          </a:p>
        </c:rich>
      </c:tx>
      <c:layout>
        <c:manualLayout>
          <c:xMode val="edge"/>
          <c:yMode val="edge"/>
          <c:x val="0.11033816425120772"/>
          <c:y val="4.04693324409350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FADE!$A$8</c:f>
              <c:strCache>
                <c:ptCount val="1"/>
                <c:pt idx="0">
                  <c:v>Escuela Profesional de Derecho</c:v>
                </c:pt>
              </c:strCache>
            </c:strRef>
          </c:tx>
          <c:spPr>
            <a:solidFill>
              <a:srgbClr val="BC9C5C"/>
            </a:solidFill>
          </c:spPr>
          <c:dPt>
            <c:idx val="0"/>
            <c:bubble3D val="0"/>
            <c:spPr>
              <a:solidFill>
                <a:srgbClr val="2D276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B03-3144-880E-A11E9B4BD3E5}"/>
              </c:ext>
            </c:extLst>
          </c:dPt>
          <c:dPt>
            <c:idx val="1"/>
            <c:bubble3D val="0"/>
            <c:spPr>
              <a:solidFill>
                <a:srgbClr val="BC9C5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AB03-3144-880E-A11E9B4BD3E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15DA60C6-C3A5-42D9-B26A-CE53CDCCC1B8}" type="VALUE">
                      <a:rPr lang="en-US"/>
                      <a:pPr/>
                      <a:t>[VALOR]</a:t>
                    </a:fld>
                    <a:endParaRPr lang="en-US"/>
                  </a:p>
                  <a:p>
                    <a:r>
                      <a:rPr lang="en-US"/>
                      <a:t>(929)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B03-3144-880E-A11E9B4BD3E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8570254-14A7-4B7A-98DB-DA8961823DFF}" type="VALUE">
                      <a:rPr lang="en-US"/>
                      <a:pPr/>
                      <a:t>[VALOR]</a:t>
                    </a:fld>
                    <a:r>
                      <a:rPr lang="en-US"/>
                      <a:t>%</a:t>
                    </a:r>
                  </a:p>
                  <a:p>
                    <a:r>
                      <a:rPr lang="en-US"/>
                      <a:t>(621)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AB03-3144-880E-A11E9B4BD3E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j-lt"/>
                    <a:ea typeface="+mn-ea"/>
                    <a:cs typeface="+mn-cs"/>
                  </a:defRPr>
                </a:pPr>
                <a:endParaRPr lang="es-419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FADE!$B$7:$C$7</c:f>
              <c:strCache>
                <c:ptCount val="2"/>
                <c:pt idx="0">
                  <c:v>ENCUESTADOS</c:v>
                </c:pt>
                <c:pt idx="1">
                  <c:v>NO ENCUESTADOS</c:v>
                </c:pt>
              </c:strCache>
            </c:strRef>
          </c:cat>
          <c:val>
            <c:numRef>
              <c:f>FADE!$F$8:$G$8</c:f>
              <c:numCache>
                <c:formatCode>0.00</c:formatCode>
                <c:ptCount val="2"/>
                <c:pt idx="0">
                  <c:v>59.935483870967744</c:v>
                </c:pt>
                <c:pt idx="1">
                  <c:v>40.064516129032256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3-3144-880E-A11E9B4BD3E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j-lt"/>
        </a:defRPr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1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7.xml"/><Relationship Id="rId3" Type="http://schemas.openxmlformats.org/officeDocument/2006/relationships/chart" Target="../charts/chart32.xml"/><Relationship Id="rId7" Type="http://schemas.openxmlformats.org/officeDocument/2006/relationships/chart" Target="../charts/chart36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Relationship Id="rId9" Type="http://schemas.openxmlformats.org/officeDocument/2006/relationships/chart" Target="../charts/chart38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9.xml"/><Relationship Id="rId3" Type="http://schemas.openxmlformats.org/officeDocument/2006/relationships/chart" Target="../charts/chart44.xml"/><Relationship Id="rId7" Type="http://schemas.openxmlformats.org/officeDocument/2006/relationships/chart" Target="../charts/chart48.xml"/><Relationship Id="rId2" Type="http://schemas.openxmlformats.org/officeDocument/2006/relationships/chart" Target="../charts/chart43.xml"/><Relationship Id="rId1" Type="http://schemas.openxmlformats.org/officeDocument/2006/relationships/chart" Target="../charts/chart42.xml"/><Relationship Id="rId6" Type="http://schemas.openxmlformats.org/officeDocument/2006/relationships/chart" Target="../charts/chart47.xml"/><Relationship Id="rId5" Type="http://schemas.openxmlformats.org/officeDocument/2006/relationships/chart" Target="../charts/chart46.xml"/><Relationship Id="rId4" Type="http://schemas.openxmlformats.org/officeDocument/2006/relationships/chart" Target="../charts/chart45.xml"/><Relationship Id="rId9" Type="http://schemas.openxmlformats.org/officeDocument/2006/relationships/chart" Target="../charts/chart5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133350</xdr:colOff>
      <xdr:row>19</xdr:row>
      <xdr:rowOff>88900</xdr:rowOff>
    </xdr:from>
    <xdr:to>
      <xdr:col>5</xdr:col>
      <xdr:colOff>755650</xdr:colOff>
      <xdr:row>32</xdr:row>
      <xdr:rowOff>190500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450850</xdr:colOff>
      <xdr:row>12</xdr:row>
      <xdr:rowOff>25400</xdr:rowOff>
    </xdr:from>
    <xdr:to>
      <xdr:col>11</xdr:col>
      <xdr:colOff>285750</xdr:colOff>
      <xdr:row>25</xdr:row>
      <xdr:rowOff>127000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457199</xdr:colOff>
      <xdr:row>27</xdr:row>
      <xdr:rowOff>120650</xdr:rowOff>
    </xdr:from>
    <xdr:to>
      <xdr:col>12</xdr:col>
      <xdr:colOff>341019</xdr:colOff>
      <xdr:row>41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112183</xdr:colOff>
      <xdr:row>22</xdr:row>
      <xdr:rowOff>131233</xdr:rowOff>
    </xdr:from>
    <xdr:to>
      <xdr:col>4</xdr:col>
      <xdr:colOff>670983</xdr:colOff>
      <xdr:row>36</xdr:row>
      <xdr:rowOff>29633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162983</xdr:colOff>
      <xdr:row>8</xdr:row>
      <xdr:rowOff>38100</xdr:rowOff>
    </xdr:from>
    <xdr:to>
      <xdr:col>9</xdr:col>
      <xdr:colOff>510117</xdr:colOff>
      <xdr:row>22</xdr:row>
      <xdr:rowOff>137297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220134</xdr:colOff>
      <xdr:row>22</xdr:row>
      <xdr:rowOff>177798</xdr:rowOff>
    </xdr:from>
    <xdr:to>
      <xdr:col>12</xdr:col>
      <xdr:colOff>251046</xdr:colOff>
      <xdr:row>37</xdr:row>
      <xdr:rowOff>29534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438978</xdr:colOff>
      <xdr:row>10</xdr:row>
      <xdr:rowOff>88900</xdr:rowOff>
    </xdr:from>
    <xdr:to>
      <xdr:col>16</xdr:col>
      <xdr:colOff>457199</xdr:colOff>
      <xdr:row>28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707887</xdr:colOff>
      <xdr:row>14</xdr:row>
      <xdr:rowOff>174763</xdr:rowOff>
    </xdr:from>
    <xdr:to>
      <xdr:col>7</xdr:col>
      <xdr:colOff>695187</xdr:colOff>
      <xdr:row>33</xdr:row>
      <xdr:rowOff>103872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797719</xdr:colOff>
      <xdr:row>12</xdr:row>
      <xdr:rowOff>152366</xdr:rowOff>
    </xdr:from>
    <xdr:to>
      <xdr:col>2</xdr:col>
      <xdr:colOff>904875</xdr:colOff>
      <xdr:row>28</xdr:row>
      <xdr:rowOff>116474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786327</xdr:colOff>
      <xdr:row>12</xdr:row>
      <xdr:rowOff>160094</xdr:rowOff>
    </xdr:from>
    <xdr:to>
      <xdr:col>8</xdr:col>
      <xdr:colOff>111296</xdr:colOff>
      <xdr:row>28</xdr:row>
      <xdr:rowOff>189637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399975</xdr:colOff>
      <xdr:row>12</xdr:row>
      <xdr:rowOff>158871</xdr:rowOff>
    </xdr:from>
    <xdr:to>
      <xdr:col>12</xdr:col>
      <xdr:colOff>214732</xdr:colOff>
      <xdr:row>28</xdr:row>
      <xdr:rowOff>165652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420688</xdr:colOff>
      <xdr:row>24</xdr:row>
      <xdr:rowOff>3175</xdr:rowOff>
    </xdr:from>
    <xdr:to>
      <xdr:col>2</xdr:col>
      <xdr:colOff>642937</xdr:colOff>
      <xdr:row>37</xdr:row>
      <xdr:rowOff>92075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965466</xdr:colOff>
      <xdr:row>24</xdr:row>
      <xdr:rowOff>21432</xdr:rowOff>
    </xdr:from>
    <xdr:to>
      <xdr:col>7</xdr:col>
      <xdr:colOff>522817</xdr:colOff>
      <xdr:row>37</xdr:row>
      <xdr:rowOff>110332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710423</xdr:colOff>
      <xdr:row>23</xdr:row>
      <xdr:rowOff>149783</xdr:rowOff>
    </xdr:from>
    <xdr:to>
      <xdr:col>11</xdr:col>
      <xdr:colOff>135289</xdr:colOff>
      <xdr:row>37</xdr:row>
      <xdr:rowOff>94460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363590</xdr:colOff>
      <xdr:row>38</xdr:row>
      <xdr:rowOff>109693</xdr:rowOff>
    </xdr:from>
    <xdr:to>
      <xdr:col>5</xdr:col>
      <xdr:colOff>325170</xdr:colOff>
      <xdr:row>52</xdr:row>
      <xdr:rowOff>23595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473133</xdr:colOff>
      <xdr:row>38</xdr:row>
      <xdr:rowOff>125646</xdr:rowOff>
    </xdr:from>
    <xdr:to>
      <xdr:col>12</xdr:col>
      <xdr:colOff>35718</xdr:colOff>
      <xdr:row>58</xdr:row>
      <xdr:rowOff>174170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240421</xdr:colOff>
      <xdr:row>38</xdr:row>
      <xdr:rowOff>153338</xdr:rowOff>
    </xdr:from>
    <xdr:to>
      <xdr:col>15</xdr:col>
      <xdr:colOff>407888</xdr:colOff>
      <xdr:row>52</xdr:row>
      <xdr:rowOff>59009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172352</xdr:colOff>
      <xdr:row>24</xdr:row>
      <xdr:rowOff>60474</xdr:rowOff>
    </xdr:from>
    <xdr:to>
      <xdr:col>15</xdr:col>
      <xdr:colOff>308074</xdr:colOff>
      <xdr:row>37</xdr:row>
      <xdr:rowOff>157631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506146</xdr:colOff>
      <xdr:row>24</xdr:row>
      <xdr:rowOff>89392</xdr:rowOff>
    </xdr:from>
    <xdr:to>
      <xdr:col>20</xdr:col>
      <xdr:colOff>934582</xdr:colOff>
      <xdr:row>37</xdr:row>
      <xdr:rowOff>178292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1032284</xdr:colOff>
      <xdr:row>53</xdr:row>
      <xdr:rowOff>140028</xdr:rowOff>
    </xdr:from>
    <xdr:to>
      <xdr:col>2</xdr:col>
      <xdr:colOff>1454728</xdr:colOff>
      <xdr:row>80</xdr:row>
      <xdr:rowOff>86591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4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21</xdr:row>
      <xdr:rowOff>45244</xdr:rowOff>
    </xdr:from>
    <xdr:to>
      <xdr:col>1</xdr:col>
      <xdr:colOff>940593</xdr:colOff>
      <xdr:row>34</xdr:row>
      <xdr:rowOff>146844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1145822</xdr:colOff>
      <xdr:row>21</xdr:row>
      <xdr:rowOff>60797</xdr:rowOff>
    </xdr:from>
    <xdr:to>
      <xdr:col>6</xdr:col>
      <xdr:colOff>1250156</xdr:colOff>
      <xdr:row>35</xdr:row>
      <xdr:rowOff>143765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1395477</xdr:colOff>
      <xdr:row>21</xdr:row>
      <xdr:rowOff>9782</xdr:rowOff>
    </xdr:from>
    <xdr:to>
      <xdr:col>10</xdr:col>
      <xdr:colOff>892969</xdr:colOff>
      <xdr:row>35</xdr:row>
      <xdr:rowOff>90400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44450</xdr:colOff>
      <xdr:row>36</xdr:row>
      <xdr:rowOff>99218</xdr:rowOff>
    </xdr:from>
    <xdr:to>
      <xdr:col>2</xdr:col>
      <xdr:colOff>607218</xdr:colOff>
      <xdr:row>50</xdr:row>
      <xdr:rowOff>143668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758825</xdr:colOff>
      <xdr:row>36</xdr:row>
      <xdr:rowOff>100806</xdr:rowOff>
    </xdr:from>
    <xdr:to>
      <xdr:col>9</xdr:col>
      <xdr:colOff>809626</xdr:colOff>
      <xdr:row>56</xdr:row>
      <xdr:rowOff>141792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76489</xdr:colOff>
      <xdr:row>21</xdr:row>
      <xdr:rowOff>53544</xdr:rowOff>
    </xdr:from>
    <xdr:to>
      <xdr:col>13</xdr:col>
      <xdr:colOff>642937</xdr:colOff>
      <xdr:row>35</xdr:row>
      <xdr:rowOff>107013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880820</xdr:colOff>
      <xdr:row>21</xdr:row>
      <xdr:rowOff>59552</xdr:rowOff>
    </xdr:from>
    <xdr:to>
      <xdr:col>18</xdr:col>
      <xdr:colOff>785812</xdr:colOff>
      <xdr:row>35</xdr:row>
      <xdr:rowOff>126983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77252</xdr:colOff>
      <xdr:row>37</xdr:row>
      <xdr:rowOff>98744</xdr:rowOff>
    </xdr:from>
    <xdr:to>
      <xdr:col>15</xdr:col>
      <xdr:colOff>285750</xdr:colOff>
      <xdr:row>51</xdr:row>
      <xdr:rowOff>9844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163286</xdr:colOff>
      <xdr:row>51</xdr:row>
      <xdr:rowOff>186418</xdr:rowOff>
    </xdr:from>
    <xdr:to>
      <xdr:col>1</xdr:col>
      <xdr:colOff>962705</xdr:colOff>
      <xdr:row>66</xdr:row>
      <xdr:rowOff>58511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29962</xdr:colOff>
      <xdr:row>22</xdr:row>
      <xdr:rowOff>21389</xdr:rowOff>
    </xdr:from>
    <xdr:to>
      <xdr:col>0</xdr:col>
      <xdr:colOff>4464843</xdr:colOff>
      <xdr:row>35</xdr:row>
      <xdr:rowOff>112724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4627714</xdr:colOff>
      <xdr:row>22</xdr:row>
      <xdr:rowOff>84479</xdr:rowOff>
    </xdr:from>
    <xdr:to>
      <xdr:col>7</xdr:col>
      <xdr:colOff>273843</xdr:colOff>
      <xdr:row>35</xdr:row>
      <xdr:rowOff>175814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417169</xdr:colOff>
      <xdr:row>22</xdr:row>
      <xdr:rowOff>97406</xdr:rowOff>
    </xdr:from>
    <xdr:to>
      <xdr:col>12</xdr:col>
      <xdr:colOff>1845468</xdr:colOff>
      <xdr:row>36</xdr:row>
      <xdr:rowOff>7536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144912</xdr:colOff>
      <xdr:row>22</xdr:row>
      <xdr:rowOff>104435</xdr:rowOff>
    </xdr:from>
    <xdr:to>
      <xdr:col>16</xdr:col>
      <xdr:colOff>881063</xdr:colOff>
      <xdr:row>36</xdr:row>
      <xdr:rowOff>16424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79449</xdr:colOff>
      <xdr:row>22</xdr:row>
      <xdr:rowOff>112153</xdr:rowOff>
    </xdr:from>
    <xdr:to>
      <xdr:col>26</xdr:col>
      <xdr:colOff>39120</xdr:colOff>
      <xdr:row>36</xdr:row>
      <xdr:rowOff>35872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167014</xdr:colOff>
      <xdr:row>37</xdr:row>
      <xdr:rowOff>100440</xdr:rowOff>
    </xdr:from>
    <xdr:to>
      <xdr:col>21</xdr:col>
      <xdr:colOff>487372</xdr:colOff>
      <xdr:row>51</xdr:row>
      <xdr:rowOff>11866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60819</xdr:colOff>
      <xdr:row>37</xdr:row>
      <xdr:rowOff>86342</xdr:rowOff>
    </xdr:from>
    <xdr:to>
      <xdr:col>3</xdr:col>
      <xdr:colOff>785813</xdr:colOff>
      <xdr:row>50</xdr:row>
      <xdr:rowOff>174087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3176</xdr:colOff>
      <xdr:row>37</xdr:row>
      <xdr:rowOff>107950</xdr:rowOff>
    </xdr:from>
    <xdr:to>
      <xdr:col>11</xdr:col>
      <xdr:colOff>206376</xdr:colOff>
      <xdr:row>57</xdr:row>
      <xdr:rowOff>139700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27214</xdr:colOff>
      <xdr:row>51</xdr:row>
      <xdr:rowOff>186746</xdr:rowOff>
    </xdr:from>
    <xdr:to>
      <xdr:col>0</xdr:col>
      <xdr:colOff>4599214</xdr:colOff>
      <xdr:row>67</xdr:row>
      <xdr:rowOff>136072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292100</xdr:colOff>
      <xdr:row>11</xdr:row>
      <xdr:rowOff>107950</xdr:rowOff>
    </xdr:from>
    <xdr:to>
      <xdr:col>3</xdr:col>
      <xdr:colOff>547687</xdr:colOff>
      <xdr:row>25</xdr:row>
      <xdr:rowOff>6350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872601</xdr:colOff>
      <xdr:row>11</xdr:row>
      <xdr:rowOff>134094</xdr:rowOff>
    </xdr:from>
    <xdr:to>
      <xdr:col>7</xdr:col>
      <xdr:colOff>689559</xdr:colOff>
      <xdr:row>29</xdr:row>
      <xdr:rowOff>17596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967283</xdr:colOff>
      <xdr:row>11</xdr:row>
      <xdr:rowOff>156087</xdr:rowOff>
    </xdr:from>
    <xdr:to>
      <xdr:col>11</xdr:col>
      <xdr:colOff>960505</xdr:colOff>
      <xdr:row>29</xdr:row>
      <xdr:rowOff>2959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357188</xdr:colOff>
      <xdr:row>20</xdr:row>
      <xdr:rowOff>178593</xdr:rowOff>
    </xdr:from>
    <xdr:to>
      <xdr:col>2</xdr:col>
      <xdr:colOff>738187</xdr:colOff>
      <xdr:row>34</xdr:row>
      <xdr:rowOff>79428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940594</xdr:colOff>
      <xdr:row>21</xdr:row>
      <xdr:rowOff>59531</xdr:rowOff>
    </xdr:from>
    <xdr:to>
      <xdr:col>8</xdr:col>
      <xdr:colOff>1019175</xdr:colOff>
      <xdr:row>34</xdr:row>
      <xdr:rowOff>150866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1185862</xdr:colOff>
      <xdr:row>21</xdr:row>
      <xdr:rowOff>71438</xdr:rowOff>
    </xdr:from>
    <xdr:to>
      <xdr:col>13</xdr:col>
      <xdr:colOff>349228</xdr:colOff>
      <xdr:row>34</xdr:row>
      <xdr:rowOff>172068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328612</xdr:colOff>
      <xdr:row>35</xdr:row>
      <xdr:rowOff>69056</xdr:rowOff>
    </xdr:from>
    <xdr:to>
      <xdr:col>3</xdr:col>
      <xdr:colOff>95250</xdr:colOff>
      <xdr:row>48</xdr:row>
      <xdr:rowOff>156801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333375</xdr:colOff>
      <xdr:row>35</xdr:row>
      <xdr:rowOff>107157</xdr:rowOff>
    </xdr:from>
    <xdr:to>
      <xdr:col>10</xdr:col>
      <xdr:colOff>229760</xdr:colOff>
      <xdr:row>55</xdr:row>
      <xdr:rowOff>138907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597693</xdr:colOff>
      <xdr:row>21</xdr:row>
      <xdr:rowOff>80962</xdr:rowOff>
    </xdr:from>
    <xdr:to>
      <xdr:col>17</xdr:col>
      <xdr:colOff>321469</xdr:colOff>
      <xdr:row>34</xdr:row>
      <xdr:rowOff>183451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500064</xdr:colOff>
      <xdr:row>21</xdr:row>
      <xdr:rowOff>83344</xdr:rowOff>
    </xdr:from>
    <xdr:to>
      <xdr:col>25</xdr:col>
      <xdr:colOff>489830</xdr:colOff>
      <xdr:row>35</xdr:row>
      <xdr:rowOff>7063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595313</xdr:colOff>
      <xdr:row>35</xdr:row>
      <xdr:rowOff>142875</xdr:rowOff>
    </xdr:from>
    <xdr:to>
      <xdr:col>21</xdr:col>
      <xdr:colOff>142875</xdr:colOff>
      <xdr:row>49</xdr:row>
      <xdr:rowOff>54301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340179</xdr:colOff>
      <xdr:row>50</xdr:row>
      <xdr:rowOff>2722</xdr:rowOff>
    </xdr:from>
    <xdr:to>
      <xdr:col>2</xdr:col>
      <xdr:colOff>653143</xdr:colOff>
      <xdr:row>64</xdr:row>
      <xdr:rowOff>78922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17"/>
  <sheetViews>
    <sheetView tabSelected="1" zoomScale="70" zoomScaleNormal="70" workbookViewId="0">
      <selection sqref="A1:M42"/>
    </sheetView>
  </sheetViews>
  <sheetFormatPr baseColWidth="10" defaultRowHeight="15.75" x14ac:dyDescent="0.25"/>
  <cols>
    <col min="1" max="1" width="10" bestFit="1" customWidth="1"/>
    <col min="2" max="2" width="13.5" bestFit="1" customWidth="1"/>
    <col min="3" max="3" width="16.625" bestFit="1" customWidth="1"/>
    <col min="6" max="6" width="15.375" bestFit="1" customWidth="1"/>
    <col min="7" max="7" width="18.5" bestFit="1" customWidth="1"/>
  </cols>
  <sheetData>
    <row r="1" spans="1:7" x14ac:dyDescent="0.25">
      <c r="A1" s="2" t="s">
        <v>0</v>
      </c>
      <c r="B1" s="2" t="s">
        <v>1</v>
      </c>
      <c r="C1" s="2" t="s">
        <v>2</v>
      </c>
      <c r="D1" s="4" t="s">
        <v>9</v>
      </c>
      <c r="E1" s="2" t="s">
        <v>0</v>
      </c>
      <c r="F1" s="4" t="s">
        <v>1</v>
      </c>
      <c r="G1" s="4" t="s">
        <v>2</v>
      </c>
    </row>
    <row r="2" spans="1:7" x14ac:dyDescent="0.25">
      <c r="A2" s="2" t="s">
        <v>3</v>
      </c>
      <c r="B2" s="1">
        <v>929</v>
      </c>
      <c r="C2" s="1">
        <v>621</v>
      </c>
      <c r="D2" s="1">
        <f>B2+C2</f>
        <v>1550</v>
      </c>
      <c r="E2" s="2" t="s">
        <v>3</v>
      </c>
      <c r="F2" s="6">
        <f t="shared" ref="F2:F7" si="0">100*B2/D2</f>
        <v>59.935483870967744</v>
      </c>
      <c r="G2" s="6">
        <f t="shared" ref="G2:G7" si="1">100*C2/D2</f>
        <v>40.064516129032256</v>
      </c>
    </row>
    <row r="3" spans="1:7" x14ac:dyDescent="0.25">
      <c r="A3" s="2" t="s">
        <v>4</v>
      </c>
      <c r="B3" s="1">
        <v>848</v>
      </c>
      <c r="C3" s="1">
        <v>278</v>
      </c>
      <c r="D3" s="1">
        <f t="shared" ref="D3:D7" si="2">B3+C3</f>
        <v>1126</v>
      </c>
      <c r="E3" s="2" t="s">
        <v>4</v>
      </c>
      <c r="F3" s="6">
        <f t="shared" si="0"/>
        <v>75.310834813499113</v>
      </c>
      <c r="G3" s="6">
        <f t="shared" si="1"/>
        <v>24.689165186500887</v>
      </c>
    </row>
    <row r="4" spans="1:7" x14ac:dyDescent="0.25">
      <c r="A4" s="2" t="s">
        <v>5</v>
      </c>
      <c r="B4" s="1">
        <v>1321</v>
      </c>
      <c r="C4" s="1">
        <v>250</v>
      </c>
      <c r="D4" s="1">
        <f t="shared" si="2"/>
        <v>1571</v>
      </c>
      <c r="E4" s="2" t="s">
        <v>5</v>
      </c>
      <c r="F4" s="6">
        <f t="shared" si="0"/>
        <v>84.086569064290259</v>
      </c>
      <c r="G4" s="6">
        <f t="shared" si="1"/>
        <v>15.913430935709739</v>
      </c>
    </row>
    <row r="5" spans="1:7" x14ac:dyDescent="0.25">
      <c r="A5" s="2" t="s">
        <v>6</v>
      </c>
      <c r="B5" s="1">
        <v>1083</v>
      </c>
      <c r="C5" s="1">
        <v>344</v>
      </c>
      <c r="D5" s="1">
        <f t="shared" si="2"/>
        <v>1427</v>
      </c>
      <c r="E5" s="2" t="s">
        <v>6</v>
      </c>
      <c r="F5" s="6">
        <f t="shared" si="0"/>
        <v>75.893482831114227</v>
      </c>
      <c r="G5" s="6">
        <f t="shared" si="1"/>
        <v>24.106517168885773</v>
      </c>
    </row>
    <row r="6" spans="1:7" x14ac:dyDescent="0.25">
      <c r="A6" s="2" t="s">
        <v>7</v>
      </c>
      <c r="B6" s="1">
        <v>382</v>
      </c>
      <c r="C6" s="1">
        <v>142</v>
      </c>
      <c r="D6" s="1">
        <f t="shared" si="2"/>
        <v>524</v>
      </c>
      <c r="E6" s="2" t="s">
        <v>7</v>
      </c>
      <c r="F6" s="6">
        <f t="shared" si="0"/>
        <v>72.900763358778633</v>
      </c>
      <c r="G6" s="6">
        <f t="shared" si="1"/>
        <v>27.099236641221374</v>
      </c>
    </row>
    <row r="7" spans="1:7" x14ac:dyDescent="0.25">
      <c r="A7" s="2" t="s">
        <v>8</v>
      </c>
      <c r="B7" s="1">
        <v>494</v>
      </c>
      <c r="C7" s="1">
        <v>305</v>
      </c>
      <c r="D7" s="1">
        <f t="shared" si="2"/>
        <v>799</v>
      </c>
      <c r="E7" s="2" t="s">
        <v>8</v>
      </c>
      <c r="F7" s="6">
        <f t="shared" si="0"/>
        <v>61.827284105131412</v>
      </c>
      <c r="G7" s="6">
        <f t="shared" si="1"/>
        <v>38.172715894868588</v>
      </c>
    </row>
    <row r="8" spans="1:7" x14ac:dyDescent="0.25">
      <c r="A8" s="3" t="s">
        <v>0</v>
      </c>
      <c r="B8" s="4" t="s">
        <v>1</v>
      </c>
      <c r="C8" s="4" t="s">
        <v>2</v>
      </c>
    </row>
    <row r="9" spans="1:7" x14ac:dyDescent="0.25">
      <c r="A9" s="2" t="s">
        <v>9</v>
      </c>
      <c r="B9" s="4">
        <f>B2+B3+B4+B5+B6+B7</f>
        <v>5057</v>
      </c>
      <c r="C9" s="4">
        <f>C2+C3+C4+C5+C6+C7</f>
        <v>1940</v>
      </c>
    </row>
    <row r="10" spans="1:7" x14ac:dyDescent="0.25">
      <c r="B10" s="5">
        <f>100*B9/C15</f>
        <v>72.273831642132336</v>
      </c>
      <c r="C10" s="5">
        <f>100*C9/C15</f>
        <v>27.726168357867657</v>
      </c>
    </row>
    <row r="15" spans="1:7" x14ac:dyDescent="0.25">
      <c r="C15" s="63">
        <f>B9+C9</f>
        <v>6997</v>
      </c>
      <c r="D15" s="63"/>
    </row>
    <row r="16" spans="1:7" x14ac:dyDescent="0.25">
      <c r="C16" s="63"/>
      <c r="D16" s="63"/>
    </row>
    <row r="17" spans="3:5" x14ac:dyDescent="0.25">
      <c r="C17" s="12" t="s">
        <v>10</v>
      </c>
      <c r="D17" s="12"/>
      <c r="E17" s="12"/>
    </row>
  </sheetData>
  <mergeCells count="1">
    <mergeCell ref="C15:D16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7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14"/>
  <sheetViews>
    <sheetView zoomScale="70" zoomScaleNormal="70" workbookViewId="0">
      <selection sqref="A1:M38"/>
    </sheetView>
  </sheetViews>
  <sheetFormatPr baseColWidth="10" defaultRowHeight="15.75" x14ac:dyDescent="0.25"/>
  <cols>
    <col min="1" max="1" width="10.125" bestFit="1" customWidth="1"/>
    <col min="2" max="2" width="21.75" bestFit="1" customWidth="1"/>
    <col min="3" max="3" width="24.75" bestFit="1" customWidth="1"/>
    <col min="4" max="4" width="6.5" bestFit="1" customWidth="1"/>
    <col min="5" max="5" width="10.125" bestFit="1" customWidth="1"/>
    <col min="6" max="6" width="21.75" bestFit="1" customWidth="1"/>
    <col min="7" max="7" width="24.75" bestFit="1" customWidth="1"/>
  </cols>
  <sheetData>
    <row r="1" spans="1:7" x14ac:dyDescent="0.25">
      <c r="A1" s="2" t="s">
        <v>0</v>
      </c>
      <c r="B1" s="2" t="s">
        <v>11</v>
      </c>
      <c r="C1" s="2" t="s">
        <v>12</v>
      </c>
      <c r="D1" s="4" t="s">
        <v>9</v>
      </c>
      <c r="E1" s="2" t="s">
        <v>0</v>
      </c>
      <c r="F1" s="4" t="s">
        <v>11</v>
      </c>
      <c r="G1" s="4" t="s">
        <v>12</v>
      </c>
    </row>
    <row r="2" spans="1:7" x14ac:dyDescent="0.25">
      <c r="A2" s="2" t="s">
        <v>3</v>
      </c>
      <c r="B2" s="1">
        <v>2874</v>
      </c>
      <c r="C2" s="1">
        <v>7362</v>
      </c>
      <c r="D2" s="1">
        <f>B2+C2</f>
        <v>10236</v>
      </c>
      <c r="E2" s="2" t="s">
        <v>3</v>
      </c>
      <c r="F2" s="6">
        <f t="shared" ref="F2:F7" si="0">100*B2/D2</f>
        <v>28.077373974208676</v>
      </c>
      <c r="G2" s="6">
        <f t="shared" ref="G2:G7" si="1">100*C2/D2</f>
        <v>71.922626025791331</v>
      </c>
    </row>
    <row r="3" spans="1:7" x14ac:dyDescent="0.25">
      <c r="A3" s="2" t="s">
        <v>4</v>
      </c>
      <c r="B3" s="1">
        <v>2972</v>
      </c>
      <c r="C3" s="1">
        <v>2710</v>
      </c>
      <c r="D3" s="1">
        <f t="shared" ref="D3:D7" si="2">B3+C3</f>
        <v>5682</v>
      </c>
      <c r="E3" s="2" t="s">
        <v>4</v>
      </c>
      <c r="F3" s="6">
        <f t="shared" si="0"/>
        <v>52.305526223160861</v>
      </c>
      <c r="G3" s="6">
        <f t="shared" si="1"/>
        <v>47.694473776839139</v>
      </c>
    </row>
    <row r="4" spans="1:7" x14ac:dyDescent="0.25">
      <c r="A4" s="2" t="s">
        <v>5</v>
      </c>
      <c r="B4" s="1">
        <v>5888</v>
      </c>
      <c r="C4" s="1">
        <v>2938</v>
      </c>
      <c r="D4" s="1">
        <f t="shared" si="2"/>
        <v>8826</v>
      </c>
      <c r="E4" s="2" t="s">
        <v>5</v>
      </c>
      <c r="F4" s="6">
        <f t="shared" si="0"/>
        <v>66.711987310219811</v>
      </c>
      <c r="G4" s="6">
        <f t="shared" si="1"/>
        <v>33.288012689780196</v>
      </c>
    </row>
    <row r="5" spans="1:7" x14ac:dyDescent="0.25">
      <c r="A5" s="2" t="s">
        <v>6</v>
      </c>
      <c r="B5" s="1">
        <v>4098</v>
      </c>
      <c r="C5" s="1">
        <v>4182</v>
      </c>
      <c r="D5" s="1">
        <f t="shared" si="2"/>
        <v>8280</v>
      </c>
      <c r="E5" s="2" t="s">
        <v>6</v>
      </c>
      <c r="F5" s="6">
        <f t="shared" si="0"/>
        <v>49.492753623188406</v>
      </c>
      <c r="G5" s="6">
        <f t="shared" si="1"/>
        <v>50.507246376811594</v>
      </c>
    </row>
    <row r="6" spans="1:7" x14ac:dyDescent="0.25">
      <c r="A6" s="2" t="s">
        <v>7</v>
      </c>
      <c r="B6" s="1">
        <v>1356</v>
      </c>
      <c r="C6" s="1">
        <v>1376</v>
      </c>
      <c r="D6" s="1">
        <f t="shared" si="2"/>
        <v>2732</v>
      </c>
      <c r="E6" s="2" t="s">
        <v>7</v>
      </c>
      <c r="F6" s="6">
        <f t="shared" si="0"/>
        <v>49.633967789165446</v>
      </c>
      <c r="G6" s="6">
        <f t="shared" si="1"/>
        <v>50.366032210834554</v>
      </c>
    </row>
    <row r="7" spans="1:7" x14ac:dyDescent="0.25">
      <c r="A7" s="2" t="s">
        <v>8</v>
      </c>
      <c r="B7" s="1">
        <v>1376</v>
      </c>
      <c r="C7" s="1">
        <v>2725</v>
      </c>
      <c r="D7" s="1">
        <f t="shared" si="2"/>
        <v>4101</v>
      </c>
      <c r="E7" s="2" t="s">
        <v>8</v>
      </c>
      <c r="F7" s="6">
        <f t="shared" si="0"/>
        <v>33.552792001950742</v>
      </c>
      <c r="G7" s="6">
        <f t="shared" si="1"/>
        <v>66.447207998049251</v>
      </c>
    </row>
    <row r="8" spans="1:7" x14ac:dyDescent="0.25">
      <c r="A8" s="2" t="s">
        <v>0</v>
      </c>
      <c r="B8" s="2" t="s">
        <v>11</v>
      </c>
      <c r="C8" s="2" t="s">
        <v>12</v>
      </c>
    </row>
    <row r="9" spans="1:7" x14ac:dyDescent="0.25">
      <c r="A9" s="2" t="s">
        <v>9</v>
      </c>
      <c r="B9" s="1">
        <f>B2+B3+B4+B5+B6+B7</f>
        <v>18564</v>
      </c>
      <c r="C9" s="1">
        <f>C2+C3+C4+C5+C6+C7</f>
        <v>21293</v>
      </c>
    </row>
    <row r="10" spans="1:7" x14ac:dyDescent="0.25">
      <c r="B10" s="5">
        <f>100*B9/B12</f>
        <v>46.576511026921246</v>
      </c>
      <c r="C10" s="5">
        <f>100*C9/B12</f>
        <v>53.423488973078754</v>
      </c>
    </row>
    <row r="12" spans="1:7" x14ac:dyDescent="0.25">
      <c r="B12" s="64">
        <f>B9+C9</f>
        <v>39857</v>
      </c>
      <c r="C12" s="64"/>
    </row>
    <row r="13" spans="1:7" x14ac:dyDescent="0.25">
      <c r="B13" s="64"/>
      <c r="C13" s="64"/>
    </row>
    <row r="14" spans="1:7" x14ac:dyDescent="0.25">
      <c r="B14" s="65" t="s">
        <v>13</v>
      </c>
      <c r="C14" s="65"/>
    </row>
  </sheetData>
  <mergeCells count="2">
    <mergeCell ref="B12:C13"/>
    <mergeCell ref="B14:C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64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14"/>
  <sheetViews>
    <sheetView topLeftCell="D1" zoomScale="70" zoomScaleNormal="70" workbookViewId="0">
      <selection sqref="A1:Q34"/>
    </sheetView>
  </sheetViews>
  <sheetFormatPr baseColWidth="10" defaultRowHeight="15.75" x14ac:dyDescent="0.25"/>
  <cols>
    <col min="2" max="2" width="57.625" bestFit="1" customWidth="1"/>
    <col min="3" max="3" width="41.5" bestFit="1" customWidth="1"/>
    <col min="4" max="4" width="39.75" bestFit="1" customWidth="1"/>
    <col min="5" max="5" width="62.875" bestFit="1" customWidth="1"/>
  </cols>
  <sheetData>
    <row r="1" spans="1:13" x14ac:dyDescent="0.25">
      <c r="A1" s="9" t="s">
        <v>0</v>
      </c>
      <c r="B1" s="10" t="s">
        <v>14</v>
      </c>
      <c r="C1" s="10" t="s">
        <v>16</v>
      </c>
      <c r="D1" s="10" t="s">
        <v>15</v>
      </c>
      <c r="E1" s="10" t="s">
        <v>17</v>
      </c>
      <c r="F1" s="10"/>
      <c r="G1" s="9"/>
      <c r="H1" s="9"/>
      <c r="I1" s="9"/>
      <c r="J1" s="9"/>
      <c r="K1" s="9"/>
      <c r="L1" s="9"/>
    </row>
    <row r="2" spans="1:13" x14ac:dyDescent="0.25">
      <c r="A2" s="9" t="s">
        <v>3</v>
      </c>
      <c r="B2" s="11">
        <v>18.920000000000002</v>
      </c>
      <c r="C2" s="11">
        <v>18.12</v>
      </c>
      <c r="D2" s="11">
        <v>18.32</v>
      </c>
      <c r="E2" s="11">
        <v>16.93</v>
      </c>
      <c r="F2" s="10"/>
      <c r="G2" s="11"/>
      <c r="H2" s="11"/>
      <c r="I2" s="11"/>
      <c r="J2" s="11"/>
      <c r="K2" s="11"/>
      <c r="L2" s="11"/>
      <c r="M2" s="5">
        <f>(G2+H2+I2+J2+K2+L2)/6</f>
        <v>0</v>
      </c>
    </row>
    <row r="3" spans="1:13" x14ac:dyDescent="0.25">
      <c r="A3" s="9" t="s">
        <v>4</v>
      </c>
      <c r="B3" s="11">
        <v>19.23</v>
      </c>
      <c r="C3" s="11">
        <v>18.36</v>
      </c>
      <c r="D3" s="11">
        <v>18.27</v>
      </c>
      <c r="E3" s="11">
        <v>16.84</v>
      </c>
      <c r="F3" s="10"/>
      <c r="G3" s="11"/>
      <c r="H3" s="11"/>
      <c r="I3" s="11"/>
      <c r="J3" s="11"/>
      <c r="K3" s="11"/>
      <c r="L3" s="11"/>
      <c r="M3" s="5">
        <f t="shared" ref="M3:M4" si="0">(G3+H3+I3+J3+K3+L3)/6</f>
        <v>0</v>
      </c>
    </row>
    <row r="4" spans="1:13" x14ac:dyDescent="0.25">
      <c r="A4" s="9" t="s">
        <v>5</v>
      </c>
      <c r="B4" s="11">
        <v>19.010000000000002</v>
      </c>
      <c r="C4" s="11">
        <v>18.05</v>
      </c>
      <c r="D4" s="11">
        <v>17.98</v>
      </c>
      <c r="E4" s="11">
        <v>16.93</v>
      </c>
      <c r="F4" s="10"/>
      <c r="G4" s="11"/>
      <c r="H4" s="11"/>
      <c r="I4" s="11"/>
      <c r="J4" s="11"/>
      <c r="K4" s="11"/>
      <c r="L4" s="11"/>
      <c r="M4" s="5">
        <f t="shared" si="0"/>
        <v>0</v>
      </c>
    </row>
    <row r="5" spans="1:13" x14ac:dyDescent="0.25">
      <c r="A5" s="9" t="s">
        <v>6</v>
      </c>
      <c r="B5" s="11">
        <v>18.77</v>
      </c>
      <c r="C5" s="11">
        <v>17.87</v>
      </c>
      <c r="D5" s="11">
        <v>17.88</v>
      </c>
      <c r="E5" s="11">
        <v>16.95</v>
      </c>
      <c r="F5" s="10"/>
      <c r="G5" s="11"/>
      <c r="H5" s="11"/>
      <c r="I5" s="11"/>
      <c r="J5" s="11"/>
      <c r="K5" s="11"/>
      <c r="L5" s="11"/>
      <c r="M5" s="5">
        <f>(G5+H5+I5+J5+K5+L5)/6</f>
        <v>0</v>
      </c>
    </row>
    <row r="6" spans="1:13" x14ac:dyDescent="0.25">
      <c r="A6" s="9" t="s">
        <v>7</v>
      </c>
      <c r="B6" s="11">
        <v>19.12</v>
      </c>
      <c r="C6" s="11">
        <v>18.02</v>
      </c>
      <c r="D6" s="11">
        <v>18.11</v>
      </c>
      <c r="E6" s="11">
        <v>16.5</v>
      </c>
    </row>
    <row r="7" spans="1:13" x14ac:dyDescent="0.25">
      <c r="A7" s="9" t="s">
        <v>8</v>
      </c>
      <c r="B7" s="11">
        <v>18.68</v>
      </c>
      <c r="C7" s="11">
        <v>18.329999999999998</v>
      </c>
      <c r="D7" s="11">
        <v>18.39</v>
      </c>
      <c r="E7" s="11">
        <v>16.62</v>
      </c>
    </row>
    <row r="8" spans="1:13" x14ac:dyDescent="0.25">
      <c r="B8" s="7" t="s">
        <v>14</v>
      </c>
      <c r="C8" s="7" t="s">
        <v>16</v>
      </c>
      <c r="D8" s="7" t="s">
        <v>15</v>
      </c>
      <c r="E8" s="7" t="s">
        <v>17</v>
      </c>
    </row>
    <row r="9" spans="1:13" x14ac:dyDescent="0.25">
      <c r="B9" s="8">
        <f>(B2+B3+B4+B5+B6+B7)/6</f>
        <v>18.955000000000002</v>
      </c>
      <c r="C9" s="8">
        <f>(C2+C3+C4+C5+C6+C7)/6</f>
        <v>18.125</v>
      </c>
      <c r="D9" s="8">
        <f>(D2+D3+D4+D5+D6+D7)/6</f>
        <v>18.158333333333335</v>
      </c>
      <c r="E9" s="8">
        <f>(E2+E3+E4+E5+E6+E7)/6</f>
        <v>16.794999999999998</v>
      </c>
    </row>
    <row r="12" spans="1:13" x14ac:dyDescent="0.25">
      <c r="B12" s="66">
        <f>(B9+C9+D9+E9)/4</f>
        <v>18.008333333333333</v>
      </c>
      <c r="C12" s="66"/>
    </row>
    <row r="13" spans="1:13" x14ac:dyDescent="0.25">
      <c r="B13" s="66"/>
      <c r="C13" s="66"/>
    </row>
    <row r="14" spans="1:13" x14ac:dyDescent="0.25">
      <c r="B14" s="67" t="s">
        <v>18</v>
      </c>
      <c r="C14" s="67"/>
    </row>
  </sheetData>
  <mergeCells count="2">
    <mergeCell ref="B12:C13"/>
    <mergeCell ref="B14:C14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N12"/>
  <sheetViews>
    <sheetView zoomScale="70" zoomScaleNormal="70" workbookViewId="0">
      <selection sqref="A1:N30"/>
    </sheetView>
  </sheetViews>
  <sheetFormatPr baseColWidth="10" defaultRowHeight="15.75" x14ac:dyDescent="0.25"/>
  <cols>
    <col min="1" max="1" width="27.125" bestFit="1" customWidth="1"/>
    <col min="2" max="2" width="15.625" customWidth="1"/>
    <col min="3" max="3" width="16.5" customWidth="1"/>
    <col min="5" max="5" width="9.5" customWidth="1"/>
    <col min="6" max="6" width="14.5" bestFit="1" customWidth="1"/>
    <col min="7" max="7" width="17.875" bestFit="1" customWidth="1"/>
    <col min="8" max="8" width="10" bestFit="1" customWidth="1"/>
    <col min="9" max="9" width="23.875" bestFit="1" customWidth="1"/>
    <col min="10" max="10" width="27.25" bestFit="1" customWidth="1"/>
    <col min="11" max="11" width="6.5" bestFit="1" customWidth="1"/>
    <col min="12" max="12" width="8.625" customWidth="1"/>
    <col min="13" max="13" width="23.875" bestFit="1" customWidth="1"/>
    <col min="14" max="14" width="27.25" bestFit="1" customWidth="1"/>
  </cols>
  <sheetData>
    <row r="1" spans="1:14" x14ac:dyDescent="0.25">
      <c r="A1" s="32" t="s">
        <v>19</v>
      </c>
      <c r="B1" s="33" t="s">
        <v>14</v>
      </c>
      <c r="C1" s="33" t="s">
        <v>16</v>
      </c>
      <c r="D1" s="33" t="s">
        <v>15</v>
      </c>
      <c r="E1" s="33" t="s">
        <v>17</v>
      </c>
      <c r="F1" s="30" t="s">
        <v>32</v>
      </c>
    </row>
    <row r="2" spans="1:14" x14ac:dyDescent="0.25">
      <c r="A2" s="34" t="s">
        <v>20</v>
      </c>
      <c r="B2" s="11">
        <v>18.920000000000002</v>
      </c>
      <c r="C2" s="11">
        <v>18.12</v>
      </c>
      <c r="D2" s="11">
        <v>18.32</v>
      </c>
      <c r="E2" s="11">
        <v>16.93</v>
      </c>
    </row>
    <row r="3" spans="1:14" x14ac:dyDescent="0.25">
      <c r="B3" s="34" t="s">
        <v>14</v>
      </c>
      <c r="C3" s="34" t="s">
        <v>16</v>
      </c>
      <c r="D3" s="34" t="s">
        <v>15</v>
      </c>
      <c r="E3" s="34" t="s">
        <v>17</v>
      </c>
      <c r="F3" s="18" t="s">
        <v>32</v>
      </c>
    </row>
    <row r="4" spans="1:14" x14ac:dyDescent="0.25">
      <c r="B4" s="8">
        <f>(B2)</f>
        <v>18.920000000000002</v>
      </c>
      <c r="C4" s="8">
        <f>(C2)</f>
        <v>18.12</v>
      </c>
      <c r="D4" s="8">
        <f>(D2)</f>
        <v>18.32</v>
      </c>
      <c r="E4" s="8">
        <f>(E2)</f>
        <v>16.93</v>
      </c>
    </row>
    <row r="7" spans="1:14" x14ac:dyDescent="0.25">
      <c r="A7" s="35" t="s">
        <v>19</v>
      </c>
      <c r="B7" s="35" t="s">
        <v>1</v>
      </c>
      <c r="C7" s="35" t="s">
        <v>2</v>
      </c>
      <c r="D7" s="35" t="s">
        <v>9</v>
      </c>
      <c r="E7" s="35" t="s">
        <v>19</v>
      </c>
      <c r="F7" s="35" t="s">
        <v>1</v>
      </c>
      <c r="G7" s="35" t="s">
        <v>2</v>
      </c>
      <c r="H7" s="35" t="s">
        <v>19</v>
      </c>
      <c r="I7" s="35" t="s">
        <v>11</v>
      </c>
      <c r="J7" s="35" t="s">
        <v>12</v>
      </c>
      <c r="K7" s="35" t="s">
        <v>9</v>
      </c>
      <c r="L7" s="35" t="s">
        <v>19</v>
      </c>
      <c r="M7" s="35" t="s">
        <v>11</v>
      </c>
      <c r="N7" s="35" t="s">
        <v>12</v>
      </c>
    </row>
    <row r="8" spans="1:14" x14ac:dyDescent="0.25">
      <c r="A8" s="34" t="s">
        <v>20</v>
      </c>
      <c r="B8" s="14">
        <v>929</v>
      </c>
      <c r="C8" s="14">
        <v>621</v>
      </c>
      <c r="D8" s="14">
        <f>B8+C8</f>
        <v>1550</v>
      </c>
      <c r="E8" s="34" t="s">
        <v>20</v>
      </c>
      <c r="F8" s="15">
        <f t="shared" ref="F8" si="0">100*B8/D8</f>
        <v>59.935483870967744</v>
      </c>
      <c r="G8" s="15">
        <f t="shared" ref="G8" si="1">100*C8/D8</f>
        <v>40.064516129032256</v>
      </c>
      <c r="H8" s="34" t="s">
        <v>20</v>
      </c>
      <c r="I8" s="14">
        <v>2874</v>
      </c>
      <c r="J8" s="14">
        <v>7362</v>
      </c>
      <c r="K8" s="13">
        <f>I8+J8</f>
        <v>10236</v>
      </c>
      <c r="L8" s="34" t="s">
        <v>20</v>
      </c>
      <c r="M8" s="15">
        <f>100*I8/K8</f>
        <v>28.077373974208676</v>
      </c>
      <c r="N8" s="15">
        <f>100*J8/K8</f>
        <v>71.922626025791331</v>
      </c>
    </row>
    <row r="10" spans="1:14" x14ac:dyDescent="0.25">
      <c r="A10" s="68">
        <v>1550</v>
      </c>
      <c r="B10" s="68"/>
      <c r="E10" s="68">
        <v>10236</v>
      </c>
      <c r="F10" s="68"/>
    </row>
    <row r="11" spans="1:14" x14ac:dyDescent="0.25">
      <c r="A11" s="68"/>
      <c r="B11" s="68"/>
      <c r="E11" s="68"/>
      <c r="F11" s="68"/>
    </row>
    <row r="12" spans="1:14" x14ac:dyDescent="0.25">
      <c r="A12" s="69" t="s">
        <v>10</v>
      </c>
      <c r="B12" s="69"/>
      <c r="E12" s="69" t="s">
        <v>13</v>
      </c>
      <c r="F12" s="69"/>
    </row>
  </sheetData>
  <mergeCells count="4">
    <mergeCell ref="A10:B11"/>
    <mergeCell ref="A12:B12"/>
    <mergeCell ref="E10:F11"/>
    <mergeCell ref="E12:F12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5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N23"/>
  <sheetViews>
    <sheetView topLeftCell="A10" zoomScale="55" zoomScaleNormal="55" workbookViewId="0">
      <selection sqref="A1:V82"/>
    </sheetView>
  </sheetViews>
  <sheetFormatPr baseColWidth="10" defaultRowHeight="15.75" x14ac:dyDescent="0.25"/>
  <cols>
    <col min="1" max="1" width="44.5" bestFit="1" customWidth="1"/>
    <col min="2" max="2" width="13.5" customWidth="1"/>
    <col min="3" max="3" width="17.375" customWidth="1"/>
    <col min="4" max="4" width="8.125" customWidth="1"/>
    <col min="6" max="6" width="14.5" bestFit="1" customWidth="1"/>
    <col min="7" max="7" width="17.625" bestFit="1" customWidth="1"/>
    <col min="9" max="9" width="23.5" bestFit="1" customWidth="1"/>
    <col min="10" max="10" width="26.625" bestFit="1" customWidth="1"/>
    <col min="11" max="11" width="6.5" bestFit="1" customWidth="1"/>
    <col min="13" max="13" width="23.5" bestFit="1" customWidth="1"/>
    <col min="14" max="14" width="26.625" bestFit="1" customWidth="1"/>
  </cols>
  <sheetData>
    <row r="1" spans="1:14" x14ac:dyDescent="0.25">
      <c r="A1" s="22" t="s">
        <v>19</v>
      </c>
      <c r="B1" s="25" t="s">
        <v>14</v>
      </c>
      <c r="C1" s="25" t="s">
        <v>16</v>
      </c>
      <c r="D1" s="25" t="s">
        <v>15</v>
      </c>
      <c r="E1" s="25" t="s">
        <v>17</v>
      </c>
      <c r="F1" s="19" t="s">
        <v>32</v>
      </c>
    </row>
    <row r="2" spans="1:14" x14ac:dyDescent="0.25">
      <c r="A2" s="23" t="s">
        <v>26</v>
      </c>
      <c r="B2" s="11">
        <v>19</v>
      </c>
      <c r="C2" s="11">
        <v>17.93</v>
      </c>
      <c r="D2" s="11">
        <v>18.13</v>
      </c>
      <c r="E2" s="11">
        <v>17.14</v>
      </c>
      <c r="G2" s="15">
        <f>100*D13/D20</f>
        <v>46.78548695098663</v>
      </c>
    </row>
    <row r="3" spans="1:14" x14ac:dyDescent="0.25">
      <c r="A3" s="24" t="s">
        <v>27</v>
      </c>
      <c r="B3" s="11">
        <v>19.07</v>
      </c>
      <c r="C3" s="11">
        <v>17.87</v>
      </c>
      <c r="D3" s="11">
        <v>17.72</v>
      </c>
      <c r="E3" s="11">
        <v>17.09</v>
      </c>
      <c r="G3" s="15">
        <f>100*D14/D20</f>
        <v>20.751113940165499</v>
      </c>
    </row>
    <row r="4" spans="1:14" x14ac:dyDescent="0.25">
      <c r="A4" s="24" t="s">
        <v>28</v>
      </c>
      <c r="B4" s="11">
        <v>18.260000000000002</v>
      </c>
      <c r="C4" s="11">
        <v>17.95</v>
      </c>
      <c r="D4" s="11">
        <v>17.36</v>
      </c>
      <c r="E4" s="11">
        <v>16.309999999999999</v>
      </c>
      <c r="G4" s="15">
        <f>100*D15/D20</f>
        <v>4.4557606619987267</v>
      </c>
    </row>
    <row r="5" spans="1:14" x14ac:dyDescent="0.25">
      <c r="A5" s="24" t="s">
        <v>29</v>
      </c>
      <c r="B5" s="11">
        <v>18.63</v>
      </c>
      <c r="C5" s="11">
        <v>17.93</v>
      </c>
      <c r="D5" s="11">
        <v>17.78</v>
      </c>
      <c r="E5" s="11">
        <v>15.6</v>
      </c>
      <c r="G5" s="15">
        <f>100*D16/D20</f>
        <v>1.4640356460852959</v>
      </c>
    </row>
    <row r="6" spans="1:14" x14ac:dyDescent="0.25">
      <c r="A6" s="24" t="s">
        <v>30</v>
      </c>
      <c r="B6" s="11">
        <v>19.27</v>
      </c>
      <c r="C6" s="11">
        <v>18.600000000000001</v>
      </c>
      <c r="D6" s="11">
        <v>18.47</v>
      </c>
      <c r="E6" s="11">
        <v>17.170000000000002</v>
      </c>
      <c r="G6" s="15">
        <f>100*D17/D20</f>
        <v>10.757479312539784</v>
      </c>
    </row>
    <row r="7" spans="1:14" x14ac:dyDescent="0.25">
      <c r="A7" s="24" t="s">
        <v>31</v>
      </c>
      <c r="B7" s="11">
        <v>19.260000000000002</v>
      </c>
      <c r="C7" s="11">
        <v>18.11</v>
      </c>
      <c r="D7" s="11">
        <v>17.98</v>
      </c>
      <c r="E7" s="11">
        <v>17</v>
      </c>
      <c r="G7" s="15">
        <f>100*D18/D20</f>
        <v>15.786123488224062</v>
      </c>
    </row>
    <row r="8" spans="1:14" x14ac:dyDescent="0.25">
      <c r="B8" s="20" t="s">
        <v>14</v>
      </c>
      <c r="C8" s="20" t="s">
        <v>16</v>
      </c>
      <c r="D8" s="20" t="s">
        <v>15</v>
      </c>
      <c r="E8" s="20" t="s">
        <v>17</v>
      </c>
      <c r="F8" s="18" t="s">
        <v>32</v>
      </c>
      <c r="G8" s="5"/>
    </row>
    <row r="9" spans="1:14" x14ac:dyDescent="0.25">
      <c r="B9" s="8">
        <f>(B2+B3+B4+B5+B6+B7)/6</f>
        <v>18.914999999999999</v>
      </c>
      <c r="C9" s="8">
        <f>(C2+C3+C4+C5+C6+C7)/6</f>
        <v>18.065000000000001</v>
      </c>
      <c r="D9" s="8">
        <f>(D2+D3+D4+D5+D6+D7)/6</f>
        <v>17.906666666666666</v>
      </c>
      <c r="E9" s="8">
        <f>(E2+E3+E4+E5+E6+E7)/6</f>
        <v>16.718333333333334</v>
      </c>
    </row>
    <row r="12" spans="1:14" x14ac:dyDescent="0.25">
      <c r="A12" s="26" t="s">
        <v>19</v>
      </c>
      <c r="B12" s="26" t="s">
        <v>1</v>
      </c>
      <c r="C12" s="26" t="s">
        <v>2</v>
      </c>
      <c r="D12" s="26" t="s">
        <v>9</v>
      </c>
      <c r="E12" s="26" t="s">
        <v>19</v>
      </c>
      <c r="F12" s="26" t="s">
        <v>1</v>
      </c>
      <c r="G12" s="26" t="s">
        <v>2</v>
      </c>
      <c r="H12" s="26" t="s">
        <v>19</v>
      </c>
      <c r="I12" s="26" t="s">
        <v>11</v>
      </c>
      <c r="J12" s="26" t="s">
        <v>12</v>
      </c>
      <c r="K12" s="26" t="s">
        <v>9</v>
      </c>
      <c r="L12" s="26" t="s">
        <v>19</v>
      </c>
      <c r="M12" s="26" t="s">
        <v>11</v>
      </c>
      <c r="N12" s="26" t="s">
        <v>12</v>
      </c>
    </row>
    <row r="13" spans="1:14" x14ac:dyDescent="0.25">
      <c r="A13" s="20" t="s">
        <v>26</v>
      </c>
      <c r="B13" s="14">
        <v>615</v>
      </c>
      <c r="C13" s="14">
        <v>120</v>
      </c>
      <c r="D13" s="14">
        <f>B13+C13</f>
        <v>735</v>
      </c>
      <c r="E13" s="20" t="s">
        <v>26</v>
      </c>
      <c r="F13" s="15">
        <f>100*B13/D13</f>
        <v>83.673469387755105</v>
      </c>
      <c r="G13" s="15">
        <f t="shared" ref="G13:G20" si="0">100*C13/D13</f>
        <v>16.326530612244898</v>
      </c>
      <c r="H13" s="20" t="s">
        <v>26</v>
      </c>
      <c r="I13" s="14">
        <v>2587</v>
      </c>
      <c r="J13" s="14">
        <v>1482</v>
      </c>
      <c r="K13" s="13">
        <f>I13+J13</f>
        <v>4069</v>
      </c>
      <c r="L13" s="20" t="s">
        <v>26</v>
      </c>
      <c r="M13" s="15">
        <f>100*I13/K13</f>
        <v>63.578274760383387</v>
      </c>
      <c r="N13" s="15">
        <f>100*J13/K13</f>
        <v>36.421725239616613</v>
      </c>
    </row>
    <row r="14" spans="1:14" x14ac:dyDescent="0.25">
      <c r="A14" s="21" t="s">
        <v>27</v>
      </c>
      <c r="B14" s="13">
        <v>292</v>
      </c>
      <c r="C14" s="13">
        <v>34</v>
      </c>
      <c r="D14" s="14">
        <f t="shared" ref="D14:D18" si="1">B14+C14</f>
        <v>326</v>
      </c>
      <c r="E14" s="28" t="s">
        <v>27</v>
      </c>
      <c r="F14" s="15">
        <f t="shared" ref="F14:F17" si="2">100*B14/D14</f>
        <v>89.570552147239269</v>
      </c>
      <c r="G14" s="15">
        <f t="shared" si="0"/>
        <v>10.429447852760736</v>
      </c>
      <c r="H14" s="21" t="s">
        <v>27</v>
      </c>
      <c r="I14" s="14">
        <v>1389</v>
      </c>
      <c r="J14" s="14">
        <v>459</v>
      </c>
      <c r="K14" s="13">
        <f t="shared" ref="K14:K20" si="3">I14+J14</f>
        <v>1848</v>
      </c>
      <c r="L14" s="21" t="s">
        <v>27</v>
      </c>
      <c r="M14" s="15">
        <f t="shared" ref="M14:M18" si="4">100*I14/K14</f>
        <v>75.162337662337663</v>
      </c>
      <c r="N14" s="15">
        <f t="shared" ref="N14:N18" si="5">100*J14/K14</f>
        <v>24.837662337662337</v>
      </c>
    </row>
    <row r="15" spans="1:14" x14ac:dyDescent="0.25">
      <c r="A15" s="21" t="s">
        <v>28</v>
      </c>
      <c r="B15" s="13">
        <v>47</v>
      </c>
      <c r="C15" s="13">
        <v>23</v>
      </c>
      <c r="D15" s="14">
        <f t="shared" si="1"/>
        <v>70</v>
      </c>
      <c r="E15" s="28" t="s">
        <v>28</v>
      </c>
      <c r="F15" s="15">
        <f t="shared" si="2"/>
        <v>67.142857142857139</v>
      </c>
      <c r="G15" s="15">
        <f t="shared" si="0"/>
        <v>32.857142857142854</v>
      </c>
      <c r="H15" s="21" t="s">
        <v>28</v>
      </c>
      <c r="I15" s="14">
        <v>200</v>
      </c>
      <c r="J15" s="14">
        <v>166</v>
      </c>
      <c r="K15" s="13">
        <f t="shared" si="3"/>
        <v>366</v>
      </c>
      <c r="L15" s="21" t="s">
        <v>28</v>
      </c>
      <c r="M15" s="15">
        <f t="shared" si="4"/>
        <v>54.644808743169399</v>
      </c>
      <c r="N15" s="15">
        <f t="shared" si="5"/>
        <v>45.355191256830601</v>
      </c>
    </row>
    <row r="16" spans="1:14" x14ac:dyDescent="0.25">
      <c r="A16" s="21" t="s">
        <v>29</v>
      </c>
      <c r="B16" s="13">
        <v>15</v>
      </c>
      <c r="C16" s="13">
        <v>8</v>
      </c>
      <c r="D16" s="14">
        <f t="shared" si="1"/>
        <v>23</v>
      </c>
      <c r="E16" s="28" t="s">
        <v>29</v>
      </c>
      <c r="F16" s="15">
        <f t="shared" si="2"/>
        <v>65.217391304347828</v>
      </c>
      <c r="G16" s="15">
        <f t="shared" si="0"/>
        <v>34.782608695652172</v>
      </c>
      <c r="H16" s="21" t="s">
        <v>29</v>
      </c>
      <c r="I16" s="14">
        <v>60</v>
      </c>
      <c r="J16" s="14">
        <v>60</v>
      </c>
      <c r="K16" s="13">
        <f t="shared" si="3"/>
        <v>120</v>
      </c>
      <c r="L16" s="21" t="s">
        <v>29</v>
      </c>
      <c r="M16" s="15">
        <f t="shared" si="4"/>
        <v>50</v>
      </c>
      <c r="N16" s="15">
        <f t="shared" si="5"/>
        <v>50</v>
      </c>
    </row>
    <row r="17" spans="1:14" x14ac:dyDescent="0.25">
      <c r="A17" s="21" t="s">
        <v>30</v>
      </c>
      <c r="B17" s="13">
        <v>130</v>
      </c>
      <c r="C17" s="13">
        <v>39</v>
      </c>
      <c r="D17" s="14">
        <f t="shared" si="1"/>
        <v>169</v>
      </c>
      <c r="E17" s="28" t="s">
        <v>30</v>
      </c>
      <c r="F17" s="15">
        <f t="shared" si="2"/>
        <v>76.92307692307692</v>
      </c>
      <c r="G17" s="15">
        <f t="shared" si="0"/>
        <v>23.076923076923077</v>
      </c>
      <c r="H17" s="21" t="s">
        <v>30</v>
      </c>
      <c r="I17" s="14">
        <v>587</v>
      </c>
      <c r="J17" s="14">
        <v>401</v>
      </c>
      <c r="K17" s="13">
        <f t="shared" si="3"/>
        <v>988</v>
      </c>
      <c r="L17" s="21" t="s">
        <v>30</v>
      </c>
      <c r="M17" s="15">
        <f t="shared" si="4"/>
        <v>59.412955465587046</v>
      </c>
      <c r="N17" s="15">
        <f t="shared" si="5"/>
        <v>40.587044534412954</v>
      </c>
    </row>
    <row r="18" spans="1:14" x14ac:dyDescent="0.25">
      <c r="A18" s="21" t="s">
        <v>31</v>
      </c>
      <c r="B18" s="16">
        <v>222</v>
      </c>
      <c r="C18" s="16">
        <v>26</v>
      </c>
      <c r="D18" s="14">
        <f t="shared" si="1"/>
        <v>248</v>
      </c>
      <c r="E18" s="28" t="s">
        <v>31</v>
      </c>
      <c r="F18" s="15">
        <f>100*B18/D18</f>
        <v>89.516129032258064</v>
      </c>
      <c r="G18" s="15">
        <f t="shared" si="0"/>
        <v>10.483870967741936</v>
      </c>
      <c r="H18" s="21" t="s">
        <v>31</v>
      </c>
      <c r="I18" s="13">
        <v>1065</v>
      </c>
      <c r="J18" s="13">
        <v>370</v>
      </c>
      <c r="K18" s="13">
        <f t="shared" si="3"/>
        <v>1435</v>
      </c>
      <c r="L18" s="21" t="s">
        <v>31</v>
      </c>
      <c r="M18" s="15">
        <f t="shared" si="4"/>
        <v>74.21602787456446</v>
      </c>
      <c r="N18" s="15">
        <f t="shared" si="5"/>
        <v>25.78397212543554</v>
      </c>
    </row>
    <row r="19" spans="1:14" x14ac:dyDescent="0.25">
      <c r="A19" s="27"/>
      <c r="B19" s="26" t="s">
        <v>1</v>
      </c>
      <c r="C19" s="26" t="s">
        <v>2</v>
      </c>
      <c r="D19" s="26" t="s">
        <v>9</v>
      </c>
      <c r="F19" s="26" t="s">
        <v>1</v>
      </c>
      <c r="G19" s="26" t="s">
        <v>2</v>
      </c>
      <c r="H19" s="14"/>
      <c r="I19" s="26" t="s">
        <v>11</v>
      </c>
      <c r="J19" s="26" t="s">
        <v>12</v>
      </c>
      <c r="K19" s="26" t="s">
        <v>9</v>
      </c>
      <c r="M19" s="26" t="s">
        <v>11</v>
      </c>
      <c r="N19" s="26" t="s">
        <v>12</v>
      </c>
    </row>
    <row r="20" spans="1:14" x14ac:dyDescent="0.25">
      <c r="A20" s="26" t="s">
        <v>9</v>
      </c>
      <c r="B20" s="14">
        <f>B13+B14+B15+B16+B17+B18</f>
        <v>1321</v>
      </c>
      <c r="C20" s="14">
        <f>C13+C14+C15+C16+C17+C18</f>
        <v>250</v>
      </c>
      <c r="D20" s="14">
        <f>D13+D14+D15+D16+D17+D18</f>
        <v>1571</v>
      </c>
      <c r="E20" s="26" t="s">
        <v>9</v>
      </c>
      <c r="F20" s="15">
        <f t="shared" ref="F20" si="6">100*B20/D20</f>
        <v>84.086569064290259</v>
      </c>
      <c r="G20" s="15">
        <f t="shared" si="0"/>
        <v>15.913430935709739</v>
      </c>
      <c r="H20" s="29" t="s">
        <v>9</v>
      </c>
      <c r="I20" s="14">
        <f>I13+I14+I15+I16+I17+I18</f>
        <v>5888</v>
      </c>
      <c r="J20" s="14">
        <f>J13+J14+J15+J16+J17+J18</f>
        <v>2938</v>
      </c>
      <c r="K20" s="13">
        <f t="shared" si="3"/>
        <v>8826</v>
      </c>
      <c r="L20" s="26" t="s">
        <v>9</v>
      </c>
      <c r="M20" s="15">
        <f t="shared" ref="M20" si="7">100*I20/K20</f>
        <v>66.711987310219811</v>
      </c>
      <c r="N20" s="15">
        <f t="shared" ref="N20" si="8">100*J20/K20</f>
        <v>33.288012689780196</v>
      </c>
    </row>
    <row r="22" spans="1:14" ht="31.5" x14ac:dyDescent="0.25">
      <c r="A22" s="48">
        <v>1571</v>
      </c>
      <c r="M22" s="48">
        <v>8826</v>
      </c>
    </row>
    <row r="23" spans="1:14" x14ac:dyDescent="0.25">
      <c r="A23" s="49" t="s">
        <v>10</v>
      </c>
      <c r="M23" s="49" t="s">
        <v>13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5" fitToHeight="2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N21"/>
  <sheetViews>
    <sheetView zoomScale="40" zoomScaleNormal="40" workbookViewId="0">
      <selection sqref="A1:T67"/>
    </sheetView>
  </sheetViews>
  <sheetFormatPr baseColWidth="10" defaultRowHeight="15.75" x14ac:dyDescent="0.25"/>
  <cols>
    <col min="1" max="1" width="44.125" bestFit="1" customWidth="1"/>
    <col min="2" max="2" width="13.875" customWidth="1"/>
    <col min="3" max="3" width="18.125" customWidth="1"/>
    <col min="6" max="6" width="14.5" bestFit="1" customWidth="1"/>
    <col min="7" max="7" width="17.625" bestFit="1" customWidth="1"/>
    <col min="9" max="9" width="23.875" bestFit="1" customWidth="1"/>
    <col min="10" max="10" width="27.25" bestFit="1" customWidth="1"/>
    <col min="13" max="13" width="23.5" bestFit="1" customWidth="1"/>
    <col min="14" max="14" width="26.625" bestFit="1" customWidth="1"/>
  </cols>
  <sheetData>
    <row r="1" spans="1:14" x14ac:dyDescent="0.25">
      <c r="A1" s="36" t="s">
        <v>19</v>
      </c>
      <c r="B1" s="37" t="s">
        <v>14</v>
      </c>
      <c r="C1" s="37" t="s">
        <v>16</v>
      </c>
      <c r="D1" s="37" t="s">
        <v>15</v>
      </c>
      <c r="E1" s="37" t="s">
        <v>17</v>
      </c>
      <c r="F1" s="40" t="s">
        <v>19</v>
      </c>
    </row>
    <row r="2" spans="1:14" x14ac:dyDescent="0.25">
      <c r="A2" s="38" t="s">
        <v>21</v>
      </c>
      <c r="B2" s="11">
        <v>19.46</v>
      </c>
      <c r="C2" s="11">
        <v>18.87</v>
      </c>
      <c r="D2" s="11">
        <v>18.77</v>
      </c>
      <c r="E2" s="11">
        <v>16.850000000000001</v>
      </c>
      <c r="F2" s="38" t="s">
        <v>21</v>
      </c>
      <c r="G2" s="15">
        <f>100*D12/D18</f>
        <v>14.38721136767318</v>
      </c>
    </row>
    <row r="3" spans="1:14" x14ac:dyDescent="0.25">
      <c r="A3" s="39" t="s">
        <v>22</v>
      </c>
      <c r="B3" s="11">
        <v>19.34</v>
      </c>
      <c r="C3" s="11">
        <v>19.2</v>
      </c>
      <c r="D3" s="11">
        <v>18.98</v>
      </c>
      <c r="E3" s="11">
        <v>17.34</v>
      </c>
      <c r="F3" s="39" t="s">
        <v>22</v>
      </c>
      <c r="G3" s="15">
        <f>100*D13/D18</f>
        <v>2.1314387211367674</v>
      </c>
    </row>
    <row r="4" spans="1:14" x14ac:dyDescent="0.25">
      <c r="A4" s="39" t="s">
        <v>23</v>
      </c>
      <c r="B4" s="11">
        <v>19.39</v>
      </c>
      <c r="C4" s="11">
        <v>18.88</v>
      </c>
      <c r="D4" s="11">
        <v>19.07</v>
      </c>
      <c r="E4" s="11">
        <v>18.07</v>
      </c>
      <c r="F4" s="39" t="s">
        <v>23</v>
      </c>
      <c r="G4" s="15">
        <f>100*D14/D18</f>
        <v>5.9502664298401422</v>
      </c>
    </row>
    <row r="5" spans="1:14" x14ac:dyDescent="0.25">
      <c r="A5" s="39" t="s">
        <v>24</v>
      </c>
      <c r="B5" s="11">
        <v>19.27</v>
      </c>
      <c r="C5" s="11">
        <v>18.46</v>
      </c>
      <c r="D5" s="11">
        <v>18.690000000000001</v>
      </c>
      <c r="E5" s="11">
        <v>17.22</v>
      </c>
      <c r="F5" s="39" t="s">
        <v>24</v>
      </c>
      <c r="G5" s="15">
        <f>100*D15/D18</f>
        <v>14.209591474245116</v>
      </c>
    </row>
    <row r="6" spans="1:14" x14ac:dyDescent="0.25">
      <c r="A6" s="39" t="s">
        <v>25</v>
      </c>
      <c r="B6" s="11">
        <v>19.02</v>
      </c>
      <c r="C6" s="11">
        <v>17.7</v>
      </c>
      <c r="D6" s="11">
        <v>17.37</v>
      </c>
      <c r="E6" s="11">
        <v>16.04</v>
      </c>
      <c r="F6" s="39" t="s">
        <v>25</v>
      </c>
      <c r="G6" s="15">
        <f>100*D16/D18</f>
        <v>63.321492007104794</v>
      </c>
    </row>
    <row r="7" spans="1:14" x14ac:dyDescent="0.25">
      <c r="B7" s="38" t="s">
        <v>14</v>
      </c>
      <c r="C7" s="38" t="s">
        <v>16</v>
      </c>
      <c r="D7" s="38" t="s">
        <v>15</v>
      </c>
      <c r="E7" s="38" t="s">
        <v>17</v>
      </c>
      <c r="F7" s="17" t="s">
        <v>32</v>
      </c>
      <c r="G7" s="15">
        <f>G2+G3+G4+G5+G6</f>
        <v>100</v>
      </c>
    </row>
    <row r="8" spans="1:14" x14ac:dyDescent="0.25">
      <c r="B8" s="8">
        <f>(B2+B3+B4+B5+B6)/5</f>
        <v>19.295999999999999</v>
      </c>
      <c r="C8" s="8">
        <f>(C2+C3+C4+C5+C6)/5</f>
        <v>18.622</v>
      </c>
      <c r="D8" s="8">
        <f>(D2+D3+D4+D5+D6)/5</f>
        <v>18.576000000000001</v>
      </c>
      <c r="E8" s="8">
        <f>(E2+E3+E4+E5+E6)/5</f>
        <v>17.103999999999996</v>
      </c>
    </row>
    <row r="11" spans="1:14" x14ac:dyDescent="0.25">
      <c r="A11" s="40" t="s">
        <v>19</v>
      </c>
      <c r="B11" s="40" t="s">
        <v>1</v>
      </c>
      <c r="C11" s="40" t="s">
        <v>2</v>
      </c>
      <c r="D11" s="40" t="s">
        <v>9</v>
      </c>
      <c r="E11" s="40" t="s">
        <v>19</v>
      </c>
      <c r="F11" s="40" t="s">
        <v>1</v>
      </c>
      <c r="G11" s="40" t="s">
        <v>2</v>
      </c>
      <c r="H11" s="40" t="s">
        <v>19</v>
      </c>
      <c r="I11" s="40" t="s">
        <v>11</v>
      </c>
      <c r="J11" s="40" t="s">
        <v>12</v>
      </c>
      <c r="K11" s="40" t="s">
        <v>9</v>
      </c>
      <c r="L11" s="40" t="s">
        <v>19</v>
      </c>
      <c r="M11" s="40" t="s">
        <v>11</v>
      </c>
      <c r="N11" s="40" t="s">
        <v>12</v>
      </c>
    </row>
    <row r="12" spans="1:14" x14ac:dyDescent="0.25">
      <c r="A12" s="38" t="s">
        <v>21</v>
      </c>
      <c r="B12" s="14">
        <v>102</v>
      </c>
      <c r="C12" s="14">
        <v>60</v>
      </c>
      <c r="D12" s="14">
        <f>B12+C12</f>
        <v>162</v>
      </c>
      <c r="E12" s="38" t="s">
        <v>21</v>
      </c>
      <c r="F12" s="15">
        <f>100*B12/D12</f>
        <v>62.962962962962962</v>
      </c>
      <c r="G12" s="15">
        <f t="shared" ref="G12:G18" si="0">100*C12/D12</f>
        <v>37.037037037037038</v>
      </c>
      <c r="H12" s="38" t="s">
        <v>21</v>
      </c>
      <c r="I12" s="14">
        <v>369</v>
      </c>
      <c r="J12" s="14">
        <v>638</v>
      </c>
      <c r="K12" s="13">
        <f>I12+J12</f>
        <v>1007</v>
      </c>
      <c r="L12" s="38" t="s">
        <v>21</v>
      </c>
      <c r="M12" s="15">
        <f>100*I12/K12</f>
        <v>36.643495531281033</v>
      </c>
      <c r="N12" s="15">
        <f>100*J12/K12</f>
        <v>63.356504468718967</v>
      </c>
    </row>
    <row r="13" spans="1:14" x14ac:dyDescent="0.25">
      <c r="A13" s="39" t="s">
        <v>22</v>
      </c>
      <c r="B13" s="13">
        <v>21</v>
      </c>
      <c r="C13" s="13">
        <v>3</v>
      </c>
      <c r="D13" s="14">
        <f t="shared" ref="D13:D16" si="1">B13+C13</f>
        <v>24</v>
      </c>
      <c r="E13" s="39" t="s">
        <v>22</v>
      </c>
      <c r="F13" s="15">
        <f t="shared" ref="F13:F18" si="2">100*B13/D13</f>
        <v>87.5</v>
      </c>
      <c r="G13" s="15">
        <f t="shared" si="0"/>
        <v>12.5</v>
      </c>
      <c r="H13" s="39" t="s">
        <v>22</v>
      </c>
      <c r="I13" s="14">
        <v>96</v>
      </c>
      <c r="J13" s="14">
        <v>56</v>
      </c>
      <c r="K13" s="13">
        <f t="shared" ref="K13:K18" si="3">I13+J13</f>
        <v>152</v>
      </c>
      <c r="L13" s="39" t="s">
        <v>22</v>
      </c>
      <c r="M13" s="15">
        <f t="shared" ref="M13:M14" si="4">100*I13/K13</f>
        <v>63.157894736842103</v>
      </c>
      <c r="N13" s="15">
        <f t="shared" ref="N13:N15" si="5">100*J13/K13</f>
        <v>36.842105263157897</v>
      </c>
    </row>
    <row r="14" spans="1:14" x14ac:dyDescent="0.25">
      <c r="A14" s="39" t="s">
        <v>23</v>
      </c>
      <c r="B14" s="13">
        <v>43</v>
      </c>
      <c r="C14" s="13">
        <v>24</v>
      </c>
      <c r="D14" s="14">
        <f t="shared" si="1"/>
        <v>67</v>
      </c>
      <c r="E14" s="39" t="s">
        <v>23</v>
      </c>
      <c r="F14" s="15">
        <f t="shared" si="2"/>
        <v>64.179104477611943</v>
      </c>
      <c r="G14" s="15">
        <f t="shared" si="0"/>
        <v>35.820895522388057</v>
      </c>
      <c r="H14" s="39" t="s">
        <v>23</v>
      </c>
      <c r="I14" s="14">
        <v>176</v>
      </c>
      <c r="J14" s="14">
        <v>255</v>
      </c>
      <c r="K14" s="13">
        <f t="shared" si="3"/>
        <v>431</v>
      </c>
      <c r="L14" s="39" t="s">
        <v>23</v>
      </c>
      <c r="M14" s="15">
        <f t="shared" si="4"/>
        <v>40.835266821345705</v>
      </c>
      <c r="N14" s="15">
        <f t="shared" si="5"/>
        <v>59.164733178654295</v>
      </c>
    </row>
    <row r="15" spans="1:14" x14ac:dyDescent="0.25">
      <c r="A15" s="39" t="s">
        <v>24</v>
      </c>
      <c r="B15" s="13">
        <v>125</v>
      </c>
      <c r="C15" s="13">
        <v>35</v>
      </c>
      <c r="D15" s="14">
        <f t="shared" si="1"/>
        <v>160</v>
      </c>
      <c r="E15" s="39" t="s">
        <v>24</v>
      </c>
      <c r="F15" s="15">
        <f t="shared" si="2"/>
        <v>78.125</v>
      </c>
      <c r="G15" s="15">
        <f t="shared" si="0"/>
        <v>21.875</v>
      </c>
      <c r="H15" s="39" t="s">
        <v>24</v>
      </c>
      <c r="I15" s="14">
        <v>531</v>
      </c>
      <c r="J15" s="14">
        <v>354</v>
      </c>
      <c r="K15" s="13">
        <f t="shared" si="3"/>
        <v>885</v>
      </c>
      <c r="L15" s="39" t="s">
        <v>24</v>
      </c>
      <c r="M15" s="15">
        <f>100*I15/K15</f>
        <v>60</v>
      </c>
      <c r="N15" s="15">
        <f t="shared" si="5"/>
        <v>40</v>
      </c>
    </row>
    <row r="16" spans="1:14" x14ac:dyDescent="0.25">
      <c r="A16" s="39" t="s">
        <v>25</v>
      </c>
      <c r="B16" s="13">
        <v>557</v>
      </c>
      <c r="C16" s="13">
        <v>156</v>
      </c>
      <c r="D16" s="14">
        <f t="shared" si="1"/>
        <v>713</v>
      </c>
      <c r="E16" s="39" t="s">
        <v>25</v>
      </c>
      <c r="F16" s="15">
        <f t="shared" si="2"/>
        <v>78.120617110799444</v>
      </c>
      <c r="G16" s="15">
        <f t="shared" si="0"/>
        <v>21.87938288920056</v>
      </c>
      <c r="H16" s="39" t="s">
        <v>25</v>
      </c>
      <c r="I16" s="14">
        <v>1800</v>
      </c>
      <c r="J16" s="14">
        <v>1407</v>
      </c>
      <c r="K16" s="13">
        <f t="shared" si="3"/>
        <v>3207</v>
      </c>
      <c r="L16" s="39" t="s">
        <v>25</v>
      </c>
      <c r="M16" s="15">
        <f>100*I16/K16</f>
        <v>56.127221702525723</v>
      </c>
      <c r="N16" s="15">
        <f>100*J16/K16</f>
        <v>43.872778297474277</v>
      </c>
    </row>
    <row r="17" spans="1:14" x14ac:dyDescent="0.25">
      <c r="B17" s="40" t="s">
        <v>1</v>
      </c>
      <c r="C17" s="40" t="s">
        <v>2</v>
      </c>
      <c r="D17" s="40" t="s">
        <v>9</v>
      </c>
      <c r="F17" s="40" t="s">
        <v>1</v>
      </c>
      <c r="G17" s="40" t="s">
        <v>2</v>
      </c>
      <c r="I17" s="40" t="s">
        <v>11</v>
      </c>
      <c r="J17" s="40" t="s">
        <v>12</v>
      </c>
      <c r="K17" s="41" t="s">
        <v>9</v>
      </c>
      <c r="M17" s="40" t="s">
        <v>11</v>
      </c>
      <c r="N17" s="40" t="s">
        <v>12</v>
      </c>
    </row>
    <row r="18" spans="1:14" x14ac:dyDescent="0.25">
      <c r="A18" s="40" t="s">
        <v>9</v>
      </c>
      <c r="B18" s="14">
        <f>B12+B13+B14+B15+B16</f>
        <v>848</v>
      </c>
      <c r="C18" s="14">
        <f>C12+C13+C14+C15+C16</f>
        <v>278</v>
      </c>
      <c r="D18" s="14">
        <f>D12+D13+D14+D15+D16</f>
        <v>1126</v>
      </c>
      <c r="E18" s="40" t="s">
        <v>9</v>
      </c>
      <c r="F18" s="15">
        <f t="shared" si="2"/>
        <v>75.310834813499113</v>
      </c>
      <c r="G18" s="15">
        <f t="shared" si="0"/>
        <v>24.689165186500887</v>
      </c>
      <c r="H18" s="41" t="s">
        <v>9</v>
      </c>
      <c r="I18" s="14">
        <f>I12+I13+I14+I15+I16</f>
        <v>2972</v>
      </c>
      <c r="J18" s="14">
        <f>J12+J13+J14+J15+J16</f>
        <v>2710</v>
      </c>
      <c r="K18" s="13">
        <f t="shared" si="3"/>
        <v>5682</v>
      </c>
      <c r="L18" s="41" t="s">
        <v>9</v>
      </c>
      <c r="M18" s="15">
        <f t="shared" ref="M18" si="6">100*I18/K18</f>
        <v>52.305526223160861</v>
      </c>
      <c r="N18" s="15">
        <f t="shared" ref="N18" si="7">100*J18/K18</f>
        <v>47.694473776839139</v>
      </c>
    </row>
    <row r="20" spans="1:14" ht="31.5" x14ac:dyDescent="0.25">
      <c r="A20" s="48">
        <v>1126</v>
      </c>
      <c r="M20" s="48">
        <v>5682</v>
      </c>
    </row>
    <row r="21" spans="1:14" x14ac:dyDescent="0.25">
      <c r="A21" s="49" t="s">
        <v>10</v>
      </c>
      <c r="M21" s="49" t="s">
        <v>13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6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N21"/>
  <sheetViews>
    <sheetView zoomScale="40" zoomScaleNormal="40" workbookViewId="0">
      <selection sqref="A1:AA69"/>
    </sheetView>
  </sheetViews>
  <sheetFormatPr baseColWidth="10" defaultRowHeight="15.75" x14ac:dyDescent="0.25"/>
  <cols>
    <col min="1" max="1" width="56.375" bestFit="1" customWidth="1"/>
    <col min="2" max="2" width="15.5" customWidth="1"/>
    <col min="3" max="3" width="16.625" customWidth="1"/>
    <col min="6" max="6" width="14.5" bestFit="1" customWidth="1"/>
    <col min="7" max="7" width="17.875" bestFit="1" customWidth="1"/>
    <col min="9" max="9" width="23.875" bestFit="1" customWidth="1"/>
    <col min="10" max="10" width="27.25" bestFit="1" customWidth="1"/>
    <col min="13" max="13" width="23.5" bestFit="1" customWidth="1"/>
    <col min="14" max="14" width="26.625" bestFit="1" customWidth="1"/>
  </cols>
  <sheetData>
    <row r="1" spans="1:14" x14ac:dyDescent="0.25">
      <c r="A1" s="42" t="s">
        <v>19</v>
      </c>
      <c r="B1" s="45" t="s">
        <v>14</v>
      </c>
      <c r="C1" s="45" t="s">
        <v>16</v>
      </c>
      <c r="D1" s="45" t="s">
        <v>15</v>
      </c>
      <c r="E1" s="45" t="s">
        <v>17</v>
      </c>
      <c r="F1" s="46" t="s">
        <v>19</v>
      </c>
    </row>
    <row r="2" spans="1:14" x14ac:dyDescent="0.25">
      <c r="A2" s="43" t="s">
        <v>33</v>
      </c>
      <c r="B2" s="11">
        <v>19.22</v>
      </c>
      <c r="C2" s="11">
        <v>18.170000000000002</v>
      </c>
      <c r="D2" s="11">
        <v>17.95</v>
      </c>
      <c r="E2" s="11">
        <v>17.04</v>
      </c>
      <c r="F2" s="61" t="s">
        <v>33</v>
      </c>
      <c r="G2" s="6">
        <f>100*D12/D18</f>
        <v>7.8486334968465314</v>
      </c>
    </row>
    <row r="3" spans="1:14" x14ac:dyDescent="0.25">
      <c r="A3" s="44" t="s">
        <v>34</v>
      </c>
      <c r="B3" s="11">
        <v>18.64</v>
      </c>
      <c r="C3" s="11">
        <v>17.690000000000001</v>
      </c>
      <c r="D3" s="11">
        <v>17.95</v>
      </c>
      <c r="E3" s="11">
        <v>17.190000000000001</v>
      </c>
      <c r="F3" s="62" t="s">
        <v>34</v>
      </c>
      <c r="G3" s="6">
        <f>100*D13/D18</f>
        <v>22.985283812193412</v>
      </c>
    </row>
    <row r="4" spans="1:14" x14ac:dyDescent="0.25">
      <c r="A4" s="44" t="s">
        <v>35</v>
      </c>
      <c r="B4" s="11">
        <v>18.5</v>
      </c>
      <c r="C4" s="11">
        <v>17.690000000000001</v>
      </c>
      <c r="D4" s="11">
        <v>17.57</v>
      </c>
      <c r="E4" s="11">
        <v>16.73</v>
      </c>
      <c r="F4" s="62" t="s">
        <v>35</v>
      </c>
      <c r="G4" s="6">
        <f>100*D14/D18</f>
        <v>26.97967764540995</v>
      </c>
    </row>
    <row r="5" spans="1:14" x14ac:dyDescent="0.25">
      <c r="A5" s="44" t="s">
        <v>36</v>
      </c>
      <c r="B5" s="11">
        <v>18.829999999999998</v>
      </c>
      <c r="C5" s="11">
        <v>17.98</v>
      </c>
      <c r="D5" s="11">
        <v>17.93</v>
      </c>
      <c r="E5" s="11">
        <v>16.829999999999998</v>
      </c>
      <c r="F5" s="62" t="s">
        <v>36</v>
      </c>
      <c r="G5" s="6">
        <f>100*D15/D18</f>
        <v>34.828311142256482</v>
      </c>
    </row>
    <row r="6" spans="1:14" x14ac:dyDescent="0.25">
      <c r="A6" s="44" t="s">
        <v>37</v>
      </c>
      <c r="B6" s="11">
        <v>18.95</v>
      </c>
      <c r="C6" s="11">
        <v>17.93</v>
      </c>
      <c r="D6" s="11">
        <v>18.22</v>
      </c>
      <c r="E6" s="11">
        <v>17.309999999999999</v>
      </c>
      <c r="F6" s="62" t="s">
        <v>37</v>
      </c>
      <c r="G6" s="6">
        <f>100*D16/D18</f>
        <v>7.3580939032936232</v>
      </c>
    </row>
    <row r="7" spans="1:14" x14ac:dyDescent="0.25">
      <c r="B7" s="43" t="s">
        <v>14</v>
      </c>
      <c r="C7" s="43" t="s">
        <v>16</v>
      </c>
      <c r="D7" s="43" t="s">
        <v>15</v>
      </c>
      <c r="E7" s="43" t="s">
        <v>17</v>
      </c>
      <c r="F7" s="60" t="s">
        <v>9</v>
      </c>
      <c r="G7" s="6">
        <f>G2+G3+G4+G5+G6</f>
        <v>100</v>
      </c>
    </row>
    <row r="8" spans="1:14" x14ac:dyDescent="0.25">
      <c r="B8" s="8">
        <f>(B2+B3+B4+B5+B6)/5</f>
        <v>18.827999999999999</v>
      </c>
      <c r="C8" s="8">
        <f>(C2+C3+C4+C5+C6)/5</f>
        <v>17.892000000000003</v>
      </c>
      <c r="D8" s="8">
        <f>(D2+D3+D4+D5+D6)/5</f>
        <v>17.923999999999999</v>
      </c>
      <c r="E8" s="8">
        <f>(E2+E3+E4+E5+E6)/5</f>
        <v>17.020000000000003</v>
      </c>
    </row>
    <row r="11" spans="1:14" x14ac:dyDescent="0.25">
      <c r="A11" s="46" t="s">
        <v>19</v>
      </c>
      <c r="B11" s="46" t="s">
        <v>1</v>
      </c>
      <c r="C11" s="46" t="s">
        <v>2</v>
      </c>
      <c r="D11" s="46" t="s">
        <v>9</v>
      </c>
      <c r="E11" s="46" t="s">
        <v>19</v>
      </c>
      <c r="F11" s="46" t="s">
        <v>1</v>
      </c>
      <c r="G11" s="46" t="s">
        <v>2</v>
      </c>
      <c r="H11" s="46" t="s">
        <v>19</v>
      </c>
      <c r="I11" s="46" t="s">
        <v>11</v>
      </c>
      <c r="J11" s="46" t="s">
        <v>12</v>
      </c>
      <c r="K11" s="47" t="s">
        <v>9</v>
      </c>
      <c r="L11" s="46" t="s">
        <v>19</v>
      </c>
      <c r="M11" s="46" t="s">
        <v>11</v>
      </c>
      <c r="N11" s="46" t="s">
        <v>12</v>
      </c>
    </row>
    <row r="12" spans="1:14" x14ac:dyDescent="0.25">
      <c r="A12" s="43" t="s">
        <v>33</v>
      </c>
      <c r="B12" s="14">
        <v>70</v>
      </c>
      <c r="C12" s="14">
        <v>42</v>
      </c>
      <c r="D12" s="14">
        <f>B12+C12</f>
        <v>112</v>
      </c>
      <c r="E12" s="43" t="s">
        <v>33</v>
      </c>
      <c r="F12" s="15">
        <f>100*B12/D12</f>
        <v>62.5</v>
      </c>
      <c r="G12" s="15">
        <f t="shared" ref="G12:G16" si="0">100*C12/D12</f>
        <v>37.5</v>
      </c>
      <c r="H12" s="43" t="s">
        <v>33</v>
      </c>
      <c r="I12" s="14">
        <v>293</v>
      </c>
      <c r="J12" s="14">
        <v>296</v>
      </c>
      <c r="K12" s="13">
        <f>I12+J12</f>
        <v>589</v>
      </c>
      <c r="L12" s="43" t="s">
        <v>33</v>
      </c>
      <c r="M12" s="15">
        <f>100*I12/K12</f>
        <v>49.745331069609506</v>
      </c>
      <c r="N12" s="15">
        <f>100*J12/K12</f>
        <v>50.254668930390494</v>
      </c>
    </row>
    <row r="13" spans="1:14" x14ac:dyDescent="0.25">
      <c r="A13" s="44" t="s">
        <v>34</v>
      </c>
      <c r="B13" s="13">
        <v>241</v>
      </c>
      <c r="C13" s="13">
        <v>87</v>
      </c>
      <c r="D13" s="14">
        <f t="shared" ref="D13:D16" si="1">B13+C13</f>
        <v>328</v>
      </c>
      <c r="E13" s="44" t="s">
        <v>34</v>
      </c>
      <c r="F13" s="15">
        <f t="shared" ref="F13:F16" si="2">100*B13/D13</f>
        <v>73.475609756097555</v>
      </c>
      <c r="G13" s="15">
        <f t="shared" si="0"/>
        <v>26.524390243902438</v>
      </c>
      <c r="H13" s="44" t="s">
        <v>34</v>
      </c>
      <c r="I13" s="14">
        <v>801</v>
      </c>
      <c r="J13" s="14">
        <v>1043</v>
      </c>
      <c r="K13" s="13">
        <f t="shared" ref="K13:K18" si="3">I13+J13</f>
        <v>1844</v>
      </c>
      <c r="L13" s="44" t="s">
        <v>34</v>
      </c>
      <c r="M13" s="15">
        <f t="shared" ref="M13:M16" si="4">100*I13/K13</f>
        <v>43.43817787418655</v>
      </c>
      <c r="N13" s="15">
        <f t="shared" ref="N13:N16" si="5">100*J13/K13</f>
        <v>56.56182212581345</v>
      </c>
    </row>
    <row r="14" spans="1:14" x14ac:dyDescent="0.25">
      <c r="A14" s="44" t="s">
        <v>35</v>
      </c>
      <c r="B14" s="13">
        <v>296</v>
      </c>
      <c r="C14" s="13">
        <v>89</v>
      </c>
      <c r="D14" s="14">
        <f t="shared" si="1"/>
        <v>385</v>
      </c>
      <c r="E14" s="44" t="s">
        <v>35</v>
      </c>
      <c r="F14" s="15">
        <f t="shared" si="2"/>
        <v>76.883116883116884</v>
      </c>
      <c r="G14" s="15">
        <f t="shared" si="0"/>
        <v>23.116883116883116</v>
      </c>
      <c r="H14" s="44" t="s">
        <v>35</v>
      </c>
      <c r="I14" s="14">
        <v>1195</v>
      </c>
      <c r="J14" s="14">
        <v>1151</v>
      </c>
      <c r="K14" s="13">
        <f t="shared" si="3"/>
        <v>2346</v>
      </c>
      <c r="L14" s="44" t="s">
        <v>35</v>
      </c>
      <c r="M14" s="15">
        <f t="shared" si="4"/>
        <v>50.937766410912189</v>
      </c>
      <c r="N14" s="15">
        <f t="shared" si="5"/>
        <v>49.062233589087811</v>
      </c>
    </row>
    <row r="15" spans="1:14" x14ac:dyDescent="0.25">
      <c r="A15" s="44" t="s">
        <v>36</v>
      </c>
      <c r="B15" s="13">
        <v>391</v>
      </c>
      <c r="C15" s="13">
        <v>106</v>
      </c>
      <c r="D15" s="14">
        <f t="shared" si="1"/>
        <v>497</v>
      </c>
      <c r="E15" s="44" t="s">
        <v>36</v>
      </c>
      <c r="F15" s="15">
        <f t="shared" si="2"/>
        <v>78.672032193158955</v>
      </c>
      <c r="G15" s="15">
        <f t="shared" si="0"/>
        <v>21.327967806841045</v>
      </c>
      <c r="H15" s="44" t="s">
        <v>36</v>
      </c>
      <c r="I15" s="14">
        <v>1467</v>
      </c>
      <c r="J15" s="14">
        <v>1449</v>
      </c>
      <c r="K15" s="13">
        <f t="shared" si="3"/>
        <v>2916</v>
      </c>
      <c r="L15" s="44" t="s">
        <v>36</v>
      </c>
      <c r="M15" s="15">
        <f t="shared" si="4"/>
        <v>50.308641975308639</v>
      </c>
      <c r="N15" s="15">
        <f t="shared" si="5"/>
        <v>49.691358024691361</v>
      </c>
    </row>
    <row r="16" spans="1:14" x14ac:dyDescent="0.25">
      <c r="A16" s="44" t="s">
        <v>37</v>
      </c>
      <c r="B16" s="13">
        <v>85</v>
      </c>
      <c r="C16" s="13">
        <v>20</v>
      </c>
      <c r="D16" s="14">
        <f t="shared" si="1"/>
        <v>105</v>
      </c>
      <c r="E16" s="44" t="s">
        <v>37</v>
      </c>
      <c r="F16" s="15">
        <f t="shared" si="2"/>
        <v>80.952380952380949</v>
      </c>
      <c r="G16" s="15">
        <f t="shared" si="0"/>
        <v>19.047619047619047</v>
      </c>
      <c r="H16" s="44" t="s">
        <v>37</v>
      </c>
      <c r="I16" s="14">
        <v>342</v>
      </c>
      <c r="J16" s="14">
        <v>243</v>
      </c>
      <c r="K16" s="13">
        <f t="shared" si="3"/>
        <v>585</v>
      </c>
      <c r="L16" s="44" t="s">
        <v>37</v>
      </c>
      <c r="M16" s="15">
        <f t="shared" si="4"/>
        <v>58.46153846153846</v>
      </c>
      <c r="N16" s="15">
        <f t="shared" si="5"/>
        <v>41.53846153846154</v>
      </c>
    </row>
    <row r="17" spans="1:14" x14ac:dyDescent="0.25">
      <c r="B17" s="46" t="s">
        <v>1</v>
      </c>
      <c r="C17" s="46" t="s">
        <v>2</v>
      </c>
      <c r="D17" s="46" t="s">
        <v>9</v>
      </c>
      <c r="F17" s="46" t="s">
        <v>1</v>
      </c>
      <c r="G17" s="46" t="s">
        <v>2</v>
      </c>
      <c r="I17" s="46" t="s">
        <v>11</v>
      </c>
      <c r="J17" s="46" t="s">
        <v>12</v>
      </c>
      <c r="K17" s="47" t="s">
        <v>9</v>
      </c>
      <c r="M17" s="46" t="s">
        <v>11</v>
      </c>
      <c r="N17" s="46" t="s">
        <v>12</v>
      </c>
    </row>
    <row r="18" spans="1:14" x14ac:dyDescent="0.25">
      <c r="A18" s="46" t="s">
        <v>9</v>
      </c>
      <c r="B18" s="14">
        <f>B12+B13+B14+B15+B16</f>
        <v>1083</v>
      </c>
      <c r="C18" s="14">
        <f>C12+C13+C14+C15+C16</f>
        <v>344</v>
      </c>
      <c r="D18" s="14">
        <f>D12+D13+D14+D15+D16</f>
        <v>1427</v>
      </c>
      <c r="E18" s="46" t="s">
        <v>9</v>
      </c>
      <c r="F18" s="15">
        <f t="shared" ref="F18" si="6">100*B18/D18</f>
        <v>75.893482831114227</v>
      </c>
      <c r="G18" s="15">
        <f t="shared" ref="G18" si="7">100*C18/D18</f>
        <v>24.106517168885773</v>
      </c>
      <c r="H18" s="47" t="s">
        <v>9</v>
      </c>
      <c r="I18" s="14">
        <f>I12+I13+I14+I15+I16</f>
        <v>4098</v>
      </c>
      <c r="J18" s="14">
        <f>J12+J13+J14+J15+J16</f>
        <v>4182</v>
      </c>
      <c r="K18" s="13">
        <f t="shared" si="3"/>
        <v>8280</v>
      </c>
      <c r="L18" s="47" t="s">
        <v>9</v>
      </c>
      <c r="M18" s="15">
        <f t="shared" ref="M18" si="8">100*I18/K18</f>
        <v>49.492753623188406</v>
      </c>
      <c r="N18" s="15">
        <f t="shared" ref="N18" si="9">100*J18/K18</f>
        <v>50.507246376811594</v>
      </c>
    </row>
    <row r="20" spans="1:14" ht="31.5" x14ac:dyDescent="0.25">
      <c r="A20" s="48">
        <v>1427</v>
      </c>
      <c r="N20" s="48">
        <v>8280</v>
      </c>
    </row>
    <row r="21" spans="1:14" x14ac:dyDescent="0.25">
      <c r="A21" s="49" t="s">
        <v>10</v>
      </c>
      <c r="N21" s="49" t="s">
        <v>13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28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N11"/>
  <sheetViews>
    <sheetView zoomScale="70" zoomScaleNormal="70" workbookViewId="0">
      <selection sqref="A1:N30"/>
    </sheetView>
  </sheetViews>
  <sheetFormatPr baseColWidth="10" defaultRowHeight="15.75" x14ac:dyDescent="0.25"/>
  <cols>
    <col min="1" max="1" width="30.125" bestFit="1" customWidth="1"/>
    <col min="2" max="2" width="14" customWidth="1"/>
    <col min="3" max="3" width="16.625" customWidth="1"/>
    <col min="6" max="6" width="14.5" bestFit="1" customWidth="1"/>
    <col min="7" max="7" width="17.875" bestFit="1" customWidth="1"/>
    <col min="9" max="9" width="23.875" bestFit="1" customWidth="1"/>
    <col min="10" max="10" width="27.25" bestFit="1" customWidth="1"/>
    <col min="11" max="11" width="6.5" bestFit="1" customWidth="1"/>
    <col min="13" max="13" width="23.875" bestFit="1" customWidth="1"/>
    <col min="14" max="14" width="27.25" bestFit="1" customWidth="1"/>
  </cols>
  <sheetData>
    <row r="1" spans="1:14" x14ac:dyDescent="0.25">
      <c r="A1" s="50" t="s">
        <v>19</v>
      </c>
      <c r="B1" s="51" t="s">
        <v>14</v>
      </c>
      <c r="C1" s="51" t="s">
        <v>16</v>
      </c>
      <c r="D1" s="51" t="s">
        <v>15</v>
      </c>
      <c r="E1" s="51" t="s">
        <v>17</v>
      </c>
      <c r="F1" s="30" t="s">
        <v>32</v>
      </c>
    </row>
    <row r="2" spans="1:14" x14ac:dyDescent="0.25">
      <c r="A2" s="52" t="s">
        <v>38</v>
      </c>
      <c r="B2" s="11">
        <v>19.12</v>
      </c>
      <c r="C2" s="11">
        <v>18.02</v>
      </c>
      <c r="D2" s="11">
        <v>18.11</v>
      </c>
      <c r="E2" s="11">
        <v>16.5</v>
      </c>
    </row>
    <row r="3" spans="1:14" x14ac:dyDescent="0.25">
      <c r="B3" s="52" t="s">
        <v>14</v>
      </c>
      <c r="C3" s="52" t="s">
        <v>16</v>
      </c>
      <c r="D3" s="52" t="s">
        <v>15</v>
      </c>
      <c r="E3" s="52" t="s">
        <v>17</v>
      </c>
      <c r="F3" s="18" t="s">
        <v>32</v>
      </c>
    </row>
    <row r="4" spans="1:14" x14ac:dyDescent="0.25">
      <c r="B4" s="8">
        <f>(B2)</f>
        <v>19.12</v>
      </c>
      <c r="C4" s="8">
        <f>(C2)</f>
        <v>18.02</v>
      </c>
      <c r="D4" s="8">
        <f>(D2)</f>
        <v>18.11</v>
      </c>
      <c r="E4" s="8">
        <f>(E2)</f>
        <v>16.5</v>
      </c>
    </row>
    <row r="7" spans="1:14" x14ac:dyDescent="0.25">
      <c r="A7" s="53" t="s">
        <v>19</v>
      </c>
      <c r="B7" s="53" t="s">
        <v>1</v>
      </c>
      <c r="C7" s="53" t="s">
        <v>2</v>
      </c>
      <c r="D7" s="53" t="s">
        <v>9</v>
      </c>
      <c r="E7" s="53" t="s">
        <v>19</v>
      </c>
      <c r="F7" s="53" t="s">
        <v>1</v>
      </c>
      <c r="G7" s="53" t="s">
        <v>2</v>
      </c>
      <c r="H7" s="53" t="s">
        <v>19</v>
      </c>
      <c r="I7" s="53" t="s">
        <v>11</v>
      </c>
      <c r="J7" s="53" t="s">
        <v>12</v>
      </c>
      <c r="K7" s="53" t="s">
        <v>9</v>
      </c>
      <c r="L7" s="53" t="s">
        <v>19</v>
      </c>
      <c r="M7" s="53" t="s">
        <v>11</v>
      </c>
      <c r="N7" s="53" t="s">
        <v>12</v>
      </c>
    </row>
    <row r="8" spans="1:14" x14ac:dyDescent="0.25">
      <c r="A8" s="52" t="s">
        <v>38</v>
      </c>
      <c r="B8" s="14">
        <v>382</v>
      </c>
      <c r="C8" s="14">
        <v>142</v>
      </c>
      <c r="D8" s="14">
        <f>B8+C8</f>
        <v>524</v>
      </c>
      <c r="E8" s="52" t="s">
        <v>38</v>
      </c>
      <c r="F8" s="15">
        <f t="shared" ref="F8" si="0">100*B8/D8</f>
        <v>72.900763358778633</v>
      </c>
      <c r="G8" s="15">
        <f t="shared" ref="G8" si="1">100*C8/D8</f>
        <v>27.099236641221374</v>
      </c>
      <c r="H8" s="52" t="s">
        <v>38</v>
      </c>
      <c r="I8" s="14">
        <v>1356</v>
      </c>
      <c r="J8" s="14">
        <v>1376</v>
      </c>
      <c r="K8" s="13">
        <f>I8+J8</f>
        <v>2732</v>
      </c>
      <c r="L8" s="52" t="s">
        <v>38</v>
      </c>
      <c r="M8" s="15">
        <f>100*I8/K8</f>
        <v>49.633967789165446</v>
      </c>
      <c r="N8" s="15">
        <f>100*J8/K8</f>
        <v>50.366032210834554</v>
      </c>
    </row>
    <row r="10" spans="1:14" ht="31.5" x14ac:dyDescent="0.25">
      <c r="A10" s="48">
        <v>524</v>
      </c>
      <c r="F10" s="48">
        <v>2732</v>
      </c>
    </row>
    <row r="11" spans="1:14" x14ac:dyDescent="0.25">
      <c r="A11" s="49" t="s">
        <v>10</v>
      </c>
      <c r="F11" s="49" t="s">
        <v>13</v>
      </c>
    </row>
  </sheetData>
  <pageMargins left="0.70866141732283472" right="0.70866141732283472" top="0.74803149606299213" bottom="0.74803149606299213" header="0.31496062992125984" footer="0.31496062992125984"/>
  <pageSetup paperSize="9" scale="4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N20"/>
  <sheetViews>
    <sheetView zoomScale="40" zoomScaleNormal="40" workbookViewId="0">
      <selection sqref="A1:Z66"/>
    </sheetView>
  </sheetViews>
  <sheetFormatPr baseColWidth="10" defaultRowHeight="15.75" x14ac:dyDescent="0.25"/>
  <cols>
    <col min="1" max="1" width="35.125" bestFit="1" customWidth="1"/>
    <col min="2" max="2" width="14.625" customWidth="1"/>
    <col min="3" max="3" width="17.5" customWidth="1"/>
    <col min="4" max="4" width="8.25" customWidth="1"/>
    <col min="6" max="6" width="14.5" bestFit="1" customWidth="1"/>
    <col min="7" max="7" width="17.625" bestFit="1" customWidth="1"/>
    <col min="9" max="9" width="23.5" bestFit="1" customWidth="1"/>
    <col min="10" max="10" width="26.625" bestFit="1" customWidth="1"/>
    <col min="13" max="13" width="23.5" bestFit="1" customWidth="1"/>
    <col min="14" max="14" width="26.625" bestFit="1" customWidth="1"/>
  </cols>
  <sheetData>
    <row r="1" spans="1:14" x14ac:dyDescent="0.25">
      <c r="A1" s="54" t="s">
        <v>19</v>
      </c>
      <c r="B1" s="57" t="s">
        <v>14</v>
      </c>
      <c r="C1" s="57" t="s">
        <v>16</v>
      </c>
      <c r="D1" s="57" t="s">
        <v>15</v>
      </c>
      <c r="E1" s="57" t="s">
        <v>17</v>
      </c>
      <c r="F1" s="58" t="s">
        <v>19</v>
      </c>
    </row>
    <row r="2" spans="1:14" x14ac:dyDescent="0.25">
      <c r="A2" s="55" t="s">
        <v>39</v>
      </c>
      <c r="B2" s="11">
        <v>17.77</v>
      </c>
      <c r="C2" s="31">
        <v>17.899999999999999</v>
      </c>
      <c r="D2" s="11">
        <v>17.98</v>
      </c>
      <c r="E2" s="11">
        <v>16.05</v>
      </c>
      <c r="F2" s="55" t="s">
        <v>39</v>
      </c>
      <c r="G2" s="6">
        <f>100*D12/D17</f>
        <v>41.301627033792244</v>
      </c>
    </row>
    <row r="3" spans="1:14" x14ac:dyDescent="0.25">
      <c r="A3" s="56" t="s">
        <v>40</v>
      </c>
      <c r="B3" s="11">
        <v>19.02</v>
      </c>
      <c r="C3" s="11">
        <v>18.53</v>
      </c>
      <c r="D3" s="31">
        <v>18.5</v>
      </c>
      <c r="E3" s="11">
        <v>16.989999999999998</v>
      </c>
      <c r="F3" s="56" t="s">
        <v>40</v>
      </c>
      <c r="G3" s="6">
        <f>100*D13/D17</f>
        <v>28.16020025031289</v>
      </c>
    </row>
    <row r="4" spans="1:14" x14ac:dyDescent="0.25">
      <c r="A4" s="56" t="s">
        <v>41</v>
      </c>
      <c r="B4" s="11">
        <v>19.55</v>
      </c>
      <c r="C4" s="31">
        <v>18.7</v>
      </c>
      <c r="D4" s="11">
        <v>18.760000000000002</v>
      </c>
      <c r="E4" s="31">
        <v>16.899999999999999</v>
      </c>
      <c r="F4" s="56" t="s">
        <v>41</v>
      </c>
      <c r="G4" s="6">
        <f>100*D14/D17</f>
        <v>10.262828535669588</v>
      </c>
    </row>
    <row r="5" spans="1:14" x14ac:dyDescent="0.25">
      <c r="A5" s="56" t="s">
        <v>42</v>
      </c>
      <c r="B5" s="11">
        <v>18.37</v>
      </c>
      <c r="C5" s="11">
        <v>18.18</v>
      </c>
      <c r="D5" s="11">
        <v>18.309999999999999</v>
      </c>
      <c r="E5" s="11">
        <v>16.489999999999998</v>
      </c>
      <c r="F5" s="56" t="s">
        <v>42</v>
      </c>
      <c r="G5" s="6">
        <f>100*D15/D17</f>
        <v>20.275344180225282</v>
      </c>
    </row>
    <row r="6" spans="1:14" x14ac:dyDescent="0.25">
      <c r="B6" s="55" t="s">
        <v>14</v>
      </c>
      <c r="C6" s="55" t="s">
        <v>16</v>
      </c>
      <c r="D6" s="55" t="s">
        <v>15</v>
      </c>
      <c r="E6" s="55" t="s">
        <v>17</v>
      </c>
      <c r="F6" s="18" t="s">
        <v>32</v>
      </c>
      <c r="G6" s="6">
        <f>G2+G3+G4+G5</f>
        <v>100</v>
      </c>
    </row>
    <row r="7" spans="1:14" x14ac:dyDescent="0.25">
      <c r="B7" s="8">
        <f>(B2+B3+B4+B5)/4</f>
        <v>18.677500000000002</v>
      </c>
      <c r="C7" s="8">
        <f>(C2+C3+C4+C5)/4</f>
        <v>18.327500000000001</v>
      </c>
      <c r="D7" s="8">
        <f>(D2+D3+D4+D5)/4</f>
        <v>18.387500000000003</v>
      </c>
      <c r="E7" s="8">
        <f>(E2+E3+E4+E5)/4</f>
        <v>16.607499999999998</v>
      </c>
    </row>
    <row r="11" spans="1:14" x14ac:dyDescent="0.25">
      <c r="A11" s="58" t="s">
        <v>19</v>
      </c>
      <c r="B11" s="58" t="s">
        <v>1</v>
      </c>
      <c r="C11" s="58" t="s">
        <v>2</v>
      </c>
      <c r="D11" s="58" t="s">
        <v>9</v>
      </c>
      <c r="E11" s="58" t="s">
        <v>19</v>
      </c>
      <c r="F11" s="58" t="s">
        <v>1</v>
      </c>
      <c r="G11" s="58" t="s">
        <v>2</v>
      </c>
      <c r="H11" s="58" t="s">
        <v>19</v>
      </c>
      <c r="I11" s="58" t="s">
        <v>11</v>
      </c>
      <c r="J11" s="58" t="s">
        <v>12</v>
      </c>
      <c r="K11" s="59" t="s">
        <v>9</v>
      </c>
      <c r="L11" s="58" t="s">
        <v>19</v>
      </c>
      <c r="M11" s="58" t="s">
        <v>11</v>
      </c>
      <c r="N11" s="58" t="s">
        <v>12</v>
      </c>
    </row>
    <row r="12" spans="1:14" x14ac:dyDescent="0.25">
      <c r="A12" s="55" t="s">
        <v>39</v>
      </c>
      <c r="B12" s="14">
        <v>263</v>
      </c>
      <c r="C12" s="14">
        <v>67</v>
      </c>
      <c r="D12" s="14">
        <f>B12+C12</f>
        <v>330</v>
      </c>
      <c r="E12" s="55" t="s">
        <v>39</v>
      </c>
      <c r="F12" s="15">
        <f>100*B12/D12</f>
        <v>79.696969696969703</v>
      </c>
      <c r="G12" s="15">
        <f t="shared" ref="G12:G14" si="0">100*C12/D12</f>
        <v>20.303030303030305</v>
      </c>
      <c r="H12" s="55" t="s">
        <v>39</v>
      </c>
      <c r="I12" s="14">
        <v>621</v>
      </c>
      <c r="J12" s="14">
        <v>843</v>
      </c>
      <c r="K12" s="13">
        <f>I12+J12</f>
        <v>1464</v>
      </c>
      <c r="L12" s="55" t="s">
        <v>39</v>
      </c>
      <c r="M12" s="15">
        <f>100*I12/K12</f>
        <v>42.418032786885249</v>
      </c>
      <c r="N12" s="15">
        <f>100*J12/K12</f>
        <v>57.581967213114751</v>
      </c>
    </row>
    <row r="13" spans="1:14" x14ac:dyDescent="0.25">
      <c r="A13" s="56" t="s">
        <v>40</v>
      </c>
      <c r="B13" s="13">
        <v>112</v>
      </c>
      <c r="C13" s="13">
        <v>113</v>
      </c>
      <c r="D13" s="14">
        <f t="shared" ref="D13:D15" si="1">B13+C13</f>
        <v>225</v>
      </c>
      <c r="E13" s="56" t="s">
        <v>40</v>
      </c>
      <c r="F13" s="15">
        <f t="shared" ref="F13:F15" si="2">100*B13/D13</f>
        <v>49.777777777777779</v>
      </c>
      <c r="G13" s="15">
        <f t="shared" si="0"/>
        <v>50.222222222222221</v>
      </c>
      <c r="H13" s="56" t="s">
        <v>40</v>
      </c>
      <c r="I13" s="14">
        <v>364</v>
      </c>
      <c r="J13" s="14">
        <v>798</v>
      </c>
      <c r="K13" s="13">
        <f t="shared" ref="K13:K15" si="3">I13+J13</f>
        <v>1162</v>
      </c>
      <c r="L13" s="56" t="s">
        <v>40</v>
      </c>
      <c r="M13" s="15">
        <f t="shared" ref="M13:M15" si="4">100*I13/K13</f>
        <v>31.325301204819276</v>
      </c>
      <c r="N13" s="15">
        <f t="shared" ref="N13:N15" si="5">100*J13/K13</f>
        <v>68.674698795180717</v>
      </c>
    </row>
    <row r="14" spans="1:14" x14ac:dyDescent="0.25">
      <c r="A14" s="56" t="s">
        <v>41</v>
      </c>
      <c r="B14" s="13">
        <v>61</v>
      </c>
      <c r="C14" s="13">
        <v>21</v>
      </c>
      <c r="D14" s="14">
        <f t="shared" si="1"/>
        <v>82</v>
      </c>
      <c r="E14" s="56" t="s">
        <v>41</v>
      </c>
      <c r="F14" s="15">
        <f t="shared" si="2"/>
        <v>74.390243902439025</v>
      </c>
      <c r="G14" s="15">
        <f t="shared" si="0"/>
        <v>25.609756097560975</v>
      </c>
      <c r="H14" s="56" t="s">
        <v>41</v>
      </c>
      <c r="I14" s="14">
        <v>221</v>
      </c>
      <c r="J14" s="14">
        <v>282</v>
      </c>
      <c r="K14" s="13">
        <f t="shared" si="3"/>
        <v>503</v>
      </c>
      <c r="L14" s="56" t="s">
        <v>41</v>
      </c>
      <c r="M14" s="15">
        <f t="shared" si="4"/>
        <v>43.936381709741553</v>
      </c>
      <c r="N14" s="15">
        <f t="shared" si="5"/>
        <v>56.063618290258447</v>
      </c>
    </row>
    <row r="15" spans="1:14" x14ac:dyDescent="0.25">
      <c r="A15" s="56" t="s">
        <v>42</v>
      </c>
      <c r="B15" s="13">
        <v>58</v>
      </c>
      <c r="C15" s="13">
        <v>104</v>
      </c>
      <c r="D15" s="14">
        <f t="shared" si="1"/>
        <v>162</v>
      </c>
      <c r="E15" s="56" t="s">
        <v>42</v>
      </c>
      <c r="F15" s="15">
        <f t="shared" si="2"/>
        <v>35.802469135802468</v>
      </c>
      <c r="G15" s="15">
        <f>100*C15/D15</f>
        <v>64.197530864197532</v>
      </c>
      <c r="H15" s="56" t="s">
        <v>42</v>
      </c>
      <c r="I15" s="14">
        <v>170</v>
      </c>
      <c r="J15" s="14">
        <v>802</v>
      </c>
      <c r="K15" s="13">
        <f t="shared" si="3"/>
        <v>972</v>
      </c>
      <c r="L15" s="56" t="s">
        <v>42</v>
      </c>
      <c r="M15" s="15">
        <f t="shared" si="4"/>
        <v>17.489711934156379</v>
      </c>
      <c r="N15" s="15">
        <f t="shared" si="5"/>
        <v>82.510288065843625</v>
      </c>
    </row>
    <row r="16" spans="1:14" x14ac:dyDescent="0.25">
      <c r="B16" s="58" t="s">
        <v>1</v>
      </c>
      <c r="C16" s="58" t="s">
        <v>2</v>
      </c>
      <c r="D16" s="58" t="s">
        <v>9</v>
      </c>
      <c r="F16" s="58" t="s">
        <v>1</v>
      </c>
      <c r="G16" s="58" t="s">
        <v>2</v>
      </c>
      <c r="I16" s="58" t="s">
        <v>11</v>
      </c>
      <c r="J16" s="58" t="s">
        <v>12</v>
      </c>
      <c r="K16" s="59" t="s">
        <v>9</v>
      </c>
      <c r="M16" s="58" t="s">
        <v>11</v>
      </c>
      <c r="N16" s="58" t="s">
        <v>12</v>
      </c>
    </row>
    <row r="17" spans="1:14" x14ac:dyDescent="0.25">
      <c r="A17" s="58" t="s">
        <v>9</v>
      </c>
      <c r="B17" s="14">
        <f>B12+B13+B14+B15</f>
        <v>494</v>
      </c>
      <c r="C17" s="14">
        <f>C12+C13+C14+C15</f>
        <v>305</v>
      </c>
      <c r="D17" s="14">
        <f>D12+D13+D14+D15</f>
        <v>799</v>
      </c>
      <c r="E17" s="58" t="s">
        <v>9</v>
      </c>
      <c r="F17" s="15">
        <f>100*B17/D17</f>
        <v>61.827284105131412</v>
      </c>
      <c r="G17" s="15">
        <f>100*C17/D17</f>
        <v>38.172715894868588</v>
      </c>
      <c r="H17" s="59" t="s">
        <v>9</v>
      </c>
      <c r="I17" s="14">
        <f>I12+I13+I14+I15</f>
        <v>1376</v>
      </c>
      <c r="J17" s="14">
        <f>J12+J13+J14+J15</f>
        <v>2725</v>
      </c>
      <c r="K17" s="13">
        <f>I17+J17</f>
        <v>4101</v>
      </c>
      <c r="L17" s="59" t="s">
        <v>9</v>
      </c>
      <c r="M17" s="15">
        <f t="shared" ref="M17" si="6">100*I17/K17</f>
        <v>33.552792001950742</v>
      </c>
      <c r="N17" s="15">
        <f t="shared" ref="N17" si="7">100*J17/K17</f>
        <v>66.447207998049251</v>
      </c>
    </row>
    <row r="19" spans="1:14" ht="31.5" x14ac:dyDescent="0.25">
      <c r="A19" s="48">
        <v>799</v>
      </c>
      <c r="N19" s="48">
        <v>4101</v>
      </c>
    </row>
    <row r="20" spans="1:14" x14ac:dyDescent="0.25">
      <c r="A20" s="49" t="s">
        <v>10</v>
      </c>
      <c r="N20" s="49" t="s">
        <v>13</v>
      </c>
    </row>
  </sheetData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3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9</vt:i4>
      </vt:variant>
      <vt:variant>
        <vt:lpstr>Rangos con nombre</vt:lpstr>
      </vt:variant>
      <vt:variant>
        <vt:i4>8</vt:i4>
      </vt:variant>
    </vt:vector>
  </HeadingPairs>
  <TitlesOfParts>
    <vt:vector size="17" baseType="lpstr">
      <vt:lpstr>ESTUDIANTES ENCUESTADOS</vt:lpstr>
      <vt:lpstr>ENCUESTA REALIZADAS</vt:lpstr>
      <vt:lpstr>ASPECTOS EVALUADOS</vt:lpstr>
      <vt:lpstr>FADE</vt:lpstr>
      <vt:lpstr>FAING</vt:lpstr>
      <vt:lpstr>FAEDCOH</vt:lpstr>
      <vt:lpstr>FACEM</vt:lpstr>
      <vt:lpstr>FAU</vt:lpstr>
      <vt:lpstr>FACSA</vt:lpstr>
      <vt:lpstr>'ENCUESTA REALIZADAS'!Área_de_impresión</vt:lpstr>
      <vt:lpstr>'ESTUDIANTES ENCUESTADOS'!Área_de_impresión</vt:lpstr>
      <vt:lpstr>FACEM!Área_de_impresión</vt:lpstr>
      <vt:lpstr>FACSA!Área_de_impresión</vt:lpstr>
      <vt:lpstr>FADE!Área_de_impresión</vt:lpstr>
      <vt:lpstr>FAEDCOH!Área_de_impresión</vt:lpstr>
      <vt:lpstr>FAING!Área_de_impresión</vt:lpstr>
      <vt:lpstr>FAU!Área_de_impresión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C�sar Fabi�n CH�VEZ LINARES</dc:creator>
  <cp:lastModifiedBy>C�sar Fabi�n CH�VEZ LINARES</cp:lastModifiedBy>
  <cp:lastPrinted>2024-12-11T18:43:11Z</cp:lastPrinted>
  <dcterms:created xsi:type="dcterms:W3CDTF">2024-10-17T13:01:02Z</dcterms:created>
  <dcterms:modified xsi:type="dcterms:W3CDTF">2024-12-11T18:47:50Z</dcterms:modified>
</cp:coreProperties>
</file>