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hidePivotFieldList="1"/>
  <bookViews>
    <workbookView xWindow="120" yWindow="270" windowWidth="24915" windowHeight="11955"/>
  </bookViews>
  <sheets>
    <sheet name="Guidance" sheetId="10" r:id="rId1"/>
    <sheet name="Criteria" sheetId="3" r:id="rId2"/>
    <sheet name="Sites" sheetId="12" r:id="rId3"/>
    <sheet name="Site Scores" sheetId="4" r:id="rId4"/>
    <sheet name="rawdata" sheetId="1" r:id="rId5"/>
    <sheet name="rs" sheetId="8" r:id="rId6"/>
  </sheets>
  <definedNames>
    <definedName name="inclusion">rs!$B$2:$B$4</definedName>
    <definedName name="opunit">rs!$E$2</definedName>
    <definedName name="sites">OFFSET(rs!$G$2,0,0,COUNTA(rs!$G:$G)-1,1)</definedName>
    <definedName name="w_ci.hts_index">Criteria!$E$10</definedName>
    <definedName name="w_ci.hts_pos_ou">Criteria!$E$6</definedName>
    <definedName name="w_ci.hts_pos_psnu">Criteria!$E$7</definedName>
    <definedName name="w_ci.hts_pos_yoyc">Criteria!$E$8</definedName>
    <definedName name="w_ci.hts_pos_yoyd">Criteria!$E$9</definedName>
    <definedName name="w_init.tx_netnew_yoyc">Criteria!$E$16</definedName>
    <definedName name="w_init.tx_netnew_yoyd">Criteria!$E$17</definedName>
    <definedName name="w_init.tx_new_ou">Criteria!$E$12</definedName>
    <definedName name="w_init.tx_new_psnu">Criteria!$E$13</definedName>
    <definedName name="w_init.tx_new_yoyc">Criteria!$E$14</definedName>
    <definedName name="w_init.tx_new_yoyd">Criteria!$E$15</definedName>
    <definedName name="w_prfm.hts_tst_pos">Criteria!$E$19</definedName>
    <definedName name="w_prfm.kp_prev">Criteria!$E$20</definedName>
    <definedName name="w_prfm.ovc_serv">Criteria!$E$21</definedName>
    <definedName name="w_prfm.pmtct_stat">Criteria!$E$22</definedName>
    <definedName name="w_prfm.tx_new">Criteria!$E$23</definedName>
    <definedName name="w_prfm.vmmc_circ">Criteria!$E$24</definedName>
    <definedName name="w_stat.ovc">Criteria!$E$26</definedName>
    <definedName name="w_stat.pmtct">Criteria!$E$27</definedName>
    <definedName name="w_stat.tb">Criteria!$E$28</definedName>
    <definedName name="weights">rs!$C$2:$C$4</definedName>
  </definedNames>
  <calcPr calcId="145621"/>
</workbook>
</file>

<file path=xl/calcChain.xml><?xml version="1.0" encoding="utf-8"?>
<calcChain xmlns="http://schemas.openxmlformats.org/spreadsheetml/2006/main">
  <c r="A1" i="4" l="1"/>
  <c r="B2" i="12"/>
  <c r="A2" i="3"/>
  <c r="A2" i="10"/>
  <c r="AD4" i="1" l="1"/>
  <c r="AE4" i="1"/>
  <c r="AD5" i="1"/>
  <c r="AE5" i="1"/>
  <c r="AD6" i="1"/>
  <c r="AE6" i="1"/>
  <c r="AD7" i="1"/>
  <c r="AE7" i="1"/>
  <c r="AD8" i="1"/>
  <c r="AE8" i="1"/>
  <c r="AD9" i="1"/>
  <c r="AE9" i="1"/>
  <c r="AD10" i="1"/>
  <c r="AE10" i="1"/>
  <c r="AD11" i="1"/>
  <c r="AE11" i="1"/>
  <c r="AD12" i="1"/>
  <c r="AE12" i="1"/>
  <c r="AD13" i="1"/>
  <c r="AE13" i="1"/>
  <c r="AD14" i="1"/>
  <c r="AE14" i="1"/>
  <c r="AD15" i="1"/>
  <c r="AE15" i="1"/>
  <c r="AD16" i="1"/>
  <c r="AE16" i="1"/>
  <c r="AD17" i="1"/>
  <c r="AE17" i="1"/>
  <c r="AD18" i="1"/>
  <c r="AE18" i="1"/>
  <c r="AD19" i="1"/>
  <c r="AE19" i="1"/>
  <c r="AD20" i="1"/>
  <c r="AE20" i="1"/>
  <c r="AD21" i="1"/>
  <c r="AE21" i="1"/>
  <c r="AD22" i="1"/>
  <c r="AE22" i="1"/>
  <c r="AD23" i="1"/>
  <c r="AE23" i="1"/>
  <c r="AD24" i="1"/>
  <c r="AE24" i="1"/>
  <c r="AD25" i="1"/>
  <c r="AE25" i="1"/>
  <c r="AD26" i="1"/>
  <c r="AE26" i="1"/>
  <c r="AD27" i="1"/>
  <c r="AE27" i="1"/>
  <c r="AD28" i="1"/>
  <c r="AE28" i="1"/>
  <c r="AD29" i="1"/>
  <c r="AE29" i="1"/>
  <c r="AD30" i="1"/>
  <c r="AE30" i="1"/>
  <c r="AD31" i="1"/>
  <c r="AE31" i="1"/>
  <c r="AD32" i="1"/>
  <c r="AE32" i="1"/>
  <c r="AD33" i="1"/>
  <c r="AE33" i="1"/>
  <c r="AD34" i="1"/>
  <c r="AE34" i="1"/>
  <c r="AD35" i="1"/>
  <c r="AE35" i="1"/>
  <c r="AD36" i="1"/>
  <c r="AE36" i="1"/>
  <c r="AD37" i="1"/>
  <c r="AE37" i="1"/>
  <c r="AD38" i="1"/>
  <c r="AE38" i="1"/>
  <c r="AD39" i="1"/>
  <c r="AE39" i="1"/>
  <c r="AD40" i="1"/>
  <c r="AE40" i="1"/>
  <c r="AD41" i="1"/>
  <c r="AE41" i="1"/>
  <c r="AD42" i="1"/>
  <c r="AE42" i="1"/>
  <c r="AD43" i="1"/>
  <c r="AE43" i="1"/>
  <c r="AD44" i="1"/>
  <c r="AE44" i="1"/>
  <c r="AD45" i="1"/>
  <c r="AE45" i="1"/>
  <c r="AD46" i="1"/>
  <c r="AE46" i="1"/>
  <c r="AD47" i="1"/>
  <c r="AE47" i="1"/>
  <c r="AD48" i="1"/>
  <c r="AE48" i="1"/>
  <c r="AD49" i="1"/>
  <c r="AE49" i="1"/>
  <c r="AD50" i="1"/>
  <c r="AE50" i="1"/>
  <c r="AD51" i="1"/>
  <c r="AE51" i="1"/>
  <c r="AD52" i="1"/>
  <c r="AE52" i="1"/>
  <c r="AD53" i="1"/>
  <c r="AE53" i="1"/>
  <c r="AD54" i="1"/>
  <c r="AE54" i="1"/>
  <c r="AD55" i="1"/>
  <c r="AE55" i="1"/>
  <c r="AD56" i="1"/>
  <c r="AE56" i="1"/>
  <c r="AD57" i="1"/>
  <c r="AE57" i="1"/>
  <c r="AD58" i="1"/>
  <c r="AE58" i="1"/>
  <c r="AD59" i="1"/>
  <c r="AE59" i="1"/>
  <c r="AD60" i="1"/>
  <c r="AE60" i="1"/>
  <c r="AD61" i="1"/>
  <c r="AE61" i="1"/>
  <c r="AD62" i="1"/>
  <c r="AE62" i="1"/>
  <c r="AD63" i="1"/>
  <c r="AE63" i="1"/>
  <c r="AD64" i="1"/>
  <c r="AE64" i="1"/>
  <c r="AD65" i="1"/>
  <c r="AE65" i="1"/>
  <c r="AD66" i="1"/>
  <c r="AE66" i="1"/>
  <c r="AD67" i="1"/>
  <c r="AE67" i="1"/>
  <c r="AD68" i="1"/>
  <c r="AE68" i="1"/>
  <c r="AD69" i="1"/>
  <c r="AE69" i="1"/>
  <c r="AD70" i="1"/>
  <c r="AE70" i="1"/>
  <c r="AD71" i="1"/>
  <c r="AE71" i="1"/>
  <c r="AD72" i="1"/>
  <c r="AE72" i="1"/>
  <c r="AD73" i="1"/>
  <c r="AE73" i="1"/>
  <c r="AD74" i="1"/>
  <c r="AE74" i="1"/>
  <c r="AD75" i="1"/>
  <c r="AE75" i="1"/>
  <c r="AD76" i="1"/>
  <c r="AE76" i="1"/>
  <c r="AD77" i="1"/>
  <c r="AE77" i="1"/>
  <c r="AD78" i="1"/>
  <c r="AE78" i="1"/>
  <c r="AD79" i="1"/>
  <c r="AE79" i="1"/>
  <c r="AD80" i="1"/>
  <c r="AE80" i="1"/>
  <c r="AD81" i="1"/>
  <c r="AE81" i="1"/>
  <c r="AD82" i="1"/>
  <c r="AE82" i="1"/>
  <c r="AD83" i="1"/>
  <c r="AE83" i="1"/>
  <c r="AD84" i="1"/>
  <c r="AE84" i="1"/>
  <c r="AD85" i="1"/>
  <c r="AE85" i="1"/>
  <c r="AD86" i="1"/>
  <c r="AE86" i="1"/>
  <c r="AD87" i="1"/>
  <c r="AE87" i="1"/>
  <c r="AD88" i="1"/>
  <c r="AE88" i="1"/>
  <c r="AD89" i="1"/>
  <c r="AE89" i="1"/>
  <c r="AD90" i="1"/>
  <c r="AE90" i="1"/>
  <c r="AD91" i="1"/>
  <c r="AE91" i="1"/>
  <c r="AD92" i="1"/>
  <c r="AE92" i="1"/>
  <c r="AD93" i="1"/>
  <c r="AE93" i="1"/>
  <c r="AD94" i="1"/>
  <c r="AE94" i="1"/>
  <c r="AD95" i="1"/>
  <c r="AE95" i="1"/>
  <c r="AD96" i="1"/>
  <c r="AE96" i="1"/>
  <c r="AD97" i="1"/>
  <c r="AE97" i="1"/>
  <c r="AD98" i="1"/>
  <c r="AE98" i="1"/>
  <c r="AD99" i="1"/>
  <c r="AE99" i="1"/>
  <c r="AD100" i="1"/>
  <c r="AE100" i="1"/>
  <c r="AD101" i="1"/>
  <c r="AE101" i="1"/>
  <c r="AD102" i="1"/>
  <c r="AE102" i="1"/>
  <c r="AD103" i="1"/>
  <c r="AE103" i="1"/>
  <c r="AD104" i="1"/>
  <c r="AE104" i="1"/>
  <c r="AD105" i="1"/>
  <c r="AE105" i="1"/>
  <c r="AD106" i="1"/>
  <c r="AE106" i="1"/>
  <c r="AD107" i="1"/>
  <c r="AE107" i="1"/>
  <c r="AD108" i="1"/>
  <c r="AE108" i="1"/>
  <c r="AD109" i="1"/>
  <c r="AE109" i="1"/>
  <c r="AD110" i="1"/>
  <c r="AE110" i="1"/>
  <c r="AD111" i="1"/>
  <c r="AE111" i="1"/>
  <c r="AD112" i="1"/>
  <c r="AE112" i="1"/>
  <c r="AD113" i="1"/>
  <c r="AE113" i="1"/>
  <c r="AD114" i="1"/>
  <c r="AE114" i="1"/>
  <c r="AD115" i="1"/>
  <c r="AE115" i="1"/>
  <c r="AD116" i="1"/>
  <c r="AE116" i="1"/>
  <c r="AD117" i="1"/>
  <c r="AE117" i="1"/>
  <c r="AD118" i="1"/>
  <c r="AE118" i="1"/>
  <c r="AD119" i="1"/>
  <c r="AE119" i="1"/>
  <c r="AD120" i="1"/>
  <c r="AE120" i="1"/>
  <c r="AD121" i="1"/>
  <c r="AE121" i="1"/>
  <c r="AD122" i="1"/>
  <c r="AE122" i="1"/>
  <c r="AD123" i="1"/>
  <c r="AE123" i="1"/>
  <c r="AD124" i="1"/>
  <c r="AE124" i="1"/>
  <c r="AD125" i="1"/>
  <c r="AE125" i="1"/>
  <c r="AD126" i="1"/>
  <c r="AE126" i="1"/>
  <c r="AD127" i="1"/>
  <c r="AE127" i="1"/>
  <c r="AD128" i="1"/>
  <c r="AE128" i="1"/>
  <c r="AD129" i="1"/>
  <c r="AE129" i="1"/>
  <c r="AD130" i="1"/>
  <c r="AE130" i="1"/>
  <c r="AD131" i="1"/>
  <c r="AE131" i="1"/>
  <c r="AD132" i="1"/>
  <c r="AE132" i="1"/>
  <c r="AD133" i="1"/>
  <c r="AE133" i="1"/>
  <c r="AD134" i="1"/>
  <c r="AE134" i="1"/>
  <c r="AD135" i="1"/>
  <c r="AE135" i="1"/>
  <c r="AD136" i="1"/>
  <c r="AE136" i="1"/>
  <c r="AD137" i="1"/>
  <c r="AE137" i="1"/>
  <c r="AD138" i="1"/>
  <c r="AE138" i="1"/>
  <c r="AD139" i="1"/>
  <c r="AE139" i="1"/>
  <c r="AD140" i="1"/>
  <c r="AE140" i="1"/>
  <c r="AD141" i="1"/>
  <c r="AE141" i="1"/>
  <c r="AD142" i="1"/>
  <c r="AE142" i="1"/>
  <c r="AD143" i="1"/>
  <c r="AE143" i="1"/>
  <c r="AD144" i="1"/>
  <c r="AE144" i="1"/>
  <c r="AD145" i="1"/>
  <c r="AE145" i="1"/>
  <c r="AD146" i="1"/>
  <c r="AE146" i="1"/>
  <c r="AD147" i="1"/>
  <c r="AE147" i="1"/>
  <c r="AD148" i="1"/>
  <c r="AE148" i="1"/>
  <c r="AD149" i="1"/>
  <c r="AE149" i="1"/>
  <c r="AD150" i="1"/>
  <c r="AE150" i="1"/>
  <c r="AD151" i="1"/>
  <c r="AE151" i="1"/>
  <c r="AD152" i="1"/>
  <c r="AE152" i="1"/>
  <c r="AD153" i="1"/>
  <c r="AE153" i="1"/>
  <c r="AD154" i="1"/>
  <c r="AE154" i="1"/>
  <c r="AD155" i="1"/>
  <c r="AE155" i="1"/>
  <c r="AD156" i="1"/>
  <c r="AE156" i="1"/>
  <c r="AD157" i="1"/>
  <c r="AE157" i="1"/>
  <c r="AD158" i="1"/>
  <c r="AE158" i="1"/>
  <c r="AD159" i="1"/>
  <c r="AE159" i="1"/>
  <c r="AD160" i="1"/>
  <c r="AE160" i="1"/>
  <c r="AD161" i="1"/>
  <c r="AE161" i="1"/>
  <c r="AD162" i="1"/>
  <c r="AE162" i="1"/>
  <c r="AD163" i="1"/>
  <c r="AE163" i="1"/>
  <c r="AD164" i="1"/>
  <c r="AE164" i="1"/>
  <c r="AD165" i="1"/>
  <c r="AE165" i="1"/>
  <c r="AD166" i="1"/>
  <c r="AE166" i="1"/>
  <c r="AD167" i="1"/>
  <c r="AE167" i="1"/>
  <c r="AD168" i="1"/>
  <c r="AE168" i="1"/>
  <c r="AD169" i="1"/>
  <c r="AE169" i="1"/>
  <c r="AD170" i="1"/>
  <c r="AE170" i="1"/>
  <c r="AD171" i="1"/>
  <c r="AE171" i="1"/>
  <c r="AD172" i="1"/>
  <c r="AE172" i="1"/>
  <c r="AD173" i="1"/>
  <c r="AE173" i="1"/>
  <c r="AD174" i="1"/>
  <c r="AE174" i="1"/>
  <c r="AD175" i="1"/>
  <c r="AE175" i="1"/>
  <c r="AD176" i="1"/>
  <c r="AE176" i="1"/>
  <c r="AD177" i="1"/>
  <c r="AE177" i="1"/>
  <c r="AD178" i="1"/>
  <c r="AE178" i="1"/>
  <c r="AD179" i="1"/>
  <c r="AE179" i="1"/>
  <c r="AD180" i="1"/>
  <c r="AE180" i="1"/>
  <c r="AD181" i="1"/>
  <c r="AE181" i="1"/>
  <c r="AD182" i="1"/>
  <c r="AE182" i="1"/>
  <c r="AD183" i="1"/>
  <c r="AE183" i="1"/>
  <c r="AD184" i="1"/>
  <c r="AE184" i="1"/>
  <c r="AD185" i="1"/>
  <c r="AE185" i="1"/>
  <c r="AD186" i="1"/>
  <c r="AE186" i="1"/>
  <c r="AD187" i="1"/>
  <c r="AE187" i="1"/>
  <c r="AD188" i="1"/>
  <c r="AE188" i="1"/>
  <c r="AD189" i="1"/>
  <c r="AE189" i="1"/>
  <c r="AD190" i="1"/>
  <c r="AE190" i="1"/>
  <c r="AD191" i="1"/>
  <c r="AE191" i="1"/>
  <c r="AD192" i="1"/>
  <c r="AE192" i="1"/>
  <c r="AD193" i="1"/>
  <c r="AE193" i="1"/>
  <c r="AD194" i="1"/>
  <c r="AE194" i="1"/>
  <c r="AD195" i="1"/>
  <c r="AE195" i="1"/>
  <c r="AD196" i="1"/>
  <c r="AE196" i="1"/>
  <c r="AD197" i="1"/>
  <c r="AE197" i="1"/>
  <c r="AD198" i="1"/>
  <c r="AE198" i="1"/>
  <c r="AD199" i="1"/>
  <c r="AE199" i="1"/>
  <c r="AD200" i="1"/>
  <c r="AE200" i="1"/>
  <c r="AD201" i="1"/>
  <c r="AE201" i="1"/>
  <c r="AD202" i="1"/>
  <c r="AE202" i="1"/>
  <c r="AD203" i="1"/>
  <c r="AE203" i="1"/>
  <c r="AD204" i="1"/>
  <c r="AE204" i="1"/>
  <c r="AD205" i="1"/>
  <c r="AE205" i="1"/>
  <c r="AD206" i="1"/>
  <c r="AE206" i="1"/>
  <c r="AD207" i="1"/>
  <c r="AE207" i="1"/>
  <c r="AD208" i="1"/>
  <c r="AE208" i="1"/>
  <c r="AD209" i="1"/>
  <c r="AE209" i="1"/>
  <c r="AD210" i="1"/>
  <c r="AE210" i="1"/>
  <c r="AD211" i="1"/>
  <c r="AE211" i="1"/>
  <c r="AD212" i="1"/>
  <c r="AE212" i="1"/>
  <c r="AD213" i="1"/>
  <c r="AE213" i="1"/>
  <c r="AD214" i="1"/>
  <c r="AE214" i="1"/>
  <c r="AD215" i="1"/>
  <c r="AE215" i="1"/>
  <c r="AD216" i="1"/>
  <c r="AE216" i="1"/>
  <c r="AD217" i="1"/>
  <c r="AE217" i="1"/>
  <c r="AD218" i="1"/>
  <c r="AE218" i="1"/>
  <c r="AD219" i="1"/>
  <c r="AE219" i="1"/>
  <c r="AD220" i="1"/>
  <c r="AE220" i="1"/>
  <c r="AD221" i="1"/>
  <c r="AE221" i="1"/>
  <c r="AD222" i="1"/>
  <c r="AE222" i="1"/>
  <c r="AD223" i="1"/>
  <c r="AE223" i="1"/>
  <c r="AD224" i="1"/>
  <c r="AE224" i="1"/>
  <c r="AD225" i="1"/>
  <c r="AE225" i="1"/>
  <c r="AD226" i="1"/>
  <c r="AE226" i="1"/>
  <c r="AD227" i="1"/>
  <c r="AE227" i="1"/>
  <c r="AD228" i="1"/>
  <c r="AE228" i="1"/>
  <c r="AD229" i="1"/>
  <c r="AE229" i="1"/>
  <c r="AD230" i="1"/>
  <c r="AE230" i="1"/>
  <c r="AD231" i="1"/>
  <c r="AE231" i="1"/>
  <c r="AD232" i="1"/>
  <c r="AE232" i="1"/>
  <c r="AD233" i="1"/>
  <c r="AE233" i="1"/>
  <c r="AD234" i="1"/>
  <c r="AE234" i="1"/>
  <c r="AD235" i="1"/>
  <c r="AE235" i="1"/>
  <c r="AD236" i="1"/>
  <c r="AE236" i="1"/>
  <c r="AD237" i="1"/>
  <c r="AE237" i="1"/>
  <c r="AD238" i="1"/>
  <c r="AE238" i="1"/>
  <c r="AD239" i="1"/>
  <c r="AE239" i="1"/>
  <c r="AD240" i="1"/>
  <c r="AE240" i="1"/>
  <c r="AD241" i="1"/>
  <c r="AE241" i="1"/>
  <c r="AD242" i="1"/>
  <c r="AE242" i="1"/>
  <c r="AD243" i="1"/>
  <c r="AE243" i="1"/>
  <c r="AD244" i="1"/>
  <c r="AE244" i="1"/>
  <c r="AD245" i="1"/>
  <c r="AE245" i="1"/>
  <c r="AD246" i="1"/>
  <c r="AE246" i="1"/>
  <c r="AD247" i="1"/>
  <c r="AE247" i="1"/>
  <c r="AD248" i="1"/>
  <c r="AE248" i="1"/>
  <c r="AD249" i="1"/>
  <c r="AE249" i="1"/>
  <c r="AD250" i="1"/>
  <c r="AE250" i="1"/>
  <c r="AD251" i="1"/>
  <c r="AE251" i="1"/>
  <c r="AD252" i="1"/>
  <c r="AE252" i="1"/>
  <c r="AD253" i="1"/>
  <c r="AE253" i="1"/>
  <c r="AD254" i="1"/>
  <c r="AE254" i="1"/>
  <c r="AD255" i="1"/>
  <c r="AE255" i="1"/>
  <c r="AD256" i="1"/>
  <c r="AE256" i="1"/>
  <c r="AD257" i="1"/>
  <c r="AE257" i="1"/>
  <c r="AD258" i="1"/>
  <c r="AE258" i="1"/>
  <c r="AD259" i="1"/>
  <c r="AE259" i="1"/>
  <c r="AD260" i="1"/>
  <c r="AE260" i="1"/>
  <c r="AD261" i="1"/>
  <c r="AE261" i="1"/>
  <c r="AD262" i="1"/>
  <c r="AE262" i="1"/>
  <c r="AD263" i="1"/>
  <c r="AE263" i="1"/>
  <c r="AD264" i="1"/>
  <c r="AE264" i="1"/>
  <c r="AD265" i="1"/>
  <c r="AE265" i="1"/>
  <c r="AD266" i="1"/>
  <c r="AE266" i="1"/>
  <c r="AD267" i="1"/>
  <c r="AE267" i="1"/>
  <c r="AD268" i="1"/>
  <c r="AE268" i="1"/>
  <c r="AD269" i="1"/>
  <c r="AE269" i="1"/>
  <c r="AD270" i="1"/>
  <c r="AE270" i="1"/>
  <c r="AD271" i="1"/>
  <c r="AE271" i="1"/>
  <c r="AD272" i="1"/>
  <c r="AE272" i="1"/>
  <c r="AD273" i="1"/>
  <c r="AE273" i="1"/>
  <c r="AD274" i="1"/>
  <c r="AE274" i="1"/>
  <c r="AD275" i="1"/>
  <c r="AE275" i="1"/>
  <c r="AD276" i="1"/>
  <c r="AE276" i="1"/>
  <c r="AD277" i="1"/>
  <c r="AE277" i="1"/>
  <c r="AD278" i="1"/>
  <c r="AE278" i="1"/>
  <c r="AD279" i="1"/>
  <c r="AE279" i="1"/>
  <c r="AD280" i="1"/>
  <c r="AE280" i="1"/>
  <c r="AD281" i="1"/>
  <c r="AE281" i="1"/>
  <c r="AD282" i="1"/>
  <c r="AE282" i="1"/>
  <c r="AD283" i="1"/>
  <c r="AE283" i="1"/>
  <c r="AD284" i="1"/>
  <c r="AE284" i="1"/>
  <c r="AD285" i="1"/>
  <c r="AE285" i="1"/>
  <c r="AD286" i="1"/>
  <c r="AE286" i="1"/>
  <c r="AD287" i="1"/>
  <c r="AE287" i="1"/>
  <c r="AD288" i="1"/>
  <c r="AE288" i="1"/>
  <c r="AD289" i="1"/>
  <c r="AE289" i="1"/>
  <c r="AD290" i="1"/>
  <c r="AE290" i="1"/>
  <c r="AD291" i="1"/>
  <c r="AE291" i="1"/>
  <c r="AD292" i="1"/>
  <c r="AE292" i="1"/>
  <c r="AD293" i="1"/>
  <c r="AE293" i="1"/>
  <c r="AD294" i="1"/>
  <c r="AE294" i="1"/>
  <c r="AD295" i="1"/>
  <c r="AE295" i="1"/>
  <c r="AD296" i="1"/>
  <c r="AE296" i="1"/>
  <c r="AD297" i="1"/>
  <c r="AE297" i="1"/>
  <c r="AD298" i="1"/>
  <c r="AE298" i="1"/>
  <c r="AD299" i="1"/>
  <c r="AE299" i="1"/>
  <c r="AD300" i="1"/>
  <c r="AE300" i="1"/>
  <c r="AD301" i="1"/>
  <c r="AE301" i="1"/>
  <c r="AD302" i="1"/>
  <c r="AE302" i="1"/>
  <c r="AD303" i="1"/>
  <c r="AE303" i="1"/>
  <c r="AD304" i="1"/>
  <c r="AE304" i="1"/>
  <c r="AD305" i="1"/>
  <c r="AE305" i="1"/>
  <c r="AD306" i="1"/>
  <c r="AE306" i="1"/>
  <c r="AD307" i="1"/>
  <c r="AE307" i="1"/>
  <c r="AD308" i="1"/>
  <c r="AE308" i="1"/>
  <c r="AD309" i="1"/>
  <c r="AE309" i="1"/>
  <c r="AD310" i="1"/>
  <c r="AE310" i="1"/>
  <c r="AD311" i="1"/>
  <c r="AE311" i="1"/>
  <c r="AD312" i="1"/>
  <c r="AE312" i="1"/>
  <c r="AD313" i="1"/>
  <c r="AE313" i="1"/>
  <c r="AD314" i="1"/>
  <c r="AE314" i="1"/>
  <c r="AD315" i="1"/>
  <c r="AE315" i="1"/>
  <c r="AD316" i="1"/>
  <c r="AE316" i="1"/>
  <c r="AD317" i="1"/>
  <c r="AE317" i="1"/>
  <c r="AD318" i="1"/>
  <c r="AE318" i="1"/>
  <c r="AD319" i="1"/>
  <c r="AE319" i="1"/>
  <c r="AD320" i="1"/>
  <c r="AE320" i="1"/>
  <c r="AD321" i="1"/>
  <c r="AE321" i="1"/>
  <c r="AD322" i="1"/>
  <c r="AE322" i="1"/>
  <c r="AD323" i="1"/>
  <c r="AE323" i="1"/>
  <c r="AD324" i="1"/>
  <c r="AE324" i="1"/>
  <c r="AD325" i="1"/>
  <c r="AE325" i="1"/>
  <c r="AD326" i="1"/>
  <c r="AE326" i="1"/>
  <c r="AD327" i="1"/>
  <c r="AE327" i="1"/>
  <c r="AD328" i="1"/>
  <c r="AE328" i="1"/>
  <c r="AD329" i="1"/>
  <c r="AE329" i="1"/>
  <c r="AD330" i="1"/>
  <c r="AE330" i="1"/>
  <c r="AD331" i="1"/>
  <c r="AE331" i="1"/>
  <c r="AD332" i="1"/>
  <c r="AE332" i="1"/>
  <c r="AD333" i="1"/>
  <c r="AE333" i="1"/>
  <c r="AD334" i="1"/>
  <c r="AE334" i="1"/>
  <c r="AD335" i="1"/>
  <c r="AE335" i="1"/>
  <c r="AD336" i="1"/>
  <c r="AE336" i="1"/>
  <c r="AD337" i="1"/>
  <c r="AE337" i="1"/>
  <c r="AD338" i="1"/>
  <c r="AE338" i="1"/>
  <c r="AD339" i="1"/>
  <c r="AE339" i="1"/>
  <c r="AD340" i="1"/>
  <c r="AE340" i="1"/>
  <c r="AD341" i="1"/>
  <c r="AE341" i="1"/>
  <c r="AD342" i="1"/>
  <c r="AE342" i="1"/>
  <c r="AD343" i="1"/>
  <c r="AE343" i="1"/>
  <c r="AD344" i="1"/>
  <c r="AE344" i="1"/>
  <c r="AD345" i="1"/>
  <c r="AE345" i="1"/>
  <c r="AD346" i="1"/>
  <c r="AE346" i="1"/>
  <c r="AD347" i="1"/>
  <c r="AE347" i="1"/>
  <c r="AD348" i="1"/>
  <c r="AE348" i="1"/>
  <c r="AD349" i="1"/>
  <c r="AE349" i="1"/>
  <c r="AD350" i="1"/>
  <c r="AE350" i="1"/>
  <c r="AD351" i="1"/>
  <c r="AE351" i="1"/>
  <c r="AD352" i="1"/>
  <c r="AE352" i="1"/>
  <c r="AD353" i="1"/>
  <c r="AE353" i="1"/>
  <c r="AD354" i="1"/>
  <c r="AE354" i="1"/>
  <c r="AD355" i="1"/>
  <c r="AE355" i="1"/>
  <c r="AD356" i="1"/>
  <c r="AE356" i="1"/>
  <c r="AD357" i="1"/>
  <c r="AE357" i="1"/>
  <c r="AD358" i="1"/>
  <c r="AE358" i="1"/>
  <c r="AD359" i="1"/>
  <c r="AE359" i="1"/>
  <c r="AD360" i="1"/>
  <c r="AE360" i="1"/>
  <c r="AD361" i="1"/>
  <c r="AE361" i="1"/>
  <c r="AD362" i="1"/>
  <c r="AE362" i="1"/>
  <c r="AD363" i="1"/>
  <c r="AE363" i="1"/>
  <c r="AD364" i="1"/>
  <c r="AE364" i="1"/>
  <c r="AD365" i="1"/>
  <c r="AE365" i="1"/>
  <c r="AD366" i="1"/>
  <c r="AE366" i="1"/>
  <c r="AD367" i="1"/>
  <c r="AE367" i="1"/>
  <c r="AD368" i="1"/>
  <c r="AE368" i="1"/>
  <c r="AD369" i="1"/>
  <c r="AE369" i="1"/>
  <c r="AD370" i="1"/>
  <c r="AE370" i="1"/>
  <c r="AD371" i="1"/>
  <c r="AE371" i="1"/>
  <c r="AD372" i="1"/>
  <c r="AE372" i="1"/>
  <c r="AD373" i="1"/>
  <c r="AE373" i="1"/>
  <c r="AD374" i="1"/>
  <c r="AE374" i="1"/>
  <c r="AD375" i="1"/>
  <c r="AE375" i="1"/>
  <c r="AD376" i="1"/>
  <c r="AE376" i="1"/>
  <c r="AD377" i="1"/>
  <c r="AE377" i="1"/>
  <c r="AD378" i="1"/>
  <c r="AE378" i="1"/>
  <c r="AD379" i="1"/>
  <c r="AE379" i="1"/>
  <c r="AD380" i="1"/>
  <c r="AE380" i="1"/>
  <c r="AD381" i="1"/>
  <c r="AE381" i="1"/>
  <c r="AD382" i="1"/>
  <c r="AE382" i="1"/>
  <c r="AD383" i="1"/>
  <c r="AE383" i="1"/>
  <c r="AD384" i="1"/>
  <c r="AE384" i="1"/>
  <c r="AD385" i="1"/>
  <c r="AE385" i="1"/>
  <c r="AD386" i="1"/>
  <c r="AE386" i="1"/>
  <c r="AD387" i="1"/>
  <c r="AE387" i="1"/>
  <c r="AD388" i="1"/>
  <c r="AE388" i="1"/>
  <c r="AD389" i="1"/>
  <c r="AE389" i="1"/>
  <c r="AD390" i="1"/>
  <c r="AE390" i="1"/>
  <c r="AD391" i="1"/>
  <c r="AE391" i="1"/>
  <c r="AD392" i="1"/>
  <c r="AE392" i="1"/>
  <c r="AD393" i="1"/>
  <c r="AE393" i="1"/>
  <c r="AD394" i="1"/>
  <c r="AE394" i="1"/>
  <c r="AD395" i="1"/>
  <c r="AE395" i="1"/>
  <c r="AD396" i="1"/>
  <c r="AE396" i="1"/>
  <c r="AD397" i="1"/>
  <c r="AE397" i="1"/>
  <c r="AD398" i="1"/>
  <c r="AE398" i="1"/>
  <c r="AD399" i="1"/>
  <c r="AE399" i="1"/>
  <c r="AD400" i="1"/>
  <c r="AE400" i="1"/>
  <c r="AD401" i="1"/>
  <c r="AE401" i="1"/>
  <c r="AD402" i="1"/>
  <c r="AE402" i="1"/>
  <c r="AD403" i="1"/>
  <c r="AE403" i="1"/>
  <c r="AD404" i="1"/>
  <c r="AE404" i="1"/>
  <c r="AD405" i="1"/>
  <c r="AE405" i="1"/>
  <c r="AD406" i="1"/>
  <c r="AE406" i="1"/>
  <c r="AD407" i="1"/>
  <c r="AE407" i="1"/>
  <c r="AD408" i="1"/>
  <c r="AE408" i="1"/>
  <c r="AD409" i="1"/>
  <c r="AE409" i="1"/>
  <c r="AD410" i="1"/>
  <c r="AE410" i="1"/>
  <c r="AD411" i="1"/>
  <c r="AE411" i="1"/>
  <c r="AD412" i="1"/>
  <c r="AE412" i="1"/>
  <c r="AD413" i="1"/>
  <c r="AE413" i="1"/>
  <c r="AD414" i="1"/>
  <c r="AE414" i="1"/>
  <c r="AD415" i="1"/>
  <c r="AE415" i="1"/>
  <c r="AD416" i="1"/>
  <c r="AE416" i="1"/>
  <c r="AD417" i="1"/>
  <c r="AE417" i="1"/>
  <c r="AD418" i="1"/>
  <c r="AE418" i="1"/>
  <c r="AD419" i="1"/>
  <c r="AE419" i="1"/>
  <c r="AD420" i="1"/>
  <c r="AE420" i="1"/>
  <c r="AD421" i="1"/>
  <c r="AE421" i="1"/>
  <c r="AD422" i="1"/>
  <c r="AE422" i="1"/>
  <c r="AD423" i="1"/>
  <c r="AE423" i="1"/>
  <c r="AD424" i="1"/>
  <c r="AE424" i="1"/>
  <c r="AD425" i="1"/>
  <c r="AE425" i="1"/>
  <c r="AD426" i="1"/>
  <c r="AE426" i="1"/>
  <c r="AD427" i="1"/>
  <c r="AE427" i="1"/>
  <c r="AD428" i="1"/>
  <c r="AE428" i="1"/>
  <c r="AD429" i="1"/>
  <c r="AE429" i="1"/>
  <c r="AD430" i="1"/>
  <c r="AE430" i="1"/>
  <c r="AD431" i="1"/>
  <c r="AE431" i="1"/>
  <c r="AD432" i="1"/>
  <c r="AE432" i="1"/>
  <c r="AD433" i="1"/>
  <c r="AE433" i="1"/>
  <c r="AD434" i="1"/>
  <c r="AE434" i="1"/>
  <c r="AD435" i="1"/>
  <c r="AE435" i="1"/>
  <c r="AD436" i="1"/>
  <c r="AE436" i="1"/>
  <c r="AD437" i="1"/>
  <c r="AE437" i="1"/>
  <c r="AD438" i="1"/>
  <c r="AE438" i="1"/>
  <c r="AD439" i="1"/>
  <c r="AE439" i="1"/>
  <c r="AD440" i="1"/>
  <c r="AE440" i="1"/>
  <c r="AD441" i="1"/>
  <c r="AE441" i="1"/>
  <c r="AD442" i="1"/>
  <c r="AE442" i="1"/>
  <c r="AD443" i="1"/>
  <c r="AE443" i="1"/>
  <c r="AD444" i="1"/>
  <c r="AE444" i="1"/>
  <c r="AD445" i="1"/>
  <c r="AE445" i="1"/>
  <c r="AD446" i="1"/>
  <c r="AE446" i="1"/>
  <c r="AD447" i="1"/>
  <c r="AE447" i="1"/>
  <c r="AD448" i="1"/>
  <c r="AE448" i="1"/>
  <c r="AD449" i="1"/>
  <c r="AE449" i="1"/>
  <c r="AD450" i="1"/>
  <c r="AE450" i="1"/>
  <c r="AD451" i="1"/>
  <c r="AE451" i="1"/>
  <c r="AD452" i="1"/>
  <c r="AE452" i="1"/>
  <c r="AD453" i="1"/>
  <c r="AE453" i="1"/>
  <c r="AD454" i="1"/>
  <c r="AE454" i="1"/>
  <c r="AD455" i="1"/>
  <c r="AE455" i="1"/>
  <c r="AD456" i="1"/>
  <c r="AE456" i="1"/>
  <c r="AD457" i="1"/>
  <c r="AE457" i="1"/>
  <c r="AD458" i="1"/>
  <c r="AE458" i="1"/>
  <c r="AD459" i="1"/>
  <c r="AE459" i="1"/>
  <c r="AD460" i="1"/>
  <c r="AE460" i="1"/>
  <c r="AD461" i="1"/>
  <c r="AE461" i="1"/>
  <c r="AD462" i="1"/>
  <c r="AE462" i="1"/>
  <c r="AD463" i="1"/>
  <c r="AE463" i="1"/>
  <c r="AD464" i="1"/>
  <c r="AE464" i="1"/>
  <c r="AD465" i="1"/>
  <c r="AE465" i="1"/>
  <c r="AD466" i="1"/>
  <c r="AE466" i="1"/>
  <c r="AD467" i="1"/>
  <c r="AE467" i="1"/>
  <c r="AD468" i="1"/>
  <c r="AE468" i="1"/>
  <c r="AD469" i="1"/>
  <c r="AE469" i="1"/>
  <c r="AD470" i="1"/>
  <c r="AE470" i="1"/>
  <c r="AD471" i="1"/>
  <c r="AE471" i="1"/>
  <c r="AD472" i="1"/>
  <c r="AE472" i="1"/>
  <c r="AD473" i="1"/>
  <c r="AE473" i="1"/>
  <c r="AD474" i="1"/>
  <c r="AE474" i="1"/>
  <c r="AD475" i="1"/>
  <c r="AE475" i="1"/>
  <c r="AD476" i="1"/>
  <c r="AE476" i="1"/>
  <c r="AD477" i="1"/>
  <c r="AE477" i="1"/>
  <c r="AD478" i="1"/>
  <c r="AE478" i="1"/>
  <c r="AD479" i="1"/>
  <c r="AE479" i="1"/>
  <c r="AD480" i="1"/>
  <c r="AE480" i="1"/>
  <c r="AD481" i="1"/>
  <c r="AE481" i="1"/>
  <c r="AD482" i="1"/>
  <c r="AE482" i="1"/>
  <c r="AD483" i="1"/>
  <c r="AE483" i="1"/>
  <c r="AD484" i="1"/>
  <c r="AE484" i="1"/>
  <c r="AD485" i="1"/>
  <c r="AE485" i="1"/>
  <c r="AD486" i="1"/>
  <c r="AE486" i="1"/>
  <c r="AD487" i="1"/>
  <c r="AE487" i="1"/>
  <c r="AD488" i="1"/>
  <c r="AE488" i="1"/>
  <c r="AD489" i="1"/>
  <c r="AE489" i="1"/>
  <c r="AD490" i="1"/>
  <c r="AE490" i="1"/>
  <c r="AD491" i="1"/>
  <c r="AE491" i="1"/>
  <c r="AD492" i="1"/>
  <c r="AE492" i="1"/>
  <c r="AD493" i="1"/>
  <c r="AE493" i="1"/>
  <c r="AD494" i="1"/>
  <c r="AE494" i="1"/>
  <c r="AD495" i="1"/>
  <c r="AE495" i="1"/>
  <c r="AD496" i="1"/>
  <c r="AE496" i="1"/>
  <c r="AD497" i="1"/>
  <c r="AE497" i="1"/>
  <c r="AD498" i="1"/>
  <c r="AE498" i="1"/>
  <c r="AD499" i="1"/>
  <c r="AE499" i="1"/>
  <c r="AD500" i="1"/>
  <c r="AE500" i="1"/>
  <c r="AD501" i="1"/>
  <c r="AE501" i="1"/>
  <c r="AD502" i="1"/>
  <c r="AE502" i="1"/>
  <c r="AD503" i="1"/>
  <c r="AE503" i="1"/>
  <c r="AD504" i="1"/>
  <c r="AE504" i="1"/>
  <c r="AD505" i="1"/>
  <c r="AE505" i="1"/>
  <c r="AD506" i="1"/>
  <c r="AE506" i="1"/>
  <c r="AD507" i="1"/>
  <c r="AE507" i="1"/>
  <c r="AD508" i="1"/>
  <c r="AE508" i="1"/>
  <c r="AD509" i="1"/>
  <c r="AE509" i="1"/>
  <c r="AD510" i="1"/>
  <c r="AE510" i="1"/>
  <c r="AD511" i="1"/>
  <c r="AE511" i="1"/>
  <c r="AD512" i="1"/>
  <c r="AE512" i="1"/>
  <c r="AD513" i="1"/>
  <c r="AE513" i="1"/>
  <c r="AD514" i="1"/>
  <c r="AE514" i="1"/>
  <c r="AD515" i="1"/>
  <c r="AE515" i="1"/>
  <c r="AD516" i="1"/>
  <c r="AE516" i="1"/>
  <c r="AD517" i="1"/>
  <c r="AE517" i="1"/>
  <c r="AD518" i="1"/>
  <c r="AE518" i="1"/>
  <c r="AD519" i="1"/>
  <c r="AE519" i="1"/>
  <c r="AD520" i="1"/>
  <c r="AE520" i="1"/>
  <c r="AD521" i="1"/>
  <c r="AE521" i="1"/>
  <c r="AD522" i="1"/>
  <c r="AE522" i="1"/>
  <c r="AD523" i="1"/>
  <c r="AE523" i="1"/>
  <c r="AD524" i="1"/>
  <c r="AE524" i="1"/>
  <c r="AD525" i="1"/>
  <c r="AE525" i="1"/>
  <c r="AD526" i="1"/>
  <c r="AE526" i="1"/>
  <c r="AD527" i="1"/>
  <c r="AE527" i="1"/>
  <c r="AD528" i="1"/>
  <c r="AE528" i="1"/>
  <c r="AD529" i="1"/>
  <c r="AE529" i="1"/>
  <c r="AD530" i="1"/>
  <c r="AE530" i="1"/>
  <c r="AD531" i="1"/>
  <c r="AE531" i="1"/>
  <c r="AD532" i="1"/>
  <c r="AE532" i="1"/>
  <c r="AD533" i="1"/>
  <c r="AE533" i="1"/>
  <c r="AD534" i="1"/>
  <c r="AE534" i="1"/>
  <c r="AD535" i="1"/>
  <c r="AE535" i="1"/>
  <c r="AD536" i="1"/>
  <c r="AE536" i="1"/>
  <c r="AD537" i="1"/>
  <c r="AE537" i="1"/>
  <c r="AD538" i="1"/>
  <c r="AE538" i="1"/>
  <c r="AD539" i="1"/>
  <c r="AE539" i="1"/>
  <c r="AD540" i="1"/>
  <c r="AE540" i="1"/>
  <c r="AD541" i="1"/>
  <c r="AE541" i="1"/>
  <c r="AD542" i="1"/>
  <c r="AE542" i="1"/>
  <c r="AD543" i="1"/>
  <c r="AE543" i="1"/>
  <c r="AD544" i="1"/>
  <c r="AE544" i="1"/>
  <c r="AD545" i="1"/>
  <c r="AE545" i="1"/>
  <c r="AD546" i="1"/>
  <c r="AE546" i="1"/>
  <c r="AD547" i="1"/>
  <c r="AE547" i="1"/>
  <c r="AD548" i="1"/>
  <c r="AE548" i="1"/>
  <c r="AD549" i="1"/>
  <c r="AE549" i="1"/>
  <c r="AD550" i="1"/>
  <c r="AE550" i="1"/>
  <c r="AD551" i="1"/>
  <c r="AE551" i="1"/>
  <c r="AD552" i="1"/>
  <c r="AE552" i="1"/>
  <c r="AD553" i="1"/>
  <c r="AE553" i="1"/>
  <c r="AD554" i="1"/>
  <c r="AE554" i="1"/>
  <c r="AD555" i="1"/>
  <c r="AE555" i="1"/>
  <c r="AD556" i="1"/>
  <c r="AE556" i="1"/>
  <c r="AD557" i="1"/>
  <c r="AE557" i="1"/>
  <c r="AD558" i="1"/>
  <c r="AE558" i="1"/>
  <c r="AD559" i="1"/>
  <c r="AE559" i="1"/>
  <c r="AD560" i="1"/>
  <c r="AE560" i="1"/>
  <c r="AD561" i="1"/>
  <c r="AE561" i="1"/>
  <c r="AD562" i="1"/>
  <c r="AE562" i="1"/>
  <c r="AD563" i="1"/>
  <c r="AE563" i="1"/>
  <c r="AD564" i="1"/>
  <c r="AE564" i="1"/>
  <c r="AD565" i="1"/>
  <c r="AE565" i="1"/>
  <c r="AD566" i="1"/>
  <c r="AE566" i="1"/>
  <c r="AD567" i="1"/>
  <c r="AE567" i="1"/>
  <c r="AD568" i="1"/>
  <c r="AE568" i="1"/>
  <c r="AD569" i="1"/>
  <c r="AE569" i="1"/>
  <c r="AD570" i="1"/>
  <c r="AE570" i="1"/>
  <c r="AD571" i="1"/>
  <c r="AE571" i="1"/>
  <c r="AD572" i="1"/>
  <c r="AE572" i="1"/>
  <c r="AD573" i="1"/>
  <c r="AE573" i="1"/>
  <c r="AD574" i="1"/>
  <c r="AE574" i="1"/>
  <c r="AD575" i="1"/>
  <c r="AE575" i="1"/>
  <c r="AD576" i="1"/>
  <c r="AE576" i="1"/>
  <c r="AD577" i="1"/>
  <c r="AE577" i="1"/>
  <c r="AD578" i="1"/>
  <c r="AE578" i="1"/>
  <c r="AD579" i="1"/>
  <c r="AE579" i="1"/>
  <c r="AD580" i="1"/>
  <c r="AE580" i="1"/>
  <c r="AD581" i="1"/>
  <c r="AE581" i="1"/>
  <c r="AD582" i="1"/>
  <c r="AE582" i="1"/>
  <c r="AD583" i="1"/>
  <c r="AE583" i="1"/>
  <c r="AD584" i="1"/>
  <c r="AE584" i="1"/>
  <c r="AD585" i="1"/>
  <c r="AE585" i="1"/>
  <c r="AD586" i="1"/>
  <c r="AE586" i="1"/>
  <c r="AD587" i="1"/>
  <c r="AE587" i="1"/>
  <c r="AD588" i="1"/>
  <c r="AE588" i="1"/>
  <c r="AD589" i="1"/>
  <c r="AE589" i="1"/>
  <c r="AD590" i="1"/>
  <c r="AE590" i="1"/>
  <c r="AD591" i="1"/>
  <c r="AE591" i="1"/>
  <c r="AD592" i="1"/>
  <c r="AE592" i="1"/>
  <c r="AD593" i="1"/>
  <c r="AE593" i="1"/>
  <c r="AD594" i="1"/>
  <c r="AE594" i="1"/>
  <c r="AD595" i="1"/>
  <c r="AE595" i="1"/>
  <c r="AD596" i="1"/>
  <c r="AE596" i="1"/>
  <c r="AD597" i="1"/>
  <c r="AE597" i="1"/>
  <c r="AD598" i="1"/>
  <c r="AE598" i="1"/>
  <c r="AD599" i="1"/>
  <c r="AE599" i="1"/>
  <c r="AD600" i="1"/>
  <c r="AE600" i="1"/>
  <c r="AD601" i="1"/>
  <c r="AE601" i="1"/>
  <c r="AD602" i="1"/>
  <c r="AE602" i="1"/>
  <c r="AD603" i="1"/>
  <c r="AE603" i="1"/>
  <c r="AD604" i="1"/>
  <c r="AE604" i="1"/>
  <c r="AD605" i="1"/>
  <c r="AE605" i="1"/>
  <c r="AD606" i="1"/>
  <c r="AE606" i="1"/>
  <c r="AD607" i="1"/>
  <c r="AE607" i="1"/>
  <c r="AD608" i="1"/>
  <c r="AE608" i="1"/>
  <c r="AD609" i="1"/>
  <c r="AE609" i="1"/>
  <c r="AD610" i="1"/>
  <c r="AE610" i="1"/>
  <c r="AD611" i="1"/>
  <c r="AE611" i="1"/>
  <c r="AD612" i="1"/>
  <c r="AE612" i="1"/>
  <c r="AD613" i="1"/>
  <c r="AE613" i="1"/>
  <c r="AD614" i="1"/>
  <c r="AE614" i="1"/>
  <c r="AD615" i="1"/>
  <c r="AE615" i="1"/>
  <c r="AD616" i="1"/>
  <c r="AE616" i="1"/>
  <c r="AD617" i="1"/>
  <c r="AE617" i="1"/>
  <c r="AD618" i="1"/>
  <c r="AE618" i="1"/>
  <c r="AD619" i="1"/>
  <c r="AE619" i="1"/>
  <c r="AD620" i="1"/>
  <c r="AE620" i="1"/>
  <c r="AD621" i="1"/>
  <c r="AE621" i="1"/>
  <c r="AD622" i="1"/>
  <c r="AE622" i="1"/>
  <c r="AD623" i="1"/>
  <c r="AE623" i="1"/>
  <c r="AD624" i="1"/>
  <c r="AE624" i="1"/>
  <c r="AD625" i="1"/>
  <c r="AE625" i="1"/>
  <c r="AD626" i="1"/>
  <c r="AE626" i="1"/>
  <c r="AD627" i="1"/>
  <c r="AE627" i="1"/>
  <c r="AD628" i="1"/>
  <c r="AE628" i="1"/>
  <c r="AD629" i="1"/>
  <c r="AE629" i="1"/>
  <c r="AD630" i="1"/>
  <c r="AE630" i="1"/>
  <c r="AD631" i="1"/>
  <c r="AE631" i="1"/>
  <c r="AD632" i="1"/>
  <c r="AE632" i="1"/>
  <c r="AD633" i="1"/>
  <c r="AE633" i="1"/>
  <c r="AD634" i="1"/>
  <c r="AE634" i="1"/>
  <c r="AD635" i="1"/>
  <c r="AE635" i="1"/>
  <c r="AD636" i="1"/>
  <c r="AE636" i="1"/>
  <c r="AD637" i="1"/>
  <c r="AE637" i="1"/>
  <c r="AD638" i="1"/>
  <c r="AE638" i="1"/>
  <c r="AD639" i="1"/>
  <c r="AE639" i="1"/>
  <c r="AD640" i="1"/>
  <c r="AE640" i="1"/>
  <c r="AD641" i="1"/>
  <c r="AE641" i="1"/>
  <c r="AD642" i="1"/>
  <c r="AE642" i="1"/>
  <c r="AD643" i="1"/>
  <c r="AE643" i="1"/>
  <c r="AD644" i="1"/>
  <c r="AE644" i="1"/>
  <c r="AD645" i="1"/>
  <c r="AE645" i="1"/>
  <c r="AD646" i="1"/>
  <c r="AE646" i="1"/>
  <c r="AD647" i="1"/>
  <c r="AE647" i="1"/>
  <c r="AD648" i="1"/>
  <c r="AE648" i="1"/>
  <c r="AD649" i="1"/>
  <c r="AE649" i="1"/>
  <c r="AD650" i="1"/>
  <c r="AE650" i="1"/>
  <c r="AD651" i="1"/>
  <c r="AE651" i="1"/>
  <c r="AD652" i="1"/>
  <c r="AE652" i="1"/>
  <c r="AD653" i="1"/>
  <c r="AE653" i="1"/>
  <c r="AD654" i="1"/>
  <c r="AE654" i="1"/>
  <c r="AD655" i="1"/>
  <c r="AE655" i="1"/>
  <c r="AD656" i="1"/>
  <c r="AE656" i="1"/>
  <c r="AD657" i="1"/>
  <c r="AE657" i="1"/>
  <c r="AD658" i="1"/>
  <c r="AE658" i="1"/>
  <c r="AD659" i="1"/>
  <c r="AE659" i="1"/>
  <c r="AD660" i="1"/>
  <c r="AE660" i="1"/>
  <c r="AD661" i="1"/>
  <c r="AE661" i="1"/>
  <c r="AD662" i="1"/>
  <c r="AE662" i="1"/>
  <c r="AD663" i="1"/>
  <c r="AE663" i="1"/>
  <c r="AD664" i="1"/>
  <c r="AE664" i="1"/>
  <c r="AD665" i="1"/>
  <c r="AE665" i="1"/>
  <c r="AD666" i="1"/>
  <c r="AE666" i="1"/>
  <c r="AD667" i="1"/>
  <c r="AE667" i="1"/>
  <c r="AD668" i="1"/>
  <c r="AE668" i="1"/>
  <c r="AD669" i="1"/>
  <c r="AE669" i="1"/>
  <c r="AD670" i="1"/>
  <c r="AE670" i="1"/>
  <c r="AD671" i="1"/>
  <c r="AE671" i="1"/>
  <c r="AD672" i="1"/>
  <c r="AE672" i="1"/>
  <c r="AD673" i="1"/>
  <c r="AE673" i="1"/>
  <c r="AD674" i="1"/>
  <c r="AE674" i="1"/>
  <c r="AD675" i="1"/>
  <c r="AE675" i="1"/>
  <c r="AD676" i="1"/>
  <c r="AE676" i="1"/>
  <c r="AD677" i="1"/>
  <c r="AE677" i="1"/>
  <c r="AD678" i="1"/>
  <c r="AE678" i="1"/>
  <c r="AD679" i="1"/>
  <c r="AE679" i="1"/>
  <c r="AD680" i="1"/>
  <c r="AE680" i="1"/>
  <c r="AD681" i="1"/>
  <c r="AE681" i="1"/>
  <c r="AD682" i="1"/>
  <c r="AE682" i="1"/>
  <c r="AD683" i="1"/>
  <c r="AE683" i="1"/>
  <c r="AD684" i="1"/>
  <c r="AE684" i="1"/>
  <c r="AD685" i="1"/>
  <c r="AE685" i="1"/>
  <c r="AD686" i="1"/>
  <c r="AE686" i="1"/>
  <c r="AD687" i="1"/>
  <c r="AE687" i="1"/>
  <c r="AD688" i="1"/>
  <c r="AE688" i="1"/>
  <c r="AD689" i="1"/>
  <c r="AE689" i="1"/>
  <c r="AD690" i="1"/>
  <c r="AE690" i="1"/>
  <c r="AD691" i="1"/>
  <c r="AE691" i="1"/>
  <c r="AD692" i="1"/>
  <c r="AE692" i="1"/>
  <c r="AD693" i="1"/>
  <c r="AE693" i="1"/>
  <c r="AD694" i="1"/>
  <c r="AE694" i="1"/>
  <c r="AD695" i="1"/>
  <c r="AE695" i="1"/>
  <c r="AD696" i="1"/>
  <c r="AE696" i="1"/>
  <c r="AD697" i="1"/>
  <c r="AE697" i="1"/>
  <c r="AD698" i="1"/>
  <c r="AE698" i="1"/>
  <c r="AD699" i="1"/>
  <c r="AE699" i="1"/>
  <c r="AD700" i="1"/>
  <c r="AE700" i="1"/>
  <c r="AD701" i="1"/>
  <c r="AE701" i="1"/>
  <c r="AD702" i="1"/>
  <c r="AE702" i="1"/>
  <c r="AD703" i="1"/>
  <c r="AE703" i="1"/>
  <c r="AD704" i="1"/>
  <c r="AE704" i="1"/>
  <c r="AD705" i="1"/>
  <c r="AE705" i="1"/>
  <c r="AD706" i="1"/>
  <c r="AE706" i="1"/>
  <c r="AD707" i="1"/>
  <c r="AE707" i="1"/>
  <c r="AD708" i="1"/>
  <c r="AE708" i="1"/>
  <c r="AD709" i="1"/>
  <c r="AE709" i="1"/>
  <c r="AD710" i="1"/>
  <c r="AE710" i="1"/>
  <c r="AD711" i="1"/>
  <c r="AE711" i="1"/>
  <c r="AD712" i="1"/>
  <c r="AE712" i="1"/>
  <c r="AD713" i="1"/>
  <c r="AE713" i="1"/>
  <c r="AD714" i="1"/>
  <c r="AE714" i="1"/>
  <c r="AD715" i="1"/>
  <c r="AE715" i="1"/>
  <c r="AD716" i="1"/>
  <c r="AE716" i="1"/>
  <c r="AD717" i="1"/>
  <c r="AE717" i="1"/>
  <c r="AD718" i="1"/>
  <c r="AE718" i="1"/>
  <c r="AD719" i="1"/>
  <c r="AE719" i="1"/>
  <c r="AD720" i="1"/>
  <c r="AE720" i="1"/>
  <c r="AD721" i="1"/>
  <c r="AE721" i="1"/>
  <c r="AD722" i="1"/>
  <c r="AE722" i="1"/>
  <c r="AD723" i="1"/>
  <c r="AE723" i="1"/>
  <c r="AD724" i="1"/>
  <c r="AE724" i="1"/>
  <c r="AD725" i="1"/>
  <c r="AE725" i="1"/>
  <c r="AD726" i="1"/>
  <c r="AE726" i="1"/>
  <c r="AD727" i="1"/>
  <c r="AE727" i="1"/>
  <c r="AD728" i="1"/>
  <c r="AE728" i="1"/>
  <c r="AD729" i="1"/>
  <c r="AE729" i="1"/>
  <c r="AD730" i="1"/>
  <c r="AE730" i="1"/>
  <c r="AD731" i="1"/>
  <c r="AE731" i="1"/>
  <c r="AD732" i="1"/>
  <c r="AE732" i="1"/>
  <c r="AD733" i="1"/>
  <c r="AE733" i="1"/>
  <c r="AD734" i="1"/>
  <c r="AE734" i="1"/>
  <c r="AD735" i="1"/>
  <c r="AE735" i="1"/>
  <c r="AD736" i="1"/>
  <c r="AE736" i="1"/>
  <c r="AD737" i="1"/>
  <c r="AE737" i="1"/>
  <c r="AD738" i="1"/>
  <c r="AE738" i="1"/>
  <c r="AD739" i="1"/>
  <c r="AE739" i="1"/>
  <c r="AD740" i="1"/>
  <c r="AE740" i="1"/>
  <c r="AD741" i="1"/>
  <c r="AE741" i="1"/>
  <c r="AD742" i="1"/>
  <c r="AE742" i="1"/>
  <c r="AD743" i="1"/>
  <c r="AE743" i="1"/>
  <c r="AD744" i="1"/>
  <c r="AE744" i="1"/>
  <c r="AD745" i="1"/>
  <c r="AE745" i="1"/>
  <c r="AD746" i="1"/>
  <c r="AE746" i="1"/>
  <c r="AD747" i="1"/>
  <c r="AE747" i="1"/>
  <c r="AD748" i="1"/>
  <c r="AE748" i="1"/>
  <c r="AD749" i="1"/>
  <c r="AE749" i="1"/>
  <c r="AD750" i="1"/>
  <c r="AE750" i="1"/>
  <c r="AD751" i="1"/>
  <c r="AE751" i="1"/>
  <c r="AD752" i="1"/>
  <c r="AE752" i="1"/>
  <c r="AD753" i="1"/>
  <c r="AE753" i="1"/>
  <c r="AD754" i="1"/>
  <c r="AE754" i="1"/>
  <c r="AD755" i="1"/>
  <c r="AE755" i="1"/>
  <c r="AD756" i="1"/>
  <c r="AE756" i="1"/>
  <c r="AD757" i="1"/>
  <c r="AE757" i="1"/>
  <c r="AD758" i="1"/>
  <c r="AE758" i="1"/>
  <c r="AD759" i="1"/>
  <c r="AE759" i="1"/>
  <c r="AD760" i="1"/>
  <c r="AE760" i="1"/>
  <c r="AD761" i="1"/>
  <c r="AE761" i="1"/>
  <c r="AD762" i="1"/>
  <c r="AE762" i="1"/>
  <c r="AD763" i="1"/>
  <c r="AE763" i="1"/>
  <c r="AD764" i="1"/>
  <c r="AE764" i="1"/>
  <c r="AD765" i="1"/>
  <c r="AE765" i="1"/>
  <c r="AD766" i="1"/>
  <c r="AE766" i="1"/>
  <c r="AD767" i="1"/>
  <c r="AE767" i="1"/>
  <c r="AD768" i="1"/>
  <c r="AE768" i="1"/>
  <c r="AD769" i="1"/>
  <c r="AE769" i="1"/>
  <c r="AD770" i="1"/>
  <c r="AE770" i="1"/>
  <c r="AD771" i="1"/>
  <c r="AE771" i="1"/>
  <c r="AD772" i="1"/>
  <c r="AE772" i="1"/>
  <c r="AD773" i="1"/>
  <c r="AE773" i="1"/>
  <c r="AD774" i="1"/>
  <c r="AE774" i="1"/>
  <c r="AD775" i="1"/>
  <c r="AE775" i="1"/>
  <c r="AD776" i="1"/>
  <c r="AE776" i="1"/>
  <c r="AD777" i="1"/>
  <c r="AE777" i="1"/>
  <c r="AD778" i="1"/>
  <c r="AE778" i="1"/>
  <c r="AD779" i="1"/>
  <c r="AE779" i="1"/>
  <c r="AD780" i="1"/>
  <c r="AE780" i="1"/>
  <c r="AD781" i="1"/>
  <c r="AE781" i="1"/>
  <c r="AD782" i="1"/>
  <c r="AE782" i="1"/>
  <c r="AD783" i="1"/>
  <c r="AE783" i="1"/>
  <c r="AD784" i="1"/>
  <c r="AE784" i="1"/>
  <c r="AD785" i="1"/>
  <c r="AE785" i="1"/>
  <c r="AD786" i="1"/>
  <c r="AE786" i="1"/>
  <c r="AD787" i="1"/>
  <c r="AE787" i="1"/>
  <c r="AD788" i="1"/>
  <c r="AE788" i="1"/>
  <c r="AD789" i="1"/>
  <c r="AE789" i="1"/>
  <c r="AD790" i="1"/>
  <c r="AE790" i="1"/>
  <c r="AD791" i="1"/>
  <c r="AE791" i="1"/>
  <c r="AD792" i="1"/>
  <c r="AE792" i="1"/>
  <c r="AD793" i="1"/>
  <c r="AE793" i="1"/>
  <c r="AD794" i="1"/>
  <c r="AE794" i="1"/>
  <c r="AD795" i="1"/>
  <c r="AE795" i="1"/>
  <c r="AD796" i="1"/>
  <c r="AE796" i="1"/>
  <c r="AD797" i="1"/>
  <c r="AE797" i="1"/>
  <c r="AD798" i="1"/>
  <c r="AE798" i="1"/>
  <c r="AD799" i="1"/>
  <c r="AE799" i="1"/>
  <c r="AD800" i="1"/>
  <c r="AE800" i="1"/>
  <c r="AD801" i="1"/>
  <c r="AE801" i="1"/>
  <c r="AD802" i="1"/>
  <c r="AE802" i="1"/>
  <c r="AD803" i="1"/>
  <c r="AE803" i="1"/>
  <c r="AD804" i="1"/>
  <c r="AE804" i="1"/>
  <c r="AD805" i="1"/>
  <c r="AE805" i="1"/>
  <c r="AD806" i="1"/>
  <c r="AE806" i="1"/>
  <c r="AD807" i="1"/>
  <c r="AE807" i="1"/>
  <c r="AD808" i="1"/>
  <c r="AE808" i="1"/>
  <c r="AD809" i="1"/>
  <c r="AE809" i="1"/>
  <c r="AD810" i="1"/>
  <c r="AE810" i="1"/>
  <c r="AD811" i="1"/>
  <c r="AE811" i="1"/>
  <c r="AD812" i="1"/>
  <c r="AE812" i="1"/>
  <c r="AD813" i="1"/>
  <c r="AE813" i="1"/>
  <c r="AD814" i="1"/>
  <c r="AE814" i="1"/>
  <c r="AD815" i="1"/>
  <c r="AE815" i="1"/>
  <c r="AD816" i="1"/>
  <c r="AE816" i="1"/>
  <c r="AD817" i="1"/>
  <c r="AE817" i="1"/>
  <c r="AD818" i="1"/>
  <c r="AE818" i="1"/>
  <c r="AD819" i="1"/>
  <c r="AE819" i="1"/>
  <c r="AD820" i="1"/>
  <c r="AE820" i="1"/>
  <c r="AD821" i="1"/>
  <c r="AE821" i="1"/>
  <c r="AD822" i="1"/>
  <c r="AE822" i="1"/>
  <c r="AD823" i="1"/>
  <c r="AE823" i="1"/>
  <c r="AD824" i="1"/>
  <c r="AE824" i="1"/>
  <c r="AD825" i="1"/>
  <c r="AE825" i="1"/>
  <c r="AD826" i="1"/>
  <c r="AE826" i="1"/>
  <c r="AD827" i="1"/>
  <c r="AE827" i="1"/>
  <c r="AD828" i="1"/>
  <c r="AE828" i="1"/>
  <c r="AD829" i="1"/>
  <c r="AE829" i="1"/>
  <c r="AD830" i="1"/>
  <c r="AE830" i="1"/>
  <c r="AD831" i="1"/>
  <c r="AE831" i="1"/>
  <c r="AD832" i="1"/>
  <c r="AE832" i="1"/>
  <c r="AD833" i="1"/>
  <c r="AE833" i="1"/>
  <c r="AD834" i="1"/>
  <c r="AE834" i="1"/>
  <c r="AD835" i="1"/>
  <c r="AE835" i="1"/>
  <c r="AD836" i="1"/>
  <c r="AE836" i="1"/>
  <c r="AD837" i="1"/>
  <c r="AE837" i="1"/>
  <c r="AD838" i="1"/>
  <c r="AE838" i="1"/>
  <c r="AD839" i="1"/>
  <c r="AE839" i="1"/>
  <c r="AD840" i="1"/>
  <c r="AE840" i="1"/>
  <c r="AD841" i="1"/>
  <c r="AE841" i="1"/>
  <c r="AD842" i="1"/>
  <c r="AE842" i="1"/>
  <c r="AD843" i="1"/>
  <c r="AE843" i="1"/>
  <c r="AD844" i="1"/>
  <c r="AE844" i="1"/>
  <c r="AD845" i="1"/>
  <c r="AE845" i="1"/>
  <c r="AD846" i="1"/>
  <c r="AE846" i="1"/>
  <c r="AD847" i="1"/>
  <c r="AE847" i="1"/>
  <c r="AD848" i="1"/>
  <c r="AE848" i="1"/>
  <c r="AD849" i="1"/>
  <c r="AE849" i="1"/>
  <c r="AD850" i="1"/>
  <c r="AE850" i="1"/>
  <c r="AD851" i="1"/>
  <c r="AE851" i="1"/>
  <c r="AD852" i="1"/>
  <c r="AE852" i="1"/>
  <c r="AD853" i="1"/>
  <c r="AE853" i="1"/>
  <c r="AD854" i="1"/>
  <c r="AE854" i="1"/>
  <c r="AD855" i="1"/>
  <c r="AE855" i="1"/>
  <c r="AD856" i="1"/>
  <c r="AE856" i="1"/>
  <c r="AD857" i="1"/>
  <c r="AE857" i="1"/>
  <c r="AD858" i="1"/>
  <c r="AE858" i="1"/>
  <c r="AD859" i="1"/>
  <c r="AE859" i="1"/>
  <c r="AD860" i="1"/>
  <c r="AE860" i="1"/>
  <c r="AD861" i="1"/>
  <c r="AE861" i="1"/>
  <c r="AD862" i="1"/>
  <c r="AE862" i="1"/>
  <c r="AD863" i="1"/>
  <c r="AE863" i="1"/>
  <c r="AD864" i="1"/>
  <c r="AE864" i="1"/>
  <c r="AD865" i="1"/>
  <c r="AE865" i="1"/>
  <c r="AD866" i="1"/>
  <c r="AE866" i="1"/>
  <c r="AD867" i="1"/>
  <c r="AE867" i="1"/>
  <c r="AD868" i="1"/>
  <c r="AE868" i="1"/>
  <c r="AD869" i="1"/>
  <c r="AE869" i="1"/>
  <c r="AD870" i="1"/>
  <c r="AE870" i="1"/>
  <c r="AD871" i="1"/>
  <c r="AE871" i="1"/>
  <c r="AD872" i="1"/>
  <c r="AE872" i="1"/>
  <c r="AD873" i="1"/>
  <c r="AE873" i="1"/>
  <c r="AD874" i="1"/>
  <c r="AE874" i="1"/>
  <c r="AD875" i="1"/>
  <c r="AE875" i="1"/>
  <c r="AD876" i="1"/>
  <c r="AE876" i="1"/>
  <c r="AD877" i="1"/>
  <c r="AE877" i="1"/>
  <c r="AD878" i="1"/>
  <c r="AE878" i="1"/>
  <c r="AD879" i="1"/>
  <c r="AE879" i="1"/>
  <c r="AD880" i="1"/>
  <c r="AE880" i="1"/>
  <c r="AD881" i="1"/>
  <c r="AE881" i="1"/>
  <c r="AD882" i="1"/>
  <c r="AE882" i="1"/>
  <c r="AD883" i="1"/>
  <c r="AE883" i="1"/>
  <c r="AD884" i="1"/>
  <c r="AE884" i="1"/>
  <c r="AD885" i="1"/>
  <c r="AE885" i="1"/>
  <c r="AD886" i="1"/>
  <c r="AE886" i="1"/>
  <c r="AD887" i="1"/>
  <c r="AE887" i="1"/>
  <c r="AD888" i="1"/>
  <c r="AE888" i="1"/>
  <c r="AD889" i="1"/>
  <c r="AE889" i="1"/>
  <c r="AD890" i="1"/>
  <c r="AE890" i="1"/>
  <c r="AD891" i="1"/>
  <c r="AE891" i="1"/>
  <c r="AD892" i="1"/>
  <c r="AE892" i="1"/>
  <c r="AD893" i="1"/>
  <c r="AE893" i="1"/>
  <c r="AD894" i="1"/>
  <c r="AE894" i="1"/>
  <c r="AD895" i="1"/>
  <c r="AE895" i="1"/>
  <c r="AD896" i="1"/>
  <c r="AE896" i="1"/>
  <c r="AD897" i="1"/>
  <c r="AE897" i="1"/>
  <c r="AD898" i="1"/>
  <c r="AE898" i="1"/>
  <c r="AD899" i="1"/>
  <c r="AE899" i="1"/>
  <c r="AD900" i="1"/>
  <c r="AE900" i="1"/>
  <c r="AD901" i="1"/>
  <c r="AE901" i="1"/>
  <c r="AD902" i="1"/>
  <c r="AE902" i="1"/>
  <c r="AD903" i="1"/>
  <c r="AE903" i="1"/>
  <c r="AD904" i="1"/>
  <c r="AE904" i="1"/>
  <c r="AD905" i="1"/>
  <c r="AE905" i="1"/>
  <c r="AD906" i="1"/>
  <c r="AE906" i="1"/>
  <c r="AD907" i="1"/>
  <c r="AE907" i="1"/>
  <c r="AD908" i="1"/>
  <c r="AE908" i="1"/>
  <c r="AD909" i="1"/>
  <c r="AE909" i="1"/>
  <c r="AD910" i="1"/>
  <c r="AE910" i="1"/>
  <c r="AD911" i="1"/>
  <c r="AE911" i="1"/>
  <c r="AD912" i="1"/>
  <c r="AE912" i="1"/>
  <c r="AD913" i="1"/>
  <c r="AE913" i="1"/>
  <c r="AD914" i="1"/>
  <c r="AE914" i="1"/>
  <c r="AD915" i="1"/>
  <c r="AE915" i="1"/>
  <c r="AD916" i="1"/>
  <c r="AE916" i="1"/>
  <c r="AD917" i="1"/>
  <c r="AE917" i="1"/>
  <c r="AD918" i="1"/>
  <c r="AE918" i="1"/>
  <c r="AD919" i="1"/>
  <c r="AE919" i="1"/>
  <c r="AD920" i="1"/>
  <c r="AE920" i="1"/>
  <c r="AD921" i="1"/>
  <c r="AE921" i="1"/>
  <c r="AD922" i="1"/>
  <c r="AE922" i="1"/>
  <c r="AD923" i="1"/>
  <c r="AE923" i="1"/>
  <c r="AD924" i="1"/>
  <c r="AE924" i="1"/>
  <c r="AD925" i="1"/>
  <c r="AE925" i="1"/>
  <c r="AD926" i="1"/>
  <c r="AE926" i="1"/>
  <c r="AD927" i="1"/>
  <c r="AE927" i="1"/>
  <c r="AD928" i="1"/>
  <c r="AE928" i="1"/>
  <c r="AD929" i="1"/>
  <c r="AE929" i="1"/>
  <c r="AD930" i="1"/>
  <c r="AE930" i="1"/>
  <c r="AD931" i="1"/>
  <c r="AE931" i="1"/>
  <c r="AD932" i="1"/>
  <c r="AE932" i="1"/>
  <c r="AD933" i="1"/>
  <c r="AE933" i="1"/>
  <c r="AD934" i="1"/>
  <c r="AE934" i="1"/>
  <c r="AD935" i="1"/>
  <c r="AE935" i="1"/>
  <c r="AD936" i="1"/>
  <c r="AE936" i="1"/>
  <c r="AD937" i="1"/>
  <c r="AE937" i="1"/>
  <c r="AD938" i="1"/>
  <c r="AE938" i="1"/>
  <c r="AD939" i="1"/>
  <c r="AE939" i="1"/>
  <c r="AD940" i="1"/>
  <c r="AE940" i="1"/>
  <c r="AD941" i="1"/>
  <c r="AE941" i="1"/>
  <c r="AD942" i="1"/>
  <c r="AE942" i="1"/>
  <c r="AD943" i="1"/>
  <c r="AE943" i="1"/>
  <c r="AD944" i="1"/>
  <c r="AE944" i="1"/>
  <c r="AD945" i="1"/>
  <c r="AE945" i="1"/>
  <c r="AD946" i="1"/>
  <c r="AE946" i="1"/>
  <c r="AD947" i="1"/>
  <c r="AE947" i="1"/>
  <c r="AD948" i="1"/>
  <c r="AE948" i="1"/>
  <c r="AD949" i="1"/>
  <c r="AE949" i="1"/>
  <c r="AD950" i="1"/>
  <c r="AE950" i="1"/>
  <c r="AD951" i="1"/>
  <c r="AE951" i="1"/>
  <c r="AD952" i="1"/>
  <c r="AE952" i="1"/>
  <c r="AD953" i="1"/>
  <c r="AE953" i="1"/>
  <c r="AD954" i="1"/>
  <c r="AE954" i="1"/>
  <c r="AD955" i="1"/>
  <c r="AE955" i="1"/>
  <c r="AD956" i="1"/>
  <c r="AE956" i="1"/>
  <c r="AD957" i="1"/>
  <c r="AE957" i="1"/>
  <c r="AD958" i="1"/>
  <c r="AE958" i="1"/>
  <c r="AD959" i="1"/>
  <c r="AE959" i="1"/>
  <c r="AD960" i="1"/>
  <c r="AE960" i="1"/>
  <c r="AD961" i="1"/>
  <c r="AE961" i="1"/>
  <c r="AD962" i="1"/>
  <c r="AE962" i="1"/>
  <c r="AD963" i="1"/>
  <c r="AE963" i="1"/>
  <c r="AD964" i="1"/>
  <c r="AE964" i="1"/>
  <c r="AD965" i="1"/>
  <c r="AE965" i="1"/>
  <c r="AD966" i="1"/>
  <c r="AE966" i="1"/>
  <c r="AD967" i="1"/>
  <c r="AE967" i="1"/>
  <c r="AD968" i="1"/>
  <c r="AE968" i="1"/>
  <c r="AD969" i="1"/>
  <c r="AE969" i="1"/>
  <c r="AD970" i="1"/>
  <c r="AE970" i="1"/>
  <c r="AD971" i="1"/>
  <c r="AE971" i="1"/>
  <c r="AD972" i="1"/>
  <c r="AE972" i="1"/>
  <c r="AD973" i="1"/>
  <c r="AE973" i="1"/>
  <c r="AD974" i="1"/>
  <c r="AE974" i="1"/>
  <c r="AD975" i="1"/>
  <c r="AE975" i="1"/>
  <c r="AD976" i="1"/>
  <c r="AE976" i="1"/>
  <c r="AD977" i="1"/>
  <c r="AE977" i="1"/>
  <c r="AD978" i="1"/>
  <c r="AE978" i="1"/>
  <c r="AD979" i="1"/>
  <c r="AE979" i="1"/>
  <c r="AD980" i="1"/>
  <c r="AE980" i="1"/>
  <c r="AD981" i="1"/>
  <c r="AE981" i="1"/>
  <c r="AD982" i="1"/>
  <c r="AE982" i="1"/>
  <c r="AD983" i="1"/>
  <c r="AE983" i="1"/>
  <c r="AD984" i="1"/>
  <c r="AE984" i="1"/>
  <c r="AD985" i="1"/>
  <c r="AE985" i="1"/>
  <c r="AD986" i="1"/>
  <c r="AE986" i="1"/>
  <c r="AD987" i="1"/>
  <c r="AE987" i="1"/>
  <c r="AD988" i="1"/>
  <c r="AE988" i="1"/>
  <c r="AD989" i="1"/>
  <c r="AE989" i="1"/>
  <c r="AD990" i="1"/>
  <c r="AE990" i="1"/>
  <c r="AD991" i="1"/>
  <c r="AE991" i="1"/>
  <c r="AD992" i="1"/>
  <c r="AE992" i="1"/>
  <c r="AD993" i="1"/>
  <c r="AE993" i="1"/>
  <c r="AD994" i="1"/>
  <c r="AE994" i="1"/>
  <c r="AD995" i="1"/>
  <c r="AE995" i="1"/>
  <c r="AD996" i="1"/>
  <c r="AE996" i="1"/>
  <c r="AD997" i="1"/>
  <c r="AE997" i="1"/>
  <c r="AD998" i="1"/>
  <c r="AE998" i="1"/>
  <c r="AD999" i="1"/>
  <c r="AE999" i="1"/>
  <c r="AD1000" i="1"/>
  <c r="AE1000" i="1"/>
  <c r="AD1001" i="1"/>
  <c r="AE1001" i="1"/>
  <c r="AD1002" i="1"/>
  <c r="AE1002" i="1"/>
  <c r="AD1003" i="1"/>
  <c r="AE1003" i="1"/>
  <c r="AD1004" i="1"/>
  <c r="AE1004" i="1"/>
  <c r="AD1005" i="1"/>
  <c r="AE1005" i="1"/>
  <c r="AD1006" i="1"/>
  <c r="AE1006" i="1"/>
  <c r="AD1007" i="1"/>
  <c r="AE1007" i="1"/>
  <c r="AD1008" i="1"/>
  <c r="AE1008" i="1"/>
  <c r="AD1009" i="1"/>
  <c r="AE1009" i="1"/>
  <c r="AD1010" i="1"/>
  <c r="AE1010" i="1"/>
  <c r="AD1011" i="1"/>
  <c r="AE1011" i="1"/>
  <c r="AD1012" i="1"/>
  <c r="AE1012" i="1"/>
  <c r="AD1013" i="1"/>
  <c r="AE1013" i="1"/>
  <c r="AD1014" i="1"/>
  <c r="AE1014" i="1"/>
  <c r="AD1015" i="1"/>
  <c r="AE1015" i="1"/>
  <c r="AD1016" i="1"/>
  <c r="AE1016" i="1"/>
  <c r="AD1017" i="1"/>
  <c r="AE1017" i="1"/>
  <c r="AD1018" i="1"/>
  <c r="AE1018" i="1"/>
  <c r="AD1019" i="1"/>
  <c r="AE1019" i="1"/>
  <c r="AD1020" i="1"/>
  <c r="AE1020" i="1"/>
  <c r="AD1021" i="1"/>
  <c r="AE1021" i="1"/>
  <c r="AD1022" i="1"/>
  <c r="AE1022" i="1"/>
  <c r="AD1023" i="1"/>
  <c r="AE1023" i="1"/>
  <c r="AD1024" i="1"/>
  <c r="AE1024" i="1"/>
  <c r="AD1025" i="1"/>
  <c r="AE1025" i="1"/>
  <c r="AD1026" i="1"/>
  <c r="AE1026" i="1"/>
  <c r="AD1027" i="1"/>
  <c r="AE1027" i="1"/>
  <c r="AD1028" i="1"/>
  <c r="AE1028" i="1"/>
  <c r="AD1029" i="1"/>
  <c r="AE1029" i="1"/>
  <c r="AD1030" i="1"/>
  <c r="AE1030" i="1"/>
  <c r="AD1031" i="1"/>
  <c r="AE1031" i="1"/>
  <c r="AD1032" i="1"/>
  <c r="AE1032" i="1"/>
  <c r="AD1033" i="1"/>
  <c r="AE1033" i="1"/>
  <c r="AD1034" i="1"/>
  <c r="AE1034" i="1"/>
  <c r="AD1035" i="1"/>
  <c r="AE1035" i="1"/>
  <c r="AD1036" i="1"/>
  <c r="AE1036" i="1"/>
  <c r="AD1037" i="1"/>
  <c r="AE1037" i="1"/>
  <c r="AD1038" i="1"/>
  <c r="AE1038" i="1"/>
  <c r="AD1039" i="1"/>
  <c r="AE1039" i="1"/>
  <c r="AD1040" i="1"/>
  <c r="AE1040" i="1"/>
  <c r="AD1041" i="1"/>
  <c r="AE1041" i="1"/>
  <c r="AD1042" i="1"/>
  <c r="AE1042" i="1"/>
  <c r="AD1043" i="1"/>
  <c r="AE1043" i="1"/>
  <c r="AD1044" i="1"/>
  <c r="AE1044" i="1"/>
  <c r="AD1045" i="1"/>
  <c r="AE1045" i="1"/>
  <c r="AD1046" i="1"/>
  <c r="AE1046" i="1"/>
  <c r="AD1047" i="1"/>
  <c r="AE1047" i="1"/>
  <c r="AD1048" i="1"/>
  <c r="AE1048" i="1"/>
  <c r="AD1049" i="1"/>
  <c r="AE1049" i="1"/>
  <c r="AD1050" i="1"/>
  <c r="AE1050" i="1"/>
  <c r="AD1051" i="1"/>
  <c r="AE1051" i="1"/>
  <c r="AD1052" i="1"/>
  <c r="AE1052" i="1"/>
  <c r="AD1053" i="1"/>
  <c r="AE1053" i="1"/>
  <c r="AD1054" i="1"/>
  <c r="AE1054" i="1"/>
  <c r="AD1055" i="1"/>
  <c r="AE1055" i="1"/>
  <c r="AD1056" i="1"/>
  <c r="AE1056" i="1"/>
  <c r="AD1057" i="1"/>
  <c r="AE1057" i="1"/>
  <c r="AD1058" i="1"/>
  <c r="AE1058" i="1"/>
  <c r="AD1059" i="1"/>
  <c r="AE1059" i="1"/>
  <c r="AD1060" i="1"/>
  <c r="AE1060" i="1"/>
  <c r="AD1061" i="1"/>
  <c r="AE1061" i="1"/>
  <c r="AD1062" i="1"/>
  <c r="AE1062" i="1"/>
  <c r="AD1063" i="1"/>
  <c r="AE1063" i="1"/>
  <c r="AD1064" i="1"/>
  <c r="AE1064" i="1"/>
  <c r="AD1065" i="1"/>
  <c r="AE1065" i="1"/>
  <c r="AD1066" i="1"/>
  <c r="AE1066" i="1"/>
  <c r="AD1067" i="1"/>
  <c r="AE1067" i="1"/>
  <c r="AD1068" i="1"/>
  <c r="AE1068" i="1"/>
  <c r="AD1069" i="1"/>
  <c r="AE1069" i="1"/>
  <c r="AD1070" i="1"/>
  <c r="AE1070" i="1"/>
  <c r="AD1071" i="1"/>
  <c r="AE1071" i="1"/>
  <c r="AD1072" i="1"/>
  <c r="AE1072" i="1"/>
  <c r="AD1073" i="1"/>
  <c r="AE1073" i="1"/>
  <c r="AD1074" i="1"/>
  <c r="AE1074" i="1"/>
  <c r="AD1075" i="1"/>
  <c r="AE1075" i="1"/>
  <c r="AD1076" i="1"/>
  <c r="AE1076" i="1"/>
  <c r="AD1077" i="1"/>
  <c r="AE1077" i="1"/>
  <c r="AD1078" i="1"/>
  <c r="AE1078" i="1"/>
  <c r="AD1079" i="1"/>
  <c r="AE1079" i="1"/>
  <c r="AD1080" i="1"/>
  <c r="AE1080" i="1"/>
  <c r="AD1081" i="1"/>
  <c r="AE1081" i="1"/>
  <c r="AD1082" i="1"/>
  <c r="AE1082" i="1"/>
  <c r="AD1083" i="1"/>
  <c r="AE1083" i="1"/>
  <c r="AD1084" i="1"/>
  <c r="AE1084" i="1"/>
  <c r="AD1085" i="1"/>
  <c r="AE1085" i="1"/>
  <c r="AD1086" i="1"/>
  <c r="AE1086" i="1"/>
  <c r="AD1087" i="1"/>
  <c r="AE1087" i="1"/>
  <c r="AD1088" i="1"/>
  <c r="AE1088" i="1"/>
  <c r="AD1089" i="1"/>
  <c r="AE1089" i="1"/>
  <c r="AD1090" i="1"/>
  <c r="AE1090" i="1"/>
  <c r="AD1091" i="1"/>
  <c r="AE1091" i="1"/>
  <c r="AD1092" i="1"/>
  <c r="AE1092" i="1"/>
  <c r="AD1093" i="1"/>
  <c r="AE1093" i="1"/>
  <c r="AD1094" i="1"/>
  <c r="AE1094" i="1"/>
  <c r="AD1095" i="1"/>
  <c r="AE1095" i="1"/>
  <c r="AD1096" i="1"/>
  <c r="AE1096" i="1"/>
  <c r="AD1097" i="1"/>
  <c r="AE1097" i="1"/>
  <c r="AD1098" i="1"/>
  <c r="AE1098" i="1"/>
  <c r="AD1099" i="1"/>
  <c r="AE1099" i="1"/>
  <c r="AD1100" i="1"/>
  <c r="AE1100" i="1"/>
  <c r="AD1101" i="1"/>
  <c r="AE1101" i="1"/>
  <c r="AD1102" i="1"/>
  <c r="AE1102" i="1"/>
  <c r="AD1103" i="1"/>
  <c r="AE1103" i="1"/>
  <c r="AD1104" i="1"/>
  <c r="AE1104" i="1"/>
  <c r="AD1105" i="1"/>
  <c r="AE1105" i="1"/>
  <c r="AD1106" i="1"/>
  <c r="AE1106" i="1"/>
  <c r="AD1107" i="1"/>
  <c r="AE1107" i="1"/>
  <c r="AD1108" i="1"/>
  <c r="AE1108" i="1"/>
  <c r="AD1109" i="1"/>
  <c r="AE1109" i="1"/>
  <c r="AD1110" i="1"/>
  <c r="AE1110" i="1"/>
  <c r="AD1111" i="1"/>
  <c r="AE1111" i="1"/>
  <c r="AD1112" i="1"/>
  <c r="AE1112" i="1"/>
  <c r="AD1113" i="1"/>
  <c r="AE1113" i="1"/>
  <c r="AD1114" i="1"/>
  <c r="AE1114" i="1"/>
  <c r="AD1115" i="1"/>
  <c r="AE1115" i="1"/>
  <c r="AD1116" i="1"/>
  <c r="AE1116" i="1"/>
  <c r="AD1117" i="1"/>
  <c r="AE1117" i="1"/>
  <c r="AD1118" i="1"/>
  <c r="AE1118" i="1"/>
  <c r="AD1119" i="1"/>
  <c r="AE1119" i="1"/>
  <c r="AD1120" i="1"/>
  <c r="AE1120" i="1"/>
  <c r="AD1121" i="1"/>
  <c r="AE1121" i="1"/>
  <c r="AD1122" i="1"/>
  <c r="AE1122" i="1"/>
  <c r="AD1123" i="1"/>
  <c r="AE1123" i="1"/>
  <c r="AD1124" i="1"/>
  <c r="AE1124" i="1"/>
  <c r="AD1125" i="1"/>
  <c r="AE1125" i="1"/>
  <c r="AD1126" i="1"/>
  <c r="AE1126" i="1"/>
  <c r="AD1127" i="1"/>
  <c r="AE1127" i="1"/>
  <c r="AD1128" i="1"/>
  <c r="AE1128" i="1"/>
  <c r="AD1129" i="1"/>
  <c r="AE1129" i="1"/>
  <c r="AD1130" i="1"/>
  <c r="AE1130" i="1"/>
  <c r="AD1131" i="1"/>
  <c r="AE1131" i="1"/>
  <c r="AD1132" i="1"/>
  <c r="AE1132" i="1"/>
  <c r="AD1133" i="1"/>
  <c r="AE1133" i="1"/>
  <c r="AD1134" i="1"/>
  <c r="AE1134" i="1"/>
  <c r="AD1135" i="1"/>
  <c r="AE1135" i="1"/>
  <c r="AD1136" i="1"/>
  <c r="AE1136" i="1"/>
  <c r="AD1137" i="1"/>
  <c r="AE1137" i="1"/>
  <c r="AD1138" i="1"/>
  <c r="AE1138" i="1"/>
  <c r="AD1139" i="1"/>
  <c r="AE1139" i="1"/>
  <c r="AD1140" i="1"/>
  <c r="AE1140" i="1"/>
  <c r="AD1141" i="1"/>
  <c r="AE1141" i="1"/>
  <c r="AD1142" i="1"/>
  <c r="AE1142" i="1"/>
  <c r="AD1143" i="1"/>
  <c r="AE1143" i="1"/>
  <c r="AD1144" i="1"/>
  <c r="AE1144" i="1"/>
  <c r="AD1145" i="1"/>
  <c r="AE1145" i="1"/>
  <c r="AD1146" i="1"/>
  <c r="AE1146" i="1"/>
  <c r="AD1147" i="1"/>
  <c r="AE1147" i="1"/>
  <c r="AD1148" i="1"/>
  <c r="AE1148" i="1"/>
  <c r="AD1149" i="1"/>
  <c r="AE1149" i="1"/>
  <c r="AD1150" i="1"/>
  <c r="AE1150" i="1"/>
  <c r="AD1151" i="1"/>
  <c r="AE1151" i="1"/>
  <c r="AD1152" i="1"/>
  <c r="AE1152" i="1"/>
  <c r="AD1153" i="1"/>
  <c r="AE1153" i="1"/>
  <c r="AD1154" i="1"/>
  <c r="AE1154" i="1"/>
  <c r="AD1155" i="1"/>
  <c r="AE1155" i="1"/>
  <c r="AD1156" i="1"/>
  <c r="AE1156" i="1"/>
  <c r="AD1157" i="1"/>
  <c r="AE1157" i="1"/>
  <c r="AD1158" i="1"/>
  <c r="AE1158" i="1"/>
  <c r="AD1159" i="1"/>
  <c r="AE1159" i="1"/>
  <c r="AD1160" i="1"/>
  <c r="AE1160" i="1"/>
  <c r="AD1161" i="1"/>
  <c r="AE1161" i="1"/>
  <c r="AD1162" i="1"/>
  <c r="AE1162" i="1"/>
  <c r="AD1163" i="1"/>
  <c r="AE1163" i="1"/>
  <c r="AD1164" i="1"/>
  <c r="AE1164" i="1"/>
  <c r="AD1165" i="1"/>
  <c r="AE1165" i="1"/>
  <c r="AD1166" i="1"/>
  <c r="AE1166" i="1"/>
  <c r="AD1167" i="1"/>
  <c r="AE1167" i="1"/>
  <c r="AD1168" i="1"/>
  <c r="AE1168" i="1"/>
  <c r="AD1169" i="1"/>
  <c r="AE1169" i="1"/>
  <c r="AD1170" i="1"/>
  <c r="AE1170" i="1"/>
  <c r="AD1171" i="1"/>
  <c r="AE1171" i="1"/>
  <c r="AD1172" i="1"/>
  <c r="AE1172" i="1"/>
  <c r="AD1173" i="1"/>
  <c r="AE1173" i="1"/>
  <c r="AD1174" i="1"/>
  <c r="AE1174" i="1"/>
  <c r="AD1175" i="1"/>
  <c r="AE1175" i="1"/>
  <c r="AD1176" i="1"/>
  <c r="AE1176" i="1"/>
  <c r="AD1177" i="1"/>
  <c r="AE1177" i="1"/>
  <c r="AD1178" i="1"/>
  <c r="AE1178" i="1"/>
  <c r="AD1179" i="1"/>
  <c r="AE1179" i="1"/>
  <c r="AD1180" i="1"/>
  <c r="AE1180" i="1"/>
  <c r="AD1181" i="1"/>
  <c r="AE1181" i="1"/>
  <c r="AD1182" i="1"/>
  <c r="AE1182" i="1"/>
  <c r="AD1183" i="1"/>
  <c r="AE1183" i="1"/>
  <c r="AD1184" i="1"/>
  <c r="AE1184" i="1"/>
  <c r="AD1185" i="1"/>
  <c r="AE1185" i="1"/>
  <c r="AD1186" i="1"/>
  <c r="AE1186" i="1"/>
  <c r="AD1187" i="1"/>
  <c r="AE1187" i="1"/>
  <c r="AD1188" i="1"/>
  <c r="AE1188" i="1"/>
  <c r="AD1189" i="1"/>
  <c r="AE1189" i="1"/>
  <c r="AD1190" i="1"/>
  <c r="AE1190" i="1"/>
  <c r="AD1191" i="1"/>
  <c r="AE1191" i="1"/>
  <c r="AD1192" i="1"/>
  <c r="AE1192" i="1"/>
  <c r="AD1193" i="1"/>
  <c r="AE1193" i="1"/>
  <c r="AD1194" i="1"/>
  <c r="AE1194" i="1"/>
  <c r="AD1195" i="1"/>
  <c r="AE1195" i="1"/>
  <c r="AD1196" i="1"/>
  <c r="AE1196" i="1"/>
  <c r="AD1197" i="1"/>
  <c r="AE1197" i="1"/>
  <c r="AD1198" i="1"/>
  <c r="AE1198" i="1"/>
  <c r="AD1199" i="1"/>
  <c r="AE1199" i="1"/>
  <c r="AD1200" i="1"/>
  <c r="AE1200" i="1"/>
  <c r="AD1201" i="1"/>
  <c r="AE1201" i="1"/>
  <c r="AD1202" i="1"/>
  <c r="AE1202" i="1"/>
  <c r="AD1203" i="1"/>
  <c r="AE1203" i="1"/>
  <c r="AD1204" i="1"/>
  <c r="AE1204" i="1"/>
  <c r="AD1205" i="1"/>
  <c r="AE1205" i="1"/>
  <c r="AD1206" i="1"/>
  <c r="AE1206" i="1"/>
  <c r="AD1207" i="1"/>
  <c r="AE1207" i="1"/>
  <c r="AD1208" i="1"/>
  <c r="AE1208" i="1"/>
  <c r="AD1209" i="1"/>
  <c r="AE1209" i="1"/>
  <c r="AD1210" i="1"/>
  <c r="AE1210" i="1"/>
  <c r="AD1211" i="1"/>
  <c r="AE1211" i="1"/>
  <c r="AD1212" i="1"/>
  <c r="AE1212" i="1"/>
  <c r="AD1213" i="1"/>
  <c r="AE1213" i="1"/>
  <c r="AD1214" i="1"/>
  <c r="AE1214" i="1"/>
  <c r="AD1215" i="1"/>
  <c r="AE1215" i="1"/>
  <c r="AD1216" i="1"/>
  <c r="AE1216" i="1"/>
  <c r="AD1217" i="1"/>
  <c r="AE1217" i="1"/>
  <c r="AD1218" i="1"/>
  <c r="AE1218" i="1"/>
  <c r="AD1219" i="1"/>
  <c r="AE1219" i="1"/>
  <c r="AD1220" i="1"/>
  <c r="AE1220" i="1"/>
  <c r="AD1221" i="1"/>
  <c r="AE1221" i="1"/>
  <c r="AD1222" i="1"/>
  <c r="AE1222" i="1"/>
  <c r="AD1223" i="1"/>
  <c r="AE1223" i="1"/>
  <c r="AD1224" i="1"/>
  <c r="AE1224" i="1"/>
  <c r="AD1225" i="1"/>
  <c r="AE1225" i="1"/>
  <c r="AD1226" i="1"/>
  <c r="AE1226" i="1"/>
  <c r="AD1227" i="1"/>
  <c r="AE1227" i="1"/>
  <c r="AD1228" i="1"/>
  <c r="AE1228" i="1"/>
  <c r="AD1229" i="1"/>
  <c r="AE1229" i="1"/>
  <c r="AD1230" i="1"/>
  <c r="AE1230" i="1"/>
  <c r="AD1231" i="1"/>
  <c r="AE1231" i="1"/>
  <c r="AD1232" i="1"/>
  <c r="AE1232" i="1"/>
  <c r="AD1233" i="1"/>
  <c r="AE1233" i="1"/>
  <c r="AD1234" i="1"/>
  <c r="AE1234" i="1"/>
  <c r="AD1235" i="1"/>
  <c r="AE1235" i="1"/>
  <c r="AD1236" i="1"/>
  <c r="AE1236" i="1"/>
  <c r="AD1237" i="1"/>
  <c r="AE1237" i="1"/>
  <c r="AD1238" i="1"/>
  <c r="AE1238" i="1"/>
  <c r="AD1239" i="1"/>
  <c r="AE1239" i="1"/>
  <c r="AD1240" i="1"/>
  <c r="AE1240" i="1"/>
  <c r="AD1241" i="1"/>
  <c r="AE1241" i="1"/>
  <c r="AD1242" i="1"/>
  <c r="AE1242" i="1"/>
  <c r="AD1243" i="1"/>
  <c r="AE1243" i="1"/>
  <c r="AD1244" i="1"/>
  <c r="AE1244" i="1"/>
  <c r="AD1245" i="1"/>
  <c r="AE1245" i="1"/>
  <c r="AD1246" i="1"/>
  <c r="AE1246" i="1"/>
  <c r="AD1247" i="1"/>
  <c r="AE1247" i="1"/>
  <c r="AD1248" i="1"/>
  <c r="AE1248" i="1"/>
  <c r="AD1249" i="1"/>
  <c r="AE1249" i="1"/>
  <c r="AD1250" i="1"/>
  <c r="AE1250" i="1"/>
  <c r="AD1251" i="1"/>
  <c r="AE1251" i="1"/>
  <c r="AD1252" i="1"/>
  <c r="AE1252" i="1"/>
  <c r="AD1253" i="1"/>
  <c r="AE1253" i="1"/>
  <c r="AD1254" i="1"/>
  <c r="AE1254" i="1"/>
  <c r="AD1255" i="1"/>
  <c r="AE1255" i="1"/>
  <c r="AD1256" i="1"/>
  <c r="AE1256" i="1"/>
  <c r="AD1257" i="1"/>
  <c r="AE1257" i="1"/>
  <c r="AD1258" i="1"/>
  <c r="AE1258" i="1"/>
  <c r="AD1259" i="1"/>
  <c r="AE1259" i="1"/>
  <c r="AD1260" i="1"/>
  <c r="AE1260" i="1"/>
  <c r="AD1261" i="1"/>
  <c r="AE1261" i="1"/>
  <c r="AD1262" i="1"/>
  <c r="AE1262" i="1"/>
  <c r="AD1263" i="1"/>
  <c r="AE1263" i="1"/>
  <c r="AD1264" i="1"/>
  <c r="AE1264" i="1"/>
  <c r="AD1265" i="1"/>
  <c r="AE1265" i="1"/>
  <c r="AD1266" i="1"/>
  <c r="AE1266" i="1"/>
  <c r="AD1267" i="1"/>
  <c r="AE1267" i="1"/>
  <c r="AD1268" i="1"/>
  <c r="AE1268" i="1"/>
  <c r="AD1269" i="1"/>
  <c r="AE1269" i="1"/>
  <c r="AD1270" i="1"/>
  <c r="AE1270" i="1"/>
  <c r="AD1271" i="1"/>
  <c r="AE1271" i="1"/>
  <c r="AD1272" i="1"/>
  <c r="AE1272" i="1"/>
  <c r="AD1273" i="1"/>
  <c r="AE1273" i="1"/>
  <c r="AD1274" i="1"/>
  <c r="AE1274" i="1"/>
  <c r="AD1275" i="1"/>
  <c r="AE1275" i="1"/>
  <c r="AD1276" i="1"/>
  <c r="AE1276" i="1"/>
  <c r="AD1277" i="1"/>
  <c r="AE1277" i="1"/>
  <c r="AD1278" i="1"/>
  <c r="AE1278" i="1"/>
  <c r="AD1279" i="1"/>
  <c r="AE1279" i="1"/>
  <c r="AD1280" i="1"/>
  <c r="AE1280" i="1"/>
  <c r="AD1281" i="1"/>
  <c r="AE1281" i="1"/>
  <c r="AD1282" i="1"/>
  <c r="AE1282" i="1"/>
  <c r="AD1283" i="1"/>
  <c r="AE1283" i="1"/>
  <c r="AD1284" i="1"/>
  <c r="AE1284" i="1"/>
  <c r="AD1285" i="1"/>
  <c r="AE1285" i="1"/>
  <c r="AD1286" i="1"/>
  <c r="AE1286" i="1"/>
  <c r="AD1287" i="1"/>
  <c r="AE1287" i="1"/>
  <c r="AD1288" i="1"/>
  <c r="AE1288" i="1"/>
  <c r="AD1289" i="1"/>
  <c r="AE1289" i="1"/>
  <c r="AD1290" i="1"/>
  <c r="AE1290" i="1"/>
  <c r="AD1291" i="1"/>
  <c r="AE1291" i="1"/>
  <c r="AD1292" i="1"/>
  <c r="AE1292" i="1"/>
  <c r="AD1293" i="1"/>
  <c r="AE1293" i="1"/>
  <c r="AD1294" i="1"/>
  <c r="AE1294" i="1"/>
  <c r="AD1295" i="1"/>
  <c r="AE1295" i="1"/>
  <c r="AD1296" i="1"/>
  <c r="AE1296" i="1"/>
  <c r="AD1297" i="1"/>
  <c r="AE1297" i="1"/>
  <c r="AD1298" i="1"/>
  <c r="AE1298" i="1"/>
  <c r="AD1299" i="1"/>
  <c r="AE1299" i="1"/>
  <c r="AD1300" i="1"/>
  <c r="AE1300" i="1"/>
  <c r="AD1301" i="1"/>
  <c r="AE1301" i="1"/>
  <c r="AD1302" i="1"/>
  <c r="AE1302" i="1"/>
  <c r="AD1303" i="1"/>
  <c r="AE1303" i="1"/>
  <c r="AD1304" i="1"/>
  <c r="AE1304" i="1"/>
  <c r="AD1305" i="1"/>
  <c r="AE1305" i="1"/>
  <c r="AD1306" i="1"/>
  <c r="AE1306" i="1"/>
  <c r="AD1307" i="1"/>
  <c r="AE1307" i="1"/>
  <c r="AD1308" i="1"/>
  <c r="AE1308" i="1"/>
  <c r="AD1309" i="1"/>
  <c r="AE1309" i="1"/>
  <c r="AD1310" i="1"/>
  <c r="AE1310" i="1"/>
  <c r="AD1311" i="1"/>
  <c r="AE1311" i="1"/>
  <c r="AD1312" i="1"/>
  <c r="AE1312" i="1"/>
  <c r="AD1313" i="1"/>
  <c r="AE1313" i="1"/>
  <c r="AD1314" i="1"/>
  <c r="AE1314" i="1"/>
  <c r="AD1315" i="1"/>
  <c r="AE1315" i="1"/>
  <c r="AD1316" i="1"/>
  <c r="AE1316" i="1"/>
  <c r="AD1317" i="1"/>
  <c r="AE1317" i="1"/>
  <c r="AD1318" i="1"/>
  <c r="AE1318" i="1"/>
  <c r="AD1319" i="1"/>
  <c r="AE1319" i="1"/>
  <c r="AD1320" i="1"/>
  <c r="AE1320" i="1"/>
  <c r="AD1321" i="1"/>
  <c r="AE1321" i="1"/>
  <c r="AD1322" i="1"/>
  <c r="AE1322" i="1"/>
  <c r="AD1323" i="1"/>
  <c r="AE1323" i="1"/>
  <c r="AD1324" i="1"/>
  <c r="AE1324" i="1"/>
  <c r="AD1325" i="1"/>
  <c r="AE1325" i="1"/>
  <c r="AD1326" i="1"/>
  <c r="AE1326" i="1"/>
  <c r="AD1327" i="1"/>
  <c r="AE1327" i="1"/>
  <c r="AD1328" i="1"/>
  <c r="AE1328" i="1"/>
  <c r="AD1329" i="1"/>
  <c r="AE1329" i="1"/>
  <c r="AD1330" i="1"/>
  <c r="AE1330" i="1"/>
  <c r="AD1331" i="1"/>
  <c r="AE1331" i="1"/>
  <c r="AD1332" i="1"/>
  <c r="AE1332" i="1"/>
  <c r="AD1333" i="1"/>
  <c r="AE1333" i="1"/>
  <c r="AD1334" i="1"/>
  <c r="AE1334" i="1"/>
  <c r="AD1335" i="1"/>
  <c r="AE1335" i="1"/>
  <c r="AD1336" i="1"/>
  <c r="AE1336" i="1"/>
  <c r="AD1337" i="1"/>
  <c r="AE1337" i="1"/>
  <c r="AD1338" i="1"/>
  <c r="AE1338" i="1"/>
  <c r="AD1339" i="1"/>
  <c r="AE1339" i="1"/>
  <c r="AD1340" i="1"/>
  <c r="AE1340" i="1"/>
  <c r="AD1341" i="1"/>
  <c r="AE1341" i="1"/>
  <c r="AD1342" i="1"/>
  <c r="AE1342" i="1"/>
  <c r="AD1343" i="1"/>
  <c r="AE1343" i="1"/>
  <c r="AD1344" i="1"/>
  <c r="AE1344" i="1"/>
  <c r="AD1345" i="1"/>
  <c r="AE1345" i="1"/>
  <c r="AD1346" i="1"/>
  <c r="AE1346" i="1"/>
  <c r="AD1347" i="1"/>
  <c r="AE1347" i="1"/>
  <c r="AD1348" i="1"/>
  <c r="AE1348" i="1"/>
  <c r="AD1349" i="1"/>
  <c r="AE1349" i="1"/>
  <c r="AD1350" i="1"/>
  <c r="AE1350" i="1"/>
  <c r="AD1351" i="1"/>
  <c r="AE1351" i="1"/>
  <c r="AD1352" i="1"/>
  <c r="AE1352" i="1"/>
  <c r="AD1353" i="1"/>
  <c r="AE1353" i="1"/>
  <c r="AD1354" i="1"/>
  <c r="AE1354" i="1"/>
  <c r="AD1355" i="1"/>
  <c r="AE1355" i="1"/>
  <c r="AD1356" i="1"/>
  <c r="AE1356" i="1"/>
  <c r="AD1357" i="1"/>
  <c r="AE1357" i="1"/>
  <c r="AD1358" i="1"/>
  <c r="AE1358" i="1"/>
  <c r="AD1359" i="1"/>
  <c r="AE1359" i="1"/>
  <c r="AD1360" i="1"/>
  <c r="AE1360" i="1"/>
  <c r="AD1361" i="1"/>
  <c r="AE1361" i="1"/>
  <c r="AD1362" i="1"/>
  <c r="AE1362" i="1"/>
  <c r="AD1363" i="1"/>
  <c r="AE1363" i="1"/>
  <c r="AD1364" i="1"/>
  <c r="AE1364" i="1"/>
  <c r="AD1365" i="1"/>
  <c r="AE1365" i="1"/>
  <c r="AD1366" i="1"/>
  <c r="AE1366" i="1"/>
  <c r="AD1367" i="1"/>
  <c r="AE1367" i="1"/>
  <c r="AD1368" i="1"/>
  <c r="AE1368" i="1"/>
  <c r="AD1369" i="1"/>
  <c r="AE1369" i="1"/>
  <c r="AD1370" i="1"/>
  <c r="AE1370" i="1"/>
  <c r="AD1371" i="1"/>
  <c r="AE1371" i="1"/>
  <c r="AD1372" i="1"/>
  <c r="AE1372" i="1"/>
  <c r="AD1373" i="1"/>
  <c r="AE1373" i="1"/>
  <c r="AD1374" i="1"/>
  <c r="AE1374" i="1"/>
  <c r="AD1375" i="1"/>
  <c r="AE1375" i="1"/>
  <c r="AD1376" i="1"/>
  <c r="AE1376" i="1"/>
  <c r="AD1377" i="1"/>
  <c r="AE1377" i="1"/>
  <c r="AD1378" i="1"/>
  <c r="AE1378" i="1"/>
  <c r="AD1379" i="1"/>
  <c r="AE1379" i="1"/>
  <c r="AD1380" i="1"/>
  <c r="AE1380" i="1"/>
  <c r="AD1381" i="1"/>
  <c r="AE1381" i="1"/>
  <c r="AD1382" i="1"/>
  <c r="AE1382" i="1"/>
  <c r="AD1383" i="1"/>
  <c r="AE1383" i="1"/>
  <c r="AD1384" i="1"/>
  <c r="AE1384" i="1"/>
  <c r="AD1385" i="1"/>
  <c r="AE1385" i="1"/>
  <c r="AD1386" i="1"/>
  <c r="AE1386" i="1"/>
  <c r="AD1387" i="1"/>
  <c r="AE1387" i="1"/>
  <c r="AD1388" i="1"/>
  <c r="AE1388" i="1"/>
  <c r="AD1389" i="1"/>
  <c r="AE1389" i="1"/>
  <c r="AD1390" i="1"/>
  <c r="AE1390" i="1"/>
  <c r="AD1391" i="1"/>
  <c r="AE1391" i="1"/>
  <c r="AD1392" i="1"/>
  <c r="AE1392" i="1"/>
  <c r="AD1393" i="1"/>
  <c r="AE1393" i="1"/>
  <c r="AD1394" i="1"/>
  <c r="AE1394" i="1"/>
  <c r="AD1395" i="1"/>
  <c r="AE1395" i="1"/>
  <c r="AD1396" i="1"/>
  <c r="AE1396" i="1"/>
  <c r="AD1397" i="1"/>
  <c r="AE1397" i="1"/>
  <c r="AD1398" i="1"/>
  <c r="AE1398" i="1"/>
  <c r="AD1399" i="1"/>
  <c r="AE1399" i="1"/>
  <c r="AD1400" i="1"/>
  <c r="AE1400" i="1"/>
  <c r="AD1401" i="1"/>
  <c r="AE1401" i="1"/>
  <c r="AD1402" i="1"/>
  <c r="AE1402" i="1"/>
  <c r="AD1403" i="1"/>
  <c r="AE1403" i="1"/>
  <c r="AD1404" i="1"/>
  <c r="AE1404" i="1"/>
  <c r="AD1405" i="1"/>
  <c r="AE1405" i="1"/>
  <c r="AD1406" i="1"/>
  <c r="AE1406" i="1"/>
  <c r="AD1407" i="1"/>
  <c r="AE1407" i="1"/>
  <c r="AD1408" i="1"/>
  <c r="AE1408" i="1"/>
  <c r="AD1409" i="1"/>
  <c r="AE1409" i="1"/>
  <c r="AD1410" i="1"/>
  <c r="AE1410" i="1"/>
  <c r="AD1411" i="1"/>
  <c r="AE1411" i="1"/>
  <c r="AD1412" i="1"/>
  <c r="AE1412" i="1"/>
  <c r="AD1413" i="1"/>
  <c r="AE1413" i="1"/>
  <c r="AD1414" i="1"/>
  <c r="AE1414" i="1"/>
  <c r="AD1415" i="1"/>
  <c r="AE1415" i="1"/>
  <c r="AD1416" i="1"/>
  <c r="AE1416" i="1"/>
  <c r="AD1417" i="1"/>
  <c r="AE1417" i="1"/>
  <c r="AD1418" i="1"/>
  <c r="AE1418" i="1"/>
  <c r="AD1419" i="1"/>
  <c r="AE1419" i="1"/>
  <c r="AD1420" i="1"/>
  <c r="AE1420" i="1"/>
  <c r="AD1421" i="1"/>
  <c r="AE1421" i="1"/>
  <c r="AD1422" i="1"/>
  <c r="AE1422" i="1"/>
  <c r="AD1423" i="1"/>
  <c r="AE1423" i="1"/>
  <c r="AD1424" i="1"/>
  <c r="AE1424" i="1"/>
  <c r="AD1425" i="1"/>
  <c r="AE1425" i="1"/>
  <c r="AD1426" i="1"/>
  <c r="AE1426" i="1"/>
  <c r="AD1427" i="1"/>
  <c r="AE1427" i="1"/>
  <c r="AD1428" i="1"/>
  <c r="AE1428" i="1"/>
  <c r="AD1429" i="1"/>
  <c r="AE1429" i="1"/>
  <c r="AD1430" i="1"/>
  <c r="AE1430" i="1"/>
  <c r="AD1431" i="1"/>
  <c r="AE1431" i="1"/>
  <c r="AD1432" i="1"/>
  <c r="AE1432" i="1"/>
  <c r="AD1433" i="1"/>
  <c r="AE1433" i="1"/>
  <c r="AD1434" i="1"/>
  <c r="AE1434" i="1"/>
  <c r="AD1435" i="1"/>
  <c r="AE1435" i="1"/>
  <c r="AD1436" i="1"/>
  <c r="AE1436" i="1"/>
  <c r="AD1437" i="1"/>
  <c r="AE1437" i="1"/>
  <c r="AD1438" i="1"/>
  <c r="AE1438" i="1"/>
  <c r="AD1439" i="1"/>
  <c r="AE1439" i="1"/>
  <c r="AD1440" i="1"/>
  <c r="AE1440" i="1"/>
  <c r="AD1441" i="1"/>
  <c r="AE1441" i="1"/>
  <c r="AD1442" i="1"/>
  <c r="AE1442" i="1"/>
  <c r="AD1443" i="1"/>
  <c r="AE1443" i="1"/>
  <c r="AD1444" i="1"/>
  <c r="AE1444" i="1"/>
  <c r="AD1445" i="1"/>
  <c r="AE1445" i="1"/>
  <c r="AD1446" i="1"/>
  <c r="AE1446" i="1"/>
  <c r="AD1447" i="1"/>
  <c r="AE1447" i="1"/>
  <c r="AD1448" i="1"/>
  <c r="AE1448" i="1"/>
  <c r="AD1449" i="1"/>
  <c r="AE1449" i="1"/>
  <c r="AD1450" i="1"/>
  <c r="AE1450" i="1"/>
  <c r="AD1451" i="1"/>
  <c r="AE1451" i="1"/>
  <c r="AD1452" i="1"/>
  <c r="AE1452" i="1"/>
  <c r="AD1453" i="1"/>
  <c r="AE1453" i="1"/>
  <c r="AD1454" i="1"/>
  <c r="AE1454" i="1"/>
  <c r="AD1455" i="1"/>
  <c r="AE1455" i="1"/>
  <c r="AD1456" i="1"/>
  <c r="AE1456" i="1"/>
  <c r="AD1457" i="1"/>
  <c r="AE1457" i="1"/>
  <c r="AD1458" i="1"/>
  <c r="AE1458" i="1"/>
  <c r="AD1459" i="1"/>
  <c r="AE1459" i="1"/>
  <c r="AD1460" i="1"/>
  <c r="AE1460" i="1"/>
  <c r="AD1461" i="1"/>
  <c r="AE1461" i="1"/>
  <c r="AD1462" i="1"/>
  <c r="AE1462" i="1"/>
  <c r="AD1463" i="1"/>
  <c r="AE1463" i="1"/>
  <c r="AD1464" i="1"/>
  <c r="AE1464" i="1"/>
  <c r="AD1465" i="1"/>
  <c r="AE1465" i="1"/>
  <c r="AD1466" i="1"/>
  <c r="AE1466" i="1"/>
  <c r="AD1467" i="1"/>
  <c r="AE1467" i="1"/>
  <c r="AD1468" i="1"/>
  <c r="AE1468" i="1"/>
  <c r="AD1469" i="1"/>
  <c r="AE1469" i="1"/>
  <c r="AD1470" i="1"/>
  <c r="AE1470" i="1"/>
  <c r="AD1471" i="1"/>
  <c r="AE1471" i="1"/>
  <c r="AD1472" i="1"/>
  <c r="AE1472" i="1"/>
  <c r="AD1473" i="1"/>
  <c r="AE1473" i="1"/>
  <c r="AD1474" i="1"/>
  <c r="AE1474" i="1"/>
  <c r="AD1475" i="1"/>
  <c r="AE1475" i="1"/>
  <c r="AD1476" i="1"/>
  <c r="AE1476" i="1"/>
  <c r="AD1477" i="1"/>
  <c r="AE1477" i="1"/>
  <c r="AD1478" i="1"/>
  <c r="AE1478" i="1"/>
  <c r="AD1479" i="1"/>
  <c r="AE1479" i="1"/>
  <c r="AD1480" i="1"/>
  <c r="AE1480" i="1"/>
  <c r="AD1481" i="1"/>
  <c r="AE1481" i="1"/>
  <c r="AD1482" i="1"/>
  <c r="AE1482" i="1"/>
  <c r="AD1483" i="1"/>
  <c r="AE1483" i="1"/>
  <c r="AD1484" i="1"/>
  <c r="AE1484" i="1"/>
  <c r="AD1485" i="1"/>
  <c r="AE1485" i="1"/>
  <c r="AD1486" i="1"/>
  <c r="AE1486" i="1"/>
  <c r="AD1487" i="1"/>
  <c r="AE1487" i="1"/>
  <c r="AD1488" i="1"/>
  <c r="AE1488" i="1"/>
  <c r="AD1489" i="1"/>
  <c r="AE1489" i="1"/>
  <c r="AD1490" i="1"/>
  <c r="AE1490" i="1"/>
  <c r="AD1491" i="1"/>
  <c r="AE1491" i="1"/>
  <c r="AD1492" i="1"/>
  <c r="AE1492" i="1"/>
  <c r="AD1493" i="1"/>
  <c r="AE1493" i="1"/>
  <c r="AD1494" i="1"/>
  <c r="AE1494" i="1"/>
  <c r="AD1495" i="1"/>
  <c r="AE1495" i="1"/>
  <c r="AD1496" i="1"/>
  <c r="AE1496" i="1"/>
  <c r="AD1497" i="1"/>
  <c r="AE1497" i="1"/>
  <c r="AD1498" i="1"/>
  <c r="AE1498" i="1"/>
  <c r="AD1499" i="1"/>
  <c r="AE1499" i="1"/>
  <c r="AD1500" i="1"/>
  <c r="AE1500" i="1"/>
  <c r="AD1501" i="1"/>
  <c r="AE1501" i="1"/>
  <c r="AD1502" i="1"/>
  <c r="AE1502" i="1"/>
  <c r="AD1503" i="1"/>
  <c r="AE1503" i="1"/>
  <c r="AD1504" i="1"/>
  <c r="AE1504" i="1"/>
  <c r="AD1505" i="1"/>
  <c r="AE1505" i="1"/>
  <c r="AD1506" i="1"/>
  <c r="AE1506" i="1"/>
  <c r="AD1507" i="1"/>
  <c r="AE1507" i="1"/>
  <c r="AD1508" i="1"/>
  <c r="AE1508" i="1"/>
  <c r="AD1509" i="1"/>
  <c r="AE1509" i="1"/>
  <c r="AD1510" i="1"/>
  <c r="AE1510" i="1"/>
  <c r="AD1511" i="1"/>
  <c r="AE1511" i="1"/>
  <c r="AD1512" i="1"/>
  <c r="AE1512" i="1"/>
  <c r="AD1513" i="1"/>
  <c r="AE1513" i="1"/>
  <c r="AD1514" i="1"/>
  <c r="AE1514" i="1"/>
  <c r="AD1515" i="1"/>
  <c r="AE1515" i="1"/>
  <c r="AD1516" i="1"/>
  <c r="AE1516" i="1"/>
  <c r="AD1517" i="1"/>
  <c r="AE1517" i="1"/>
  <c r="AD1518" i="1"/>
  <c r="AE1518" i="1"/>
  <c r="AD1519" i="1"/>
  <c r="AE1519" i="1"/>
  <c r="AD1520" i="1"/>
  <c r="AE1520" i="1"/>
  <c r="AD1521" i="1"/>
  <c r="AE1521" i="1"/>
  <c r="AD1522" i="1"/>
  <c r="AE1522" i="1"/>
  <c r="AD1523" i="1"/>
  <c r="AE1523" i="1"/>
  <c r="AD1524" i="1"/>
  <c r="AE1524" i="1"/>
  <c r="AD1525" i="1"/>
  <c r="AE1525" i="1"/>
  <c r="AD1526" i="1"/>
  <c r="AE1526" i="1"/>
  <c r="AD1527" i="1"/>
  <c r="AE1527" i="1"/>
  <c r="AD1528" i="1"/>
  <c r="AE1528" i="1"/>
  <c r="AD1529" i="1"/>
  <c r="AE1529" i="1"/>
  <c r="AD1530" i="1"/>
  <c r="AE1530" i="1"/>
  <c r="AD1531" i="1"/>
  <c r="AE1531" i="1"/>
  <c r="AD1532" i="1"/>
  <c r="AE1532" i="1"/>
  <c r="AD1533" i="1"/>
  <c r="AE1533" i="1"/>
  <c r="AD1534" i="1"/>
  <c r="AE1534" i="1"/>
  <c r="AD1535" i="1"/>
  <c r="AE1535" i="1"/>
  <c r="AD1536" i="1"/>
  <c r="AE1536" i="1"/>
  <c r="AD1537" i="1"/>
  <c r="AE1537" i="1"/>
  <c r="AD1538" i="1"/>
  <c r="AE1538" i="1"/>
  <c r="AD1539" i="1"/>
  <c r="AE1539" i="1"/>
  <c r="AD1540" i="1"/>
  <c r="AE1540" i="1"/>
  <c r="AD1541" i="1"/>
  <c r="AE1541" i="1"/>
  <c r="AD1542" i="1"/>
  <c r="AE1542" i="1"/>
  <c r="AD1543" i="1"/>
  <c r="AE1543" i="1"/>
  <c r="AD1544" i="1"/>
  <c r="AE1544" i="1"/>
  <c r="AD1545" i="1"/>
  <c r="AE1545" i="1"/>
  <c r="AD1546" i="1"/>
  <c r="AE1546" i="1"/>
  <c r="AD1547" i="1"/>
  <c r="AE1547" i="1"/>
  <c r="AD1548" i="1"/>
  <c r="AE1548" i="1"/>
  <c r="AD1549" i="1"/>
  <c r="AE1549" i="1"/>
  <c r="AD1550" i="1"/>
  <c r="AE1550" i="1"/>
  <c r="AD1551" i="1"/>
  <c r="AE1551" i="1"/>
  <c r="AD1552" i="1"/>
  <c r="AE1552" i="1"/>
  <c r="AD1553" i="1"/>
  <c r="AE1553" i="1"/>
  <c r="AD1554" i="1"/>
  <c r="AE1554" i="1"/>
  <c r="AD1555" i="1"/>
  <c r="AE1555" i="1"/>
  <c r="AD1556" i="1"/>
  <c r="AE1556" i="1"/>
  <c r="AD1557" i="1"/>
  <c r="AE1557" i="1"/>
  <c r="AD1558" i="1"/>
  <c r="AE1558" i="1"/>
  <c r="AD1559" i="1"/>
  <c r="AE1559" i="1"/>
  <c r="AD1560" i="1"/>
  <c r="AE1560" i="1"/>
  <c r="AD1561" i="1"/>
  <c r="AE1561" i="1"/>
  <c r="AD1562" i="1"/>
  <c r="AE1562" i="1"/>
  <c r="AD1563" i="1"/>
  <c r="AE1563" i="1"/>
  <c r="AD1564" i="1"/>
  <c r="AE1564" i="1"/>
  <c r="AD1565" i="1"/>
  <c r="AE1565" i="1"/>
  <c r="AD1566" i="1"/>
  <c r="AE1566" i="1"/>
  <c r="AD1567" i="1"/>
  <c r="AE1567" i="1"/>
  <c r="AD1568" i="1"/>
  <c r="AE1568" i="1"/>
  <c r="AD1569" i="1"/>
  <c r="AE1569" i="1"/>
  <c r="AD1570" i="1"/>
  <c r="AE1570" i="1"/>
  <c r="AD1571" i="1"/>
  <c r="AE1571" i="1"/>
  <c r="AD1572" i="1"/>
  <c r="AE1572" i="1"/>
  <c r="AD1573" i="1"/>
  <c r="AE1573" i="1"/>
  <c r="AD1574" i="1"/>
  <c r="AE1574" i="1"/>
  <c r="AD1575" i="1"/>
  <c r="AE1575" i="1"/>
  <c r="AD1576" i="1"/>
  <c r="AE1576" i="1"/>
  <c r="AD1577" i="1"/>
  <c r="AE1577" i="1"/>
  <c r="AD1578" i="1"/>
  <c r="AE1578" i="1"/>
  <c r="AD1579" i="1"/>
  <c r="AE1579" i="1"/>
  <c r="AD1580" i="1"/>
  <c r="AE1580" i="1"/>
  <c r="AD1581" i="1"/>
  <c r="AE1581" i="1"/>
  <c r="AD1582" i="1"/>
  <c r="AE1582" i="1"/>
  <c r="AD1583" i="1"/>
  <c r="AE1583" i="1"/>
  <c r="AD1584" i="1"/>
  <c r="AE1584" i="1"/>
  <c r="AD1585" i="1"/>
  <c r="AE1585" i="1"/>
  <c r="AD1586" i="1"/>
  <c r="AE1586" i="1"/>
  <c r="AD1587" i="1"/>
  <c r="AE1587" i="1"/>
  <c r="AD1588" i="1"/>
  <c r="AE1588" i="1"/>
  <c r="AD1589" i="1"/>
  <c r="AE1589" i="1"/>
  <c r="AD1590" i="1"/>
  <c r="AE1590" i="1"/>
  <c r="AD1591" i="1"/>
  <c r="AE1591" i="1"/>
  <c r="AD1592" i="1"/>
  <c r="AE1592" i="1"/>
  <c r="AD1593" i="1"/>
  <c r="AE1593" i="1"/>
  <c r="AD1594" i="1"/>
  <c r="AE1594" i="1"/>
  <c r="AD1595" i="1"/>
  <c r="AE1595" i="1"/>
  <c r="AD1596" i="1"/>
  <c r="AE1596" i="1"/>
  <c r="AD1597" i="1"/>
  <c r="AE1597" i="1"/>
  <c r="AD1598" i="1"/>
  <c r="AE1598" i="1"/>
  <c r="AD1599" i="1"/>
  <c r="AE1599" i="1"/>
  <c r="AD1600" i="1"/>
  <c r="AE1600" i="1"/>
  <c r="AD1601" i="1"/>
  <c r="AE1601" i="1"/>
  <c r="AD1602" i="1"/>
  <c r="AE1602" i="1"/>
  <c r="AD1603" i="1"/>
  <c r="AE1603" i="1"/>
  <c r="AD1604" i="1"/>
  <c r="AE1604" i="1"/>
  <c r="AD1605" i="1"/>
  <c r="AE1605" i="1"/>
  <c r="AD1606" i="1"/>
  <c r="AE1606" i="1"/>
  <c r="AD1607" i="1"/>
  <c r="AE1607" i="1"/>
  <c r="AD1608" i="1"/>
  <c r="AE1608" i="1"/>
  <c r="AD1609" i="1"/>
  <c r="AE1609" i="1"/>
  <c r="AD1610" i="1"/>
  <c r="AE1610" i="1"/>
  <c r="AD1611" i="1"/>
  <c r="AE1611" i="1"/>
  <c r="AD1612" i="1"/>
  <c r="AE1612" i="1"/>
  <c r="AD1613" i="1"/>
  <c r="AE1613" i="1"/>
  <c r="AD1614" i="1"/>
  <c r="AE1614" i="1"/>
  <c r="AD1615" i="1"/>
  <c r="AE1615" i="1"/>
  <c r="AD1616" i="1"/>
  <c r="AE1616" i="1"/>
  <c r="AD1617" i="1"/>
  <c r="AE1617" i="1"/>
  <c r="AD1618" i="1"/>
  <c r="AE1618" i="1"/>
  <c r="AD1619" i="1"/>
  <c r="AE1619" i="1"/>
  <c r="AD1620" i="1"/>
  <c r="AE1620" i="1"/>
  <c r="AD1621" i="1"/>
  <c r="AE1621" i="1"/>
  <c r="AD1622" i="1"/>
  <c r="AE1622" i="1"/>
  <c r="AD1623" i="1"/>
  <c r="AE1623" i="1"/>
  <c r="AD1624" i="1"/>
  <c r="AE1624" i="1"/>
  <c r="AD1625" i="1"/>
  <c r="AE1625" i="1"/>
  <c r="AD1626" i="1"/>
  <c r="AE1626" i="1"/>
  <c r="AD1627" i="1"/>
  <c r="AE1627" i="1"/>
  <c r="AD1628" i="1"/>
  <c r="AE1628" i="1"/>
  <c r="AD1629" i="1"/>
  <c r="AE1629" i="1"/>
  <c r="AD1630" i="1"/>
  <c r="AE1630" i="1"/>
  <c r="AD1631" i="1"/>
  <c r="AE1631" i="1"/>
  <c r="AD1632" i="1"/>
  <c r="AE1632" i="1"/>
  <c r="AD1633" i="1"/>
  <c r="AE1633" i="1"/>
  <c r="AD1634" i="1"/>
  <c r="AE1634" i="1"/>
  <c r="AD1635" i="1"/>
  <c r="AE1635" i="1"/>
  <c r="AD1636" i="1"/>
  <c r="AE1636" i="1"/>
  <c r="AD1637" i="1"/>
  <c r="AE1637" i="1"/>
  <c r="AD1638" i="1"/>
  <c r="AE1638" i="1"/>
  <c r="AD1639" i="1"/>
  <c r="AE1639" i="1"/>
  <c r="AD1640" i="1"/>
  <c r="AE1640" i="1"/>
  <c r="AD1641" i="1"/>
  <c r="AE1641" i="1"/>
  <c r="AD1642" i="1"/>
  <c r="AE1642" i="1"/>
  <c r="AD1643" i="1"/>
  <c r="AE1643" i="1"/>
  <c r="AD1644" i="1"/>
  <c r="AE1644" i="1"/>
  <c r="AD1645" i="1"/>
  <c r="AE1645" i="1"/>
  <c r="AD1646" i="1"/>
  <c r="AE1646" i="1"/>
  <c r="AD1647" i="1"/>
  <c r="AE1647" i="1"/>
  <c r="AD1648" i="1"/>
  <c r="AE1648" i="1"/>
  <c r="AD1649" i="1"/>
  <c r="AE1649" i="1"/>
  <c r="AD1650" i="1"/>
  <c r="AE1650" i="1"/>
  <c r="AD1651" i="1"/>
  <c r="AE1651" i="1"/>
  <c r="AD1652" i="1"/>
  <c r="AE1652" i="1"/>
  <c r="AD1653" i="1"/>
  <c r="AE1653" i="1"/>
  <c r="AD1654" i="1"/>
  <c r="AE1654" i="1"/>
  <c r="AD1655" i="1"/>
  <c r="AE1655" i="1"/>
  <c r="AD1656" i="1"/>
  <c r="AE1656" i="1"/>
  <c r="AD1657" i="1"/>
  <c r="AE1657" i="1"/>
  <c r="AD1658" i="1"/>
  <c r="AE1658" i="1"/>
  <c r="AD1659" i="1"/>
  <c r="AE1659" i="1"/>
  <c r="AD1660" i="1"/>
  <c r="AE1660" i="1"/>
  <c r="AD1661" i="1"/>
  <c r="AE1661" i="1"/>
  <c r="AD1662" i="1"/>
  <c r="AE1662" i="1"/>
  <c r="AD1663" i="1"/>
  <c r="AE1663" i="1"/>
  <c r="AD1664" i="1"/>
  <c r="AE1664" i="1"/>
  <c r="AD1665" i="1"/>
  <c r="AE1665" i="1"/>
  <c r="AD1666" i="1"/>
  <c r="AE1666" i="1"/>
  <c r="AD1667" i="1"/>
  <c r="AE1667" i="1"/>
  <c r="AD1668" i="1"/>
  <c r="AE1668" i="1"/>
  <c r="AD1669" i="1"/>
  <c r="AE1669" i="1"/>
  <c r="AD1670" i="1"/>
  <c r="AE1670" i="1"/>
  <c r="AD1671" i="1"/>
  <c r="AE1671" i="1"/>
  <c r="AD1672" i="1"/>
  <c r="AE1672" i="1"/>
  <c r="AD1673" i="1"/>
  <c r="AE1673" i="1"/>
  <c r="AD1674" i="1"/>
  <c r="AE1674" i="1"/>
  <c r="AD1675" i="1"/>
  <c r="AE1675" i="1"/>
  <c r="AD1676" i="1"/>
  <c r="AE1676" i="1"/>
  <c r="AD1677" i="1"/>
  <c r="AE1677" i="1"/>
  <c r="AD1678" i="1"/>
  <c r="AE1678" i="1"/>
  <c r="AD1679" i="1"/>
  <c r="AE1679" i="1"/>
  <c r="AD1680" i="1"/>
  <c r="AE1680" i="1"/>
  <c r="AD1681" i="1"/>
  <c r="AE1681" i="1"/>
  <c r="AD1682" i="1"/>
  <c r="AE1682" i="1"/>
  <c r="AD1683" i="1"/>
  <c r="AE1683" i="1"/>
  <c r="AD1684" i="1"/>
  <c r="AE1684" i="1"/>
  <c r="AD1685" i="1"/>
  <c r="AE1685" i="1"/>
  <c r="AD1686" i="1"/>
  <c r="AE1686" i="1"/>
  <c r="AD1687" i="1"/>
  <c r="AE1687" i="1"/>
  <c r="AD1688" i="1"/>
  <c r="AE1688" i="1"/>
  <c r="AD1689" i="1"/>
  <c r="AE1689" i="1"/>
  <c r="AD1690" i="1"/>
  <c r="AE1690" i="1"/>
  <c r="AD1691" i="1"/>
  <c r="AE1691" i="1"/>
  <c r="AD1692" i="1"/>
  <c r="AE1692" i="1"/>
  <c r="AD1693" i="1"/>
  <c r="AE1693" i="1"/>
  <c r="AD1694" i="1"/>
  <c r="AE1694" i="1"/>
  <c r="AD1695" i="1"/>
  <c r="AE1695" i="1"/>
  <c r="AD1696" i="1"/>
  <c r="AE1696" i="1"/>
  <c r="AD1697" i="1"/>
  <c r="AE1697" i="1"/>
  <c r="AD1698" i="1"/>
  <c r="AE1698" i="1"/>
  <c r="AD1699" i="1"/>
  <c r="AE1699" i="1"/>
  <c r="AD1700" i="1"/>
  <c r="AE1700" i="1"/>
  <c r="AD1701" i="1"/>
  <c r="AE1701" i="1"/>
  <c r="AD1702" i="1"/>
  <c r="AE1702" i="1"/>
  <c r="AD1703" i="1"/>
  <c r="AE1703" i="1"/>
  <c r="AD1704" i="1"/>
  <c r="AE1704" i="1"/>
  <c r="AD1705" i="1"/>
  <c r="AE1705" i="1"/>
  <c r="AD1706" i="1"/>
  <c r="AE1706" i="1"/>
  <c r="AD1707" i="1"/>
  <c r="AE1707" i="1"/>
  <c r="AD1708" i="1"/>
  <c r="AE1708" i="1"/>
  <c r="AD1709" i="1"/>
  <c r="AE1709" i="1"/>
  <c r="AD1710" i="1"/>
  <c r="AE1710" i="1"/>
  <c r="AD1711" i="1"/>
  <c r="AE1711" i="1"/>
  <c r="AD1712" i="1"/>
  <c r="AE1712" i="1"/>
  <c r="AD1713" i="1"/>
  <c r="AE1713" i="1"/>
  <c r="AD1714" i="1"/>
  <c r="AE1714" i="1"/>
  <c r="AD1715" i="1"/>
  <c r="AE1715" i="1"/>
  <c r="AD1716" i="1"/>
  <c r="AE1716" i="1"/>
  <c r="AD1717" i="1"/>
  <c r="AE1717" i="1"/>
  <c r="AD1718" i="1"/>
  <c r="AE1718" i="1"/>
  <c r="AD1719" i="1"/>
  <c r="AE1719" i="1"/>
  <c r="AD1720" i="1"/>
  <c r="AE1720" i="1"/>
  <c r="AD1721" i="1"/>
  <c r="AE1721" i="1"/>
  <c r="AD1722" i="1"/>
  <c r="AE1722" i="1"/>
  <c r="AD1723" i="1"/>
  <c r="AE1723" i="1"/>
  <c r="AD1724" i="1"/>
  <c r="AE1724" i="1"/>
  <c r="AD1725" i="1"/>
  <c r="AE1725" i="1"/>
  <c r="AD1726" i="1"/>
  <c r="AE1726" i="1"/>
  <c r="AD1727" i="1"/>
  <c r="AE1727" i="1"/>
  <c r="AD1728" i="1"/>
  <c r="AE1728" i="1"/>
  <c r="AD1729" i="1"/>
  <c r="AE1729" i="1"/>
  <c r="AD1730" i="1"/>
  <c r="AE1730" i="1"/>
  <c r="AD1731" i="1"/>
  <c r="AE1731" i="1"/>
  <c r="AD1732" i="1"/>
  <c r="AE1732" i="1"/>
  <c r="AD1733" i="1"/>
  <c r="AE1733" i="1"/>
  <c r="AD1734" i="1"/>
  <c r="AE1734" i="1"/>
  <c r="AD1735" i="1"/>
  <c r="AE1735" i="1"/>
  <c r="AD1736" i="1"/>
  <c r="AE1736" i="1"/>
  <c r="AD1737" i="1"/>
  <c r="AE1737" i="1"/>
  <c r="AD1738" i="1"/>
  <c r="AE1738" i="1"/>
  <c r="AD1739" i="1"/>
  <c r="AE1739" i="1"/>
  <c r="AD1740" i="1"/>
  <c r="AE1740" i="1"/>
  <c r="AD1741" i="1"/>
  <c r="AE1741" i="1"/>
  <c r="AD1742" i="1"/>
  <c r="AE1742" i="1"/>
  <c r="AD1743" i="1"/>
  <c r="AE1743" i="1"/>
  <c r="AD1744" i="1"/>
  <c r="AE1744" i="1"/>
  <c r="AD1745" i="1"/>
  <c r="AE1745" i="1"/>
  <c r="AD1746" i="1"/>
  <c r="AE1746" i="1"/>
  <c r="AD1747" i="1"/>
  <c r="AE1747" i="1"/>
  <c r="AD1748" i="1"/>
  <c r="AE1748" i="1"/>
  <c r="AD1749" i="1"/>
  <c r="AE1749" i="1"/>
  <c r="AD1750" i="1"/>
  <c r="AE1750" i="1"/>
  <c r="AD1751" i="1"/>
  <c r="AE1751" i="1"/>
  <c r="AD1752" i="1"/>
  <c r="AE1752" i="1"/>
  <c r="AD1753" i="1"/>
  <c r="AE1753" i="1"/>
  <c r="AD1754" i="1"/>
  <c r="AE1754" i="1"/>
  <c r="AD1755" i="1"/>
  <c r="AE1755" i="1"/>
  <c r="AD1756" i="1"/>
  <c r="AE1756" i="1"/>
  <c r="AD1757" i="1"/>
  <c r="AE1757" i="1"/>
  <c r="AD1758" i="1"/>
  <c r="AE1758" i="1"/>
  <c r="AD1759" i="1"/>
  <c r="AE1759" i="1"/>
  <c r="AD1760" i="1"/>
  <c r="AE1760" i="1"/>
  <c r="AD1761" i="1"/>
  <c r="AE1761" i="1"/>
  <c r="AD1762" i="1"/>
  <c r="AE1762" i="1"/>
  <c r="AD1763" i="1"/>
  <c r="AE1763" i="1"/>
  <c r="AD1764" i="1"/>
  <c r="AE1764" i="1"/>
  <c r="AD1765" i="1"/>
  <c r="AE1765" i="1"/>
  <c r="AD1766" i="1"/>
  <c r="AE1766" i="1"/>
  <c r="AD1767" i="1"/>
  <c r="AE1767" i="1"/>
  <c r="AD1768" i="1"/>
  <c r="AE1768" i="1"/>
  <c r="AD1769" i="1"/>
  <c r="AE1769" i="1"/>
  <c r="AD1770" i="1"/>
  <c r="AE1770" i="1"/>
  <c r="AD1771" i="1"/>
  <c r="AE1771" i="1"/>
  <c r="AD1772" i="1"/>
  <c r="AE1772" i="1"/>
  <c r="AD1773" i="1"/>
  <c r="AE1773" i="1"/>
  <c r="AD1774" i="1"/>
  <c r="AE1774" i="1"/>
  <c r="AD1775" i="1"/>
  <c r="AE1775" i="1"/>
  <c r="AD1776" i="1"/>
  <c r="AE1776" i="1"/>
  <c r="AD1777" i="1"/>
  <c r="AE1777" i="1"/>
  <c r="AD1778" i="1"/>
  <c r="AE1778" i="1"/>
  <c r="AD1779" i="1"/>
  <c r="AE1779" i="1"/>
  <c r="AD1780" i="1"/>
  <c r="AE1780" i="1"/>
  <c r="AD1781" i="1"/>
  <c r="AE1781" i="1"/>
  <c r="AD1782" i="1"/>
  <c r="AE1782" i="1"/>
  <c r="AD1783" i="1"/>
  <c r="AE1783" i="1"/>
  <c r="AD1784" i="1"/>
  <c r="AE1784" i="1"/>
  <c r="AD1785" i="1"/>
  <c r="AE1785" i="1"/>
  <c r="AD1786" i="1"/>
  <c r="AE1786" i="1"/>
  <c r="AD1787" i="1"/>
  <c r="AE1787" i="1"/>
  <c r="AD1788" i="1"/>
  <c r="AE1788" i="1"/>
  <c r="AD1789" i="1"/>
  <c r="AE1789" i="1"/>
  <c r="AD1790" i="1"/>
  <c r="AE1790" i="1"/>
  <c r="AD1791" i="1"/>
  <c r="AE1791" i="1"/>
  <c r="AD1792" i="1"/>
  <c r="AE1792" i="1"/>
  <c r="AD1793" i="1"/>
  <c r="AE1793" i="1"/>
  <c r="AD1794" i="1"/>
  <c r="AE1794" i="1"/>
  <c r="AD1795" i="1"/>
  <c r="AE1795" i="1"/>
  <c r="AD1796" i="1"/>
  <c r="AE1796" i="1"/>
  <c r="AD1797" i="1"/>
  <c r="AE1797" i="1"/>
  <c r="AD1798" i="1"/>
  <c r="AE1798" i="1"/>
  <c r="AD1799" i="1"/>
  <c r="AE1799" i="1"/>
  <c r="AD1800" i="1"/>
  <c r="AE1800" i="1"/>
  <c r="AD1801" i="1"/>
  <c r="AE1801" i="1"/>
  <c r="AD1802" i="1"/>
  <c r="AE1802" i="1"/>
  <c r="AD1803" i="1"/>
  <c r="AE1803" i="1"/>
  <c r="AD1804" i="1"/>
  <c r="AE1804" i="1"/>
  <c r="AD1805" i="1"/>
  <c r="AE1805" i="1"/>
  <c r="AD1806" i="1"/>
  <c r="AE1806" i="1"/>
  <c r="AD1807" i="1"/>
  <c r="AE1807" i="1"/>
  <c r="AD1808" i="1"/>
  <c r="AE1808" i="1"/>
  <c r="AD1809" i="1"/>
  <c r="AE1809" i="1"/>
  <c r="AD1810" i="1"/>
  <c r="AE1810" i="1"/>
  <c r="AD1811" i="1"/>
  <c r="AE1811" i="1"/>
  <c r="AD1812" i="1"/>
  <c r="AE1812" i="1"/>
  <c r="AD1813" i="1"/>
  <c r="AE1813" i="1"/>
  <c r="AD1814" i="1"/>
  <c r="AE1814" i="1"/>
  <c r="AD1815" i="1"/>
  <c r="AE1815" i="1"/>
  <c r="AD1816" i="1"/>
  <c r="AE1816" i="1"/>
  <c r="AD1817" i="1"/>
  <c r="AE1817" i="1"/>
  <c r="AD1818" i="1"/>
  <c r="AE1818" i="1"/>
  <c r="AD1819" i="1"/>
  <c r="AE1819" i="1"/>
  <c r="AD1820" i="1"/>
  <c r="AE1820" i="1"/>
  <c r="AD1821" i="1"/>
  <c r="AE1821" i="1"/>
  <c r="AD1822" i="1"/>
  <c r="AE1822" i="1"/>
  <c r="AD1823" i="1"/>
  <c r="AE1823" i="1"/>
  <c r="AD1824" i="1"/>
  <c r="AE1824" i="1"/>
  <c r="AD1825" i="1"/>
  <c r="AE1825" i="1"/>
  <c r="AD1826" i="1"/>
  <c r="AE1826" i="1"/>
  <c r="AD1827" i="1"/>
  <c r="AE1827" i="1"/>
  <c r="AD1828" i="1"/>
  <c r="AE1828" i="1"/>
  <c r="AD1829" i="1"/>
  <c r="AE1829" i="1"/>
  <c r="AD1830" i="1"/>
  <c r="AE1830" i="1"/>
  <c r="AD1831" i="1"/>
  <c r="AE1831" i="1"/>
  <c r="AD1832" i="1"/>
  <c r="AE1832" i="1"/>
  <c r="AD1833" i="1"/>
  <c r="AE1833" i="1"/>
  <c r="AD1834" i="1"/>
  <c r="AE1834" i="1"/>
  <c r="AD1835" i="1"/>
  <c r="AE1835" i="1"/>
  <c r="AD1836" i="1"/>
  <c r="AE1836" i="1"/>
  <c r="AD1837" i="1"/>
  <c r="AE1837" i="1"/>
  <c r="AD1838" i="1"/>
  <c r="AE1838" i="1"/>
  <c r="AD1839" i="1"/>
  <c r="AE1839" i="1"/>
  <c r="AD1840" i="1"/>
  <c r="AE1840" i="1"/>
  <c r="AD1841" i="1"/>
  <c r="AE1841" i="1"/>
  <c r="AD1842" i="1"/>
  <c r="AE1842" i="1"/>
  <c r="AD1843" i="1"/>
  <c r="AE1843" i="1"/>
  <c r="AD1844" i="1"/>
  <c r="AE1844" i="1"/>
  <c r="AD1845" i="1"/>
  <c r="AE1845" i="1"/>
  <c r="AD1846" i="1"/>
  <c r="AE1846" i="1"/>
  <c r="AD1847" i="1"/>
  <c r="AE1847" i="1"/>
  <c r="AD1848" i="1"/>
  <c r="AE1848" i="1"/>
  <c r="AD1849" i="1"/>
  <c r="AE1849" i="1"/>
  <c r="AD1850" i="1"/>
  <c r="AE1850" i="1"/>
  <c r="AD1851" i="1"/>
  <c r="AE1851" i="1"/>
  <c r="AD1852" i="1"/>
  <c r="AE1852" i="1"/>
  <c r="AD1853" i="1"/>
  <c r="AE1853" i="1"/>
  <c r="AD1854" i="1"/>
  <c r="AE1854" i="1"/>
  <c r="AD1855" i="1"/>
  <c r="AE1855" i="1"/>
  <c r="AD1856" i="1"/>
  <c r="AE1856" i="1"/>
  <c r="AD1857" i="1"/>
  <c r="AE1857" i="1"/>
  <c r="AD1858" i="1"/>
  <c r="AE1858" i="1"/>
  <c r="AD1859" i="1"/>
  <c r="AE1859" i="1"/>
  <c r="AD1860" i="1"/>
  <c r="AE1860" i="1"/>
  <c r="AD1861" i="1"/>
  <c r="AE1861" i="1"/>
  <c r="AD1862" i="1"/>
  <c r="AE1862" i="1"/>
  <c r="AD1863" i="1"/>
  <c r="AE1863" i="1"/>
  <c r="AD1864" i="1"/>
  <c r="AE1864" i="1"/>
  <c r="AD1865" i="1"/>
  <c r="AE1865" i="1"/>
  <c r="AD1866" i="1"/>
  <c r="AE1866" i="1"/>
  <c r="AD1867" i="1"/>
  <c r="AE1867" i="1"/>
  <c r="AD1868" i="1"/>
  <c r="AE1868" i="1"/>
  <c r="AD1869" i="1"/>
  <c r="AE1869" i="1"/>
  <c r="AD1870" i="1"/>
  <c r="AE1870" i="1"/>
  <c r="AD1871" i="1"/>
  <c r="AE1871" i="1"/>
  <c r="AD1872" i="1"/>
  <c r="AE1872" i="1"/>
  <c r="AD1873" i="1"/>
  <c r="AE1873" i="1"/>
  <c r="AD1874" i="1"/>
  <c r="AE1874" i="1"/>
  <c r="AD1875" i="1"/>
  <c r="AE1875" i="1"/>
  <c r="AD1876" i="1"/>
  <c r="AE1876" i="1"/>
  <c r="AD1877" i="1"/>
  <c r="AE1877" i="1"/>
  <c r="AD1878" i="1"/>
  <c r="AE1878" i="1"/>
  <c r="AD1879" i="1"/>
  <c r="AE1879" i="1"/>
  <c r="AD1880" i="1"/>
  <c r="AE1880" i="1"/>
  <c r="AD1881" i="1"/>
  <c r="AE1881" i="1"/>
  <c r="AD1882" i="1"/>
  <c r="AE1882" i="1"/>
  <c r="AD1883" i="1"/>
  <c r="AE1883" i="1"/>
  <c r="AD1884" i="1"/>
  <c r="AE1884" i="1"/>
  <c r="AD1885" i="1"/>
  <c r="AE1885" i="1"/>
  <c r="AD1886" i="1"/>
  <c r="AE1886" i="1"/>
  <c r="AD1887" i="1"/>
  <c r="AE1887" i="1"/>
  <c r="AD1888" i="1"/>
  <c r="AE1888" i="1"/>
  <c r="AD1889" i="1"/>
  <c r="AE1889" i="1"/>
  <c r="AD1890" i="1"/>
  <c r="AE1890" i="1"/>
  <c r="AD1891" i="1"/>
  <c r="AE1891" i="1"/>
  <c r="AD1892" i="1"/>
  <c r="AE1892" i="1"/>
  <c r="AD1893" i="1"/>
  <c r="AE1893" i="1"/>
  <c r="AD1894" i="1"/>
  <c r="AE1894" i="1"/>
  <c r="AD1895" i="1"/>
  <c r="AE1895" i="1"/>
  <c r="AD1896" i="1"/>
  <c r="AE1896" i="1"/>
  <c r="AD1897" i="1"/>
  <c r="AE1897" i="1"/>
  <c r="AD1898" i="1"/>
  <c r="AE1898" i="1"/>
  <c r="AD1899" i="1"/>
  <c r="AE1899" i="1"/>
  <c r="AD1900" i="1"/>
  <c r="AE1900" i="1"/>
  <c r="AD1901" i="1"/>
  <c r="AE1901" i="1"/>
  <c r="AD1902" i="1"/>
  <c r="AE1902" i="1"/>
  <c r="AD1903" i="1"/>
  <c r="AE1903" i="1"/>
  <c r="AD1904" i="1"/>
  <c r="AE1904" i="1"/>
  <c r="AD1905" i="1"/>
  <c r="AE1905" i="1"/>
  <c r="AD1906" i="1"/>
  <c r="AE1906" i="1"/>
  <c r="AD1907" i="1"/>
  <c r="AE1907" i="1"/>
  <c r="AD1908" i="1"/>
  <c r="AE1908" i="1"/>
  <c r="AD1909" i="1"/>
  <c r="AE1909" i="1"/>
  <c r="AD1910" i="1"/>
  <c r="AE1910" i="1"/>
  <c r="AD1911" i="1"/>
  <c r="AE1911" i="1"/>
  <c r="AD1912" i="1"/>
  <c r="AE1912" i="1"/>
  <c r="AD1913" i="1"/>
  <c r="AE1913" i="1"/>
  <c r="AD1914" i="1"/>
  <c r="AE1914" i="1"/>
  <c r="AD1915" i="1"/>
  <c r="AE1915" i="1"/>
  <c r="AD1916" i="1"/>
  <c r="AE1916" i="1"/>
  <c r="AD1917" i="1"/>
  <c r="AE1917" i="1"/>
  <c r="AD1918" i="1"/>
  <c r="AE1918" i="1"/>
  <c r="AD1919" i="1"/>
  <c r="AE1919" i="1"/>
  <c r="AD1920" i="1"/>
  <c r="AE1920" i="1"/>
  <c r="AD1921" i="1"/>
  <c r="AE1921" i="1"/>
  <c r="AD1922" i="1"/>
  <c r="AE1922" i="1"/>
  <c r="AD1923" i="1"/>
  <c r="AE1923" i="1"/>
  <c r="AD1924" i="1"/>
  <c r="AE1924" i="1"/>
  <c r="AD1925" i="1"/>
  <c r="AE1925" i="1"/>
  <c r="AD1926" i="1"/>
  <c r="AE1926" i="1"/>
  <c r="AD1927" i="1"/>
  <c r="AE1927" i="1"/>
  <c r="AD1928" i="1"/>
  <c r="AE1928" i="1"/>
  <c r="AD1929" i="1"/>
  <c r="AE1929" i="1"/>
  <c r="AD1930" i="1"/>
  <c r="AE1930" i="1"/>
  <c r="AD1931" i="1"/>
  <c r="AE1931" i="1"/>
  <c r="AD1932" i="1"/>
  <c r="AE1932" i="1"/>
  <c r="AD1933" i="1"/>
  <c r="AE1933" i="1"/>
  <c r="AD1934" i="1"/>
  <c r="AE1934" i="1"/>
  <c r="AD1935" i="1"/>
  <c r="AE1935" i="1"/>
  <c r="AD1936" i="1"/>
  <c r="AE1936" i="1"/>
  <c r="AD1937" i="1"/>
  <c r="AE1937" i="1"/>
  <c r="AD1938" i="1"/>
  <c r="AE1938" i="1"/>
  <c r="AD1939" i="1"/>
  <c r="AE1939" i="1"/>
  <c r="AD1940" i="1"/>
  <c r="AE1940" i="1"/>
  <c r="AD1941" i="1"/>
  <c r="AE1941" i="1"/>
  <c r="AD1942" i="1"/>
  <c r="AE1942" i="1"/>
  <c r="AD1943" i="1"/>
  <c r="AE1943" i="1"/>
  <c r="AD1944" i="1"/>
  <c r="AE1944" i="1"/>
  <c r="AD1945" i="1"/>
  <c r="AE1945" i="1"/>
  <c r="AD1946" i="1"/>
  <c r="AE1946" i="1"/>
  <c r="AD1947" i="1"/>
  <c r="AE1947" i="1"/>
  <c r="AD1948" i="1"/>
  <c r="AE1948" i="1"/>
  <c r="AD1949" i="1"/>
  <c r="AE1949" i="1"/>
  <c r="AD1950" i="1"/>
  <c r="AE1950" i="1"/>
  <c r="AD1951" i="1"/>
  <c r="AE1951" i="1"/>
  <c r="AD1952" i="1"/>
  <c r="AE1952" i="1"/>
  <c r="AD1953" i="1"/>
  <c r="AE1953" i="1"/>
  <c r="AD1954" i="1"/>
  <c r="AE1954" i="1"/>
  <c r="AD1955" i="1"/>
  <c r="AE1955" i="1"/>
  <c r="AD1956" i="1"/>
  <c r="AE1956" i="1"/>
  <c r="AD1957" i="1"/>
  <c r="AE1957" i="1"/>
  <c r="AD1958" i="1"/>
  <c r="AE1958" i="1"/>
  <c r="AD1959" i="1"/>
  <c r="AE1959" i="1"/>
  <c r="AD1960" i="1"/>
  <c r="AE1960" i="1"/>
  <c r="AD1961" i="1"/>
  <c r="AE1961" i="1"/>
  <c r="AD1962" i="1"/>
  <c r="AE1962" i="1"/>
  <c r="AD1963" i="1"/>
  <c r="AE1963" i="1"/>
  <c r="AD1964" i="1"/>
  <c r="AE1964" i="1"/>
  <c r="AD1965" i="1"/>
  <c r="AE1965" i="1"/>
  <c r="AD1966" i="1"/>
  <c r="AE1966" i="1"/>
  <c r="AD1967" i="1"/>
  <c r="AE1967" i="1"/>
  <c r="AD1968" i="1"/>
  <c r="AE1968" i="1"/>
  <c r="AD1969" i="1"/>
  <c r="AE1969" i="1"/>
  <c r="AD1970" i="1"/>
  <c r="AE1970" i="1"/>
  <c r="AD1971" i="1"/>
  <c r="AE1971" i="1"/>
  <c r="AD1972" i="1"/>
  <c r="AE1972" i="1"/>
  <c r="AD1973" i="1"/>
  <c r="AE1973" i="1"/>
  <c r="AD1974" i="1"/>
  <c r="AE1974" i="1"/>
  <c r="AD1975" i="1"/>
  <c r="AE1975" i="1"/>
  <c r="AD1976" i="1"/>
  <c r="AE1976" i="1"/>
  <c r="AD1977" i="1"/>
  <c r="AE1977" i="1"/>
  <c r="AD1978" i="1"/>
  <c r="AE1978" i="1"/>
  <c r="AD1979" i="1"/>
  <c r="AE1979" i="1"/>
  <c r="AD1980" i="1"/>
  <c r="AE1980" i="1"/>
  <c r="AD1981" i="1"/>
  <c r="AE1981" i="1"/>
  <c r="AD1982" i="1"/>
  <c r="AE1982" i="1"/>
  <c r="AD1983" i="1"/>
  <c r="AE1983" i="1"/>
  <c r="AD1984" i="1"/>
  <c r="AE1984" i="1"/>
  <c r="AD1985" i="1"/>
  <c r="AE1985" i="1"/>
  <c r="AD1986" i="1"/>
  <c r="AE1986" i="1"/>
  <c r="AD1987" i="1"/>
  <c r="AE1987" i="1"/>
  <c r="AD1988" i="1"/>
  <c r="AE1988" i="1"/>
  <c r="AD1989" i="1"/>
  <c r="AE1989" i="1"/>
  <c r="AD1990" i="1"/>
  <c r="AE1990" i="1"/>
  <c r="AD1991" i="1"/>
  <c r="AE1991" i="1"/>
  <c r="AD1992" i="1"/>
  <c r="AE1992" i="1"/>
  <c r="AD1993" i="1"/>
  <c r="AE1993" i="1"/>
  <c r="AD1994" i="1"/>
  <c r="AE1994" i="1"/>
  <c r="AD1995" i="1"/>
  <c r="AE1995" i="1"/>
  <c r="AD1996" i="1"/>
  <c r="AE1996" i="1"/>
  <c r="AD1997" i="1"/>
  <c r="AE1997" i="1"/>
  <c r="AD1998" i="1"/>
  <c r="AE1998" i="1"/>
  <c r="AD1999" i="1"/>
  <c r="AE1999" i="1"/>
  <c r="AD2000" i="1"/>
  <c r="AE2000" i="1"/>
  <c r="AD2001" i="1"/>
  <c r="AE2001" i="1"/>
  <c r="AD2002" i="1"/>
  <c r="AE2002" i="1"/>
  <c r="AD2003" i="1"/>
  <c r="AE2003" i="1"/>
  <c r="AD2004" i="1"/>
  <c r="AE2004" i="1"/>
  <c r="AD2005" i="1"/>
  <c r="AE2005" i="1"/>
  <c r="AD2006" i="1"/>
  <c r="AE2006" i="1"/>
  <c r="AD2007" i="1"/>
  <c r="AE2007" i="1"/>
  <c r="AD2008" i="1"/>
  <c r="AE2008" i="1"/>
  <c r="AD2009" i="1"/>
  <c r="AE2009" i="1"/>
  <c r="AD2010" i="1"/>
  <c r="AE2010" i="1"/>
  <c r="AD2011" i="1"/>
  <c r="AE2011" i="1"/>
  <c r="AD2012" i="1"/>
  <c r="AE2012" i="1"/>
  <c r="AD2013" i="1"/>
  <c r="AE2013" i="1"/>
  <c r="AD2014" i="1"/>
  <c r="AE2014" i="1"/>
  <c r="AD2015" i="1"/>
  <c r="AE2015" i="1"/>
  <c r="AD2016" i="1"/>
  <c r="AE2016" i="1"/>
  <c r="AD2017" i="1"/>
  <c r="AE2017" i="1"/>
  <c r="AD2018" i="1"/>
  <c r="AE2018" i="1"/>
  <c r="AD2019" i="1"/>
  <c r="AE2019" i="1"/>
  <c r="AD2020" i="1"/>
  <c r="AE2020" i="1"/>
  <c r="AD2021" i="1"/>
  <c r="AE2021" i="1"/>
  <c r="AD2022" i="1"/>
  <c r="AE2022" i="1"/>
  <c r="AD2023" i="1"/>
  <c r="AE2023" i="1"/>
  <c r="AD2024" i="1"/>
  <c r="AE2024" i="1"/>
  <c r="AD2025" i="1"/>
  <c r="AE2025" i="1"/>
  <c r="AD2026" i="1"/>
  <c r="AE2026" i="1"/>
  <c r="AD2027" i="1"/>
  <c r="AE2027" i="1"/>
  <c r="AD2028" i="1"/>
  <c r="AE2028" i="1"/>
  <c r="AD2029" i="1"/>
  <c r="AE2029" i="1"/>
  <c r="AD2030" i="1"/>
  <c r="AE2030" i="1"/>
  <c r="AD2031" i="1"/>
  <c r="AE2031" i="1"/>
  <c r="AD2032" i="1"/>
  <c r="AE2032" i="1"/>
  <c r="AD2033" i="1"/>
  <c r="AE2033" i="1"/>
  <c r="AD2034" i="1"/>
  <c r="AE2034" i="1"/>
  <c r="AD2035" i="1"/>
  <c r="AE2035" i="1"/>
  <c r="AD2036" i="1"/>
  <c r="AE2036" i="1"/>
  <c r="AD2037" i="1"/>
  <c r="AE2037" i="1"/>
  <c r="AD2038" i="1"/>
  <c r="AE2038" i="1"/>
  <c r="AD2039" i="1"/>
  <c r="AE2039" i="1"/>
  <c r="AD2040" i="1"/>
  <c r="AE2040" i="1"/>
  <c r="AD2041" i="1"/>
  <c r="AE2041" i="1"/>
  <c r="AD2042" i="1"/>
  <c r="AE2042" i="1"/>
  <c r="AD2043" i="1"/>
  <c r="AE2043" i="1"/>
  <c r="AD2044" i="1"/>
  <c r="AE2044" i="1"/>
  <c r="AD2045" i="1"/>
  <c r="AE2045" i="1"/>
  <c r="AD2046" i="1"/>
  <c r="AE2046" i="1"/>
  <c r="AD2047" i="1"/>
  <c r="AE2047" i="1"/>
  <c r="AD2048" i="1"/>
  <c r="AE2048" i="1"/>
  <c r="AD2049" i="1"/>
  <c r="AE2049" i="1"/>
  <c r="AD2050" i="1"/>
  <c r="AE2050" i="1"/>
  <c r="AD2051" i="1"/>
  <c r="AE2051" i="1"/>
  <c r="AD2052" i="1"/>
  <c r="AE2052" i="1"/>
  <c r="AD2053" i="1"/>
  <c r="AE2053" i="1"/>
  <c r="AD2054" i="1"/>
  <c r="AE2054" i="1"/>
  <c r="AD2055" i="1"/>
  <c r="AE2055" i="1"/>
  <c r="AD2056" i="1"/>
  <c r="AE2056" i="1"/>
  <c r="AD2057" i="1"/>
  <c r="AE2057" i="1"/>
  <c r="AD2058" i="1"/>
  <c r="AE2058" i="1"/>
  <c r="AD2059" i="1"/>
  <c r="AE2059" i="1"/>
  <c r="AD2060" i="1"/>
  <c r="AE2060" i="1"/>
  <c r="AD2061" i="1"/>
  <c r="AE2061" i="1"/>
  <c r="AD2062" i="1"/>
  <c r="AE2062" i="1"/>
  <c r="AD2063" i="1"/>
  <c r="AE2063" i="1"/>
  <c r="AD2064" i="1"/>
  <c r="AE2064" i="1"/>
  <c r="AD2065" i="1"/>
  <c r="AE2065" i="1"/>
  <c r="AD2066" i="1"/>
  <c r="AE2066" i="1"/>
  <c r="AD2067" i="1"/>
  <c r="AE2067" i="1"/>
  <c r="AD2068" i="1"/>
  <c r="AE2068" i="1"/>
  <c r="AD2069" i="1"/>
  <c r="AE2069" i="1"/>
  <c r="AD2070" i="1"/>
  <c r="AE2070" i="1"/>
  <c r="AD2071" i="1"/>
  <c r="AE2071" i="1"/>
  <c r="AD2072" i="1"/>
  <c r="AE2072" i="1"/>
  <c r="AD2073" i="1"/>
  <c r="AE2073" i="1"/>
  <c r="AD2074" i="1"/>
  <c r="AE2074" i="1"/>
  <c r="AD2075" i="1"/>
  <c r="AE2075" i="1"/>
  <c r="AD2076" i="1"/>
  <c r="AE2076" i="1"/>
  <c r="AD2077" i="1"/>
  <c r="AE2077" i="1"/>
  <c r="AD2078" i="1"/>
  <c r="AE2078" i="1"/>
  <c r="AD2079" i="1"/>
  <c r="AE2079" i="1"/>
  <c r="AD2080" i="1"/>
  <c r="AE2080" i="1"/>
  <c r="AD2081" i="1"/>
  <c r="AE2081" i="1"/>
  <c r="AD2082" i="1"/>
  <c r="AE2082" i="1"/>
  <c r="AD2083" i="1"/>
  <c r="AE2083" i="1"/>
  <c r="AD2084" i="1"/>
  <c r="AE2084" i="1"/>
  <c r="AD2085" i="1"/>
  <c r="AE2085" i="1"/>
  <c r="AD2086" i="1"/>
  <c r="AE2086" i="1"/>
  <c r="AD2087" i="1"/>
  <c r="AE2087" i="1"/>
  <c r="AD2088" i="1"/>
  <c r="AE2088" i="1"/>
  <c r="AD2089" i="1"/>
  <c r="AE2089" i="1"/>
  <c r="AD2090" i="1"/>
  <c r="AE2090" i="1"/>
  <c r="AD2091" i="1"/>
  <c r="AE2091" i="1"/>
  <c r="AD2092" i="1"/>
  <c r="AE2092" i="1"/>
  <c r="AD2093" i="1"/>
  <c r="AE2093" i="1"/>
  <c r="AD2094" i="1"/>
  <c r="AE2094" i="1"/>
  <c r="AD2095" i="1"/>
  <c r="AE2095" i="1"/>
  <c r="AD2096" i="1"/>
  <c r="AE2096" i="1"/>
  <c r="AD2097" i="1"/>
  <c r="AE2097" i="1"/>
  <c r="AD2098" i="1"/>
  <c r="AE2098" i="1"/>
  <c r="AD2099" i="1"/>
  <c r="AE2099" i="1"/>
  <c r="AD2100" i="1"/>
  <c r="AE2100" i="1"/>
  <c r="AD2101" i="1"/>
  <c r="AE2101" i="1"/>
  <c r="AD2102" i="1"/>
  <c r="AE2102" i="1"/>
  <c r="AD2103" i="1"/>
  <c r="AE2103" i="1"/>
  <c r="AD2104" i="1"/>
  <c r="AE2104" i="1"/>
  <c r="AD2105" i="1"/>
  <c r="AE2105" i="1"/>
  <c r="AD2106" i="1"/>
  <c r="AE2106" i="1"/>
  <c r="AD2107" i="1"/>
  <c r="AE2107" i="1"/>
  <c r="AD2108" i="1"/>
  <c r="AE2108" i="1"/>
  <c r="AD2109" i="1"/>
  <c r="AE2109" i="1"/>
  <c r="AD2110" i="1"/>
  <c r="AE2110" i="1"/>
  <c r="AD2111" i="1"/>
  <c r="AE2111" i="1"/>
  <c r="AD2112" i="1"/>
  <c r="AE2112" i="1"/>
  <c r="AD2113" i="1"/>
  <c r="AE2113" i="1"/>
  <c r="AD2114" i="1"/>
  <c r="AE2114" i="1"/>
  <c r="AD2115" i="1"/>
  <c r="AE2115" i="1"/>
  <c r="AD2116" i="1"/>
  <c r="AE2116" i="1"/>
  <c r="AD2117" i="1"/>
  <c r="AE2117" i="1"/>
  <c r="AD2118" i="1"/>
  <c r="AE2118" i="1"/>
  <c r="AD2119" i="1"/>
  <c r="AE2119" i="1"/>
  <c r="AD2120" i="1"/>
  <c r="AE2120" i="1"/>
  <c r="AD2121" i="1"/>
  <c r="AE2121" i="1"/>
  <c r="AD2122" i="1"/>
  <c r="AE2122" i="1"/>
  <c r="AD2123" i="1"/>
  <c r="AE2123" i="1"/>
  <c r="AD2124" i="1"/>
  <c r="AE2124" i="1"/>
  <c r="AD2125" i="1"/>
  <c r="AE2125" i="1"/>
  <c r="AD2126" i="1"/>
  <c r="AE2126" i="1"/>
  <c r="AD2127" i="1"/>
  <c r="AE2127" i="1"/>
  <c r="AD2128" i="1"/>
  <c r="AE2128" i="1"/>
  <c r="AD2129" i="1"/>
  <c r="AE2129" i="1"/>
  <c r="AD2130" i="1"/>
  <c r="AE2130" i="1"/>
  <c r="AD2131" i="1"/>
  <c r="AE2131" i="1"/>
  <c r="AD2132" i="1"/>
  <c r="AE2132" i="1"/>
  <c r="AD2133" i="1"/>
  <c r="AE2133" i="1"/>
  <c r="AD2134" i="1"/>
  <c r="AE2134" i="1"/>
  <c r="AD2135" i="1"/>
  <c r="AE2135" i="1"/>
  <c r="AD2136" i="1"/>
  <c r="AE2136" i="1"/>
  <c r="AD2137" i="1"/>
  <c r="AE2137" i="1"/>
  <c r="AD2138" i="1"/>
  <c r="AE2138" i="1"/>
  <c r="AD2139" i="1"/>
  <c r="AE2139" i="1"/>
  <c r="AD2140" i="1"/>
  <c r="AE2140" i="1"/>
  <c r="AD2141" i="1"/>
  <c r="AE2141" i="1"/>
  <c r="AD2142" i="1"/>
  <c r="AE2142" i="1"/>
  <c r="AD2143" i="1"/>
  <c r="AE2143" i="1"/>
  <c r="AD2144" i="1"/>
  <c r="AE2144" i="1"/>
  <c r="AD2145" i="1"/>
  <c r="AE2145" i="1"/>
  <c r="AD2146" i="1"/>
  <c r="AE2146" i="1"/>
  <c r="AD2147" i="1"/>
  <c r="AE2147" i="1"/>
  <c r="AD2148" i="1"/>
  <c r="AE2148" i="1"/>
  <c r="AD2149" i="1"/>
  <c r="AE2149" i="1"/>
  <c r="AD2150" i="1"/>
  <c r="AE2150" i="1"/>
  <c r="AD2151" i="1"/>
  <c r="AE2151" i="1"/>
  <c r="AD2152" i="1"/>
  <c r="AE2152" i="1"/>
  <c r="AD2153" i="1"/>
  <c r="AE2153" i="1"/>
  <c r="AD2154" i="1"/>
  <c r="AE2154" i="1"/>
  <c r="AD2155" i="1"/>
  <c r="AE2155" i="1"/>
  <c r="AD2156" i="1"/>
  <c r="AE2156" i="1"/>
  <c r="AD2157" i="1"/>
  <c r="AE2157" i="1"/>
  <c r="AD2158" i="1"/>
  <c r="AE2158" i="1"/>
  <c r="AD2159" i="1"/>
  <c r="AE2159" i="1"/>
  <c r="AD2160" i="1"/>
  <c r="AE2160" i="1"/>
  <c r="AD2161" i="1"/>
  <c r="AE2161" i="1"/>
  <c r="AD2162" i="1"/>
  <c r="AE2162" i="1"/>
  <c r="AD2163" i="1"/>
  <c r="AE2163" i="1"/>
  <c r="AD2164" i="1"/>
  <c r="AE2164" i="1"/>
  <c r="AD2165" i="1"/>
  <c r="AE2165" i="1"/>
  <c r="AD2166" i="1"/>
  <c r="AE2166" i="1"/>
  <c r="AD2167" i="1"/>
  <c r="AE2167" i="1"/>
  <c r="AD2168" i="1"/>
  <c r="AE2168" i="1"/>
  <c r="AD2169" i="1"/>
  <c r="AE2169" i="1"/>
  <c r="AD2170" i="1"/>
  <c r="AE2170" i="1"/>
  <c r="AD2171" i="1"/>
  <c r="AE2171" i="1"/>
  <c r="AD2172" i="1"/>
  <c r="AE2172" i="1"/>
  <c r="AD2173" i="1"/>
  <c r="AE2173" i="1"/>
  <c r="AD2174" i="1"/>
  <c r="AE2174" i="1"/>
  <c r="AD2175" i="1"/>
  <c r="AE2175" i="1"/>
  <c r="AD2176" i="1"/>
  <c r="AE2176" i="1"/>
  <c r="AD2177" i="1"/>
  <c r="AE2177" i="1"/>
  <c r="AD2178" i="1"/>
  <c r="AE2178" i="1"/>
  <c r="AD2179" i="1"/>
  <c r="AE2179" i="1"/>
  <c r="AD2180" i="1"/>
  <c r="AE2180" i="1"/>
  <c r="AD2181" i="1"/>
  <c r="AE2181" i="1"/>
  <c r="AD2182" i="1"/>
  <c r="AE2182" i="1"/>
  <c r="AD2183" i="1"/>
  <c r="AE2183" i="1"/>
  <c r="AD2184" i="1"/>
  <c r="AE2184" i="1"/>
  <c r="AD2185" i="1"/>
  <c r="AE2185" i="1"/>
  <c r="AD2186" i="1"/>
  <c r="AE2186" i="1"/>
  <c r="AD2187" i="1"/>
  <c r="AE2187" i="1"/>
  <c r="AD2188" i="1"/>
  <c r="AE2188" i="1"/>
  <c r="AD2189" i="1"/>
  <c r="AE2189" i="1"/>
  <c r="AD2190" i="1"/>
  <c r="AE2190" i="1"/>
  <c r="AD2191" i="1"/>
  <c r="AE2191" i="1"/>
  <c r="AD2192" i="1"/>
  <c r="AE2192" i="1"/>
  <c r="AD2193" i="1"/>
  <c r="AE2193" i="1"/>
  <c r="AD2194" i="1"/>
  <c r="AE2194" i="1"/>
  <c r="AD2195" i="1"/>
  <c r="AE2195" i="1"/>
  <c r="AD2196" i="1"/>
  <c r="AE2196" i="1"/>
  <c r="AD2197" i="1"/>
  <c r="AE2197" i="1"/>
  <c r="AD2198" i="1"/>
  <c r="AE2198" i="1"/>
  <c r="AD2199" i="1"/>
  <c r="AE2199" i="1"/>
  <c r="AD2200" i="1"/>
  <c r="AE2200" i="1"/>
  <c r="AD2201" i="1"/>
  <c r="AE2201" i="1"/>
  <c r="AD2202" i="1"/>
  <c r="AE2202" i="1"/>
  <c r="AD2203" i="1"/>
  <c r="AE2203" i="1"/>
  <c r="AD2204" i="1"/>
  <c r="AE2204" i="1"/>
  <c r="AD2205" i="1"/>
  <c r="AE2205" i="1"/>
  <c r="AD2206" i="1"/>
  <c r="AE2206" i="1"/>
  <c r="AD2207" i="1"/>
  <c r="AE2207" i="1"/>
  <c r="AD2208" i="1"/>
  <c r="AE2208" i="1"/>
  <c r="AD2209" i="1"/>
  <c r="AE2209" i="1"/>
  <c r="AD2210" i="1"/>
  <c r="AE2210" i="1"/>
  <c r="AD2211" i="1"/>
  <c r="AE2211" i="1"/>
  <c r="AD2212" i="1"/>
  <c r="AE2212" i="1"/>
  <c r="AD2213" i="1"/>
  <c r="AE2213" i="1"/>
  <c r="AD2214" i="1"/>
  <c r="AE2214" i="1"/>
  <c r="AD2215" i="1"/>
  <c r="AE2215" i="1"/>
  <c r="AD2216" i="1"/>
  <c r="AE2216" i="1"/>
  <c r="AD2217" i="1"/>
  <c r="AE2217" i="1"/>
  <c r="AD2218" i="1"/>
  <c r="AE2218" i="1"/>
  <c r="AD2219" i="1"/>
  <c r="AE2219" i="1"/>
  <c r="AD2220" i="1"/>
  <c r="AE2220" i="1"/>
  <c r="AD2221" i="1"/>
  <c r="AE2221" i="1"/>
  <c r="AD2222" i="1"/>
  <c r="AE2222" i="1"/>
  <c r="AD2223" i="1"/>
  <c r="AE2223" i="1"/>
  <c r="AD2224" i="1"/>
  <c r="AE2224" i="1"/>
  <c r="AD2225" i="1"/>
  <c r="AE2225" i="1"/>
  <c r="AD2226" i="1"/>
  <c r="AE2226" i="1"/>
  <c r="AD2227" i="1"/>
  <c r="AE2227" i="1"/>
  <c r="AD2228" i="1"/>
  <c r="AE2228" i="1"/>
  <c r="AD2229" i="1"/>
  <c r="AE2229" i="1"/>
  <c r="AD2230" i="1"/>
  <c r="AE2230" i="1"/>
  <c r="AD2231" i="1"/>
  <c r="AE2231" i="1"/>
  <c r="AD2232" i="1"/>
  <c r="AE2232" i="1"/>
  <c r="AD2233" i="1"/>
  <c r="AE2233" i="1"/>
  <c r="AD2234" i="1"/>
  <c r="AE2234" i="1"/>
  <c r="AD2235" i="1"/>
  <c r="AE2235" i="1"/>
  <c r="AD2236" i="1"/>
  <c r="AE2236" i="1"/>
  <c r="AD2237" i="1"/>
  <c r="AE2237" i="1"/>
  <c r="AD2238" i="1"/>
  <c r="AE2238" i="1"/>
  <c r="AD2239" i="1"/>
  <c r="AE2239" i="1"/>
  <c r="AD2240" i="1"/>
  <c r="AE2240" i="1"/>
  <c r="AD2241" i="1"/>
  <c r="AE2241" i="1"/>
  <c r="AD2242" i="1"/>
  <c r="AE2242" i="1"/>
  <c r="AD2243" i="1"/>
  <c r="AE2243" i="1"/>
  <c r="AD2244" i="1"/>
  <c r="AE2244" i="1"/>
  <c r="AD2245" i="1"/>
  <c r="AE2245" i="1"/>
  <c r="AD2246" i="1"/>
  <c r="AE2246" i="1"/>
  <c r="AD2247" i="1"/>
  <c r="AE2247" i="1"/>
  <c r="AD2248" i="1"/>
  <c r="AE2248" i="1"/>
  <c r="AD2249" i="1"/>
  <c r="AE2249" i="1"/>
  <c r="AD2250" i="1"/>
  <c r="AE2250" i="1"/>
  <c r="AD2251" i="1"/>
  <c r="AE2251" i="1"/>
  <c r="AD2252" i="1"/>
  <c r="AE2252" i="1"/>
  <c r="AD2253" i="1"/>
  <c r="AE2253" i="1"/>
  <c r="AD2254" i="1"/>
  <c r="AE2254" i="1"/>
  <c r="AD2255" i="1"/>
  <c r="AE2255" i="1"/>
  <c r="AD2256" i="1"/>
  <c r="AE2256" i="1"/>
  <c r="AD2257" i="1"/>
  <c r="AE2257" i="1"/>
  <c r="AD2258" i="1"/>
  <c r="AE2258" i="1"/>
  <c r="AD2259" i="1"/>
  <c r="AE2259" i="1"/>
  <c r="AD2260" i="1"/>
  <c r="AE2260" i="1"/>
  <c r="AD2261" i="1"/>
  <c r="AE2261" i="1"/>
  <c r="AD2262" i="1"/>
  <c r="AE2262" i="1"/>
  <c r="AD2263" i="1"/>
  <c r="AE2263" i="1"/>
  <c r="AD2264" i="1"/>
  <c r="AE2264" i="1"/>
  <c r="AD2265" i="1"/>
  <c r="AE2265" i="1"/>
  <c r="AD2266" i="1"/>
  <c r="AE2266" i="1"/>
  <c r="AD2267" i="1"/>
  <c r="AE2267" i="1"/>
  <c r="AD2268" i="1"/>
  <c r="AE2268" i="1"/>
  <c r="AD2269" i="1"/>
  <c r="AE2269" i="1"/>
  <c r="AD2270" i="1"/>
  <c r="AE2270" i="1"/>
  <c r="AD2271" i="1"/>
  <c r="AE2271" i="1"/>
  <c r="AD2272" i="1"/>
  <c r="AE2272" i="1"/>
  <c r="AD2273" i="1"/>
  <c r="AE2273" i="1"/>
  <c r="AD2274" i="1"/>
  <c r="AE2274" i="1"/>
  <c r="AD2275" i="1"/>
  <c r="AE2275" i="1"/>
  <c r="AD2276" i="1"/>
  <c r="AE2276" i="1"/>
  <c r="AD2277" i="1"/>
  <c r="AE2277" i="1"/>
  <c r="AD2278" i="1"/>
  <c r="AE2278" i="1"/>
  <c r="AD2279" i="1"/>
  <c r="AE2279" i="1"/>
  <c r="AD2280" i="1"/>
  <c r="AE2280" i="1"/>
  <c r="AD2281" i="1"/>
  <c r="AE2281" i="1"/>
  <c r="AD2282" i="1"/>
  <c r="AE2282" i="1"/>
  <c r="AD2283" i="1"/>
  <c r="AE2283" i="1"/>
  <c r="AD2284" i="1"/>
  <c r="AE2284" i="1"/>
  <c r="AD2285" i="1"/>
  <c r="AE2285" i="1"/>
  <c r="AD2286" i="1"/>
  <c r="AE2286" i="1"/>
  <c r="AD2287" i="1"/>
  <c r="AE2287" i="1"/>
  <c r="AD2288" i="1"/>
  <c r="AE2288" i="1"/>
  <c r="AD2289" i="1"/>
  <c r="AE2289" i="1"/>
  <c r="AD2290" i="1"/>
  <c r="AE2290" i="1"/>
  <c r="AD2291" i="1"/>
  <c r="AE2291" i="1"/>
  <c r="AD2292" i="1"/>
  <c r="AE2292" i="1"/>
  <c r="AD2293" i="1"/>
  <c r="AE2293" i="1"/>
  <c r="AD2294" i="1"/>
  <c r="AE2294" i="1"/>
  <c r="AD2295" i="1"/>
  <c r="AE2295" i="1"/>
  <c r="AD2296" i="1"/>
  <c r="AE2296" i="1"/>
  <c r="AD2297" i="1"/>
  <c r="AE2297" i="1"/>
  <c r="AD2298" i="1"/>
  <c r="AE2298" i="1"/>
  <c r="AD2299" i="1"/>
  <c r="AE2299" i="1"/>
  <c r="AD2300" i="1"/>
  <c r="AE2300" i="1"/>
  <c r="AD2301" i="1"/>
  <c r="AE2301" i="1"/>
  <c r="AD2302" i="1"/>
  <c r="AE2302" i="1"/>
  <c r="AD2303" i="1"/>
  <c r="AE2303" i="1"/>
  <c r="AD2304" i="1"/>
  <c r="AE2304" i="1"/>
  <c r="AD2305" i="1"/>
  <c r="AE2305" i="1"/>
  <c r="AD2306" i="1"/>
  <c r="AE2306" i="1"/>
  <c r="AD2307" i="1"/>
  <c r="AE2307" i="1"/>
  <c r="AD2308" i="1"/>
  <c r="AE2308" i="1"/>
  <c r="AD2309" i="1"/>
  <c r="AE2309" i="1"/>
  <c r="AD2310" i="1"/>
  <c r="AE2310" i="1"/>
  <c r="AD2311" i="1"/>
  <c r="AE2311" i="1"/>
  <c r="AD2312" i="1"/>
  <c r="AE2312" i="1"/>
  <c r="AD2313" i="1"/>
  <c r="AE2313" i="1"/>
  <c r="AD2314" i="1"/>
  <c r="AE2314" i="1"/>
  <c r="AD2315" i="1"/>
  <c r="AE2315" i="1"/>
  <c r="AD2316" i="1"/>
  <c r="AE2316" i="1"/>
  <c r="AD2317" i="1"/>
  <c r="AE2317" i="1"/>
  <c r="AD2318" i="1"/>
  <c r="AE2318" i="1"/>
  <c r="AD2319" i="1"/>
  <c r="AE2319" i="1"/>
  <c r="AD2320" i="1"/>
  <c r="AE2320" i="1"/>
  <c r="AD2321" i="1"/>
  <c r="AE2321" i="1"/>
  <c r="AD2322" i="1"/>
  <c r="AE2322" i="1"/>
  <c r="AD2323" i="1"/>
  <c r="AE2323" i="1"/>
  <c r="AD2324" i="1"/>
  <c r="AE2324" i="1"/>
  <c r="AD2325" i="1"/>
  <c r="AE2325" i="1"/>
  <c r="AD2326" i="1"/>
  <c r="AE2326" i="1"/>
  <c r="AD2327" i="1"/>
  <c r="AE2327" i="1"/>
  <c r="AD2328" i="1"/>
  <c r="AE2328" i="1"/>
  <c r="AD2329" i="1"/>
  <c r="AE2329" i="1"/>
  <c r="AD2330" i="1"/>
  <c r="AE2330" i="1"/>
  <c r="AD2331" i="1"/>
  <c r="AE2331" i="1"/>
  <c r="AD2332" i="1"/>
  <c r="AE2332" i="1"/>
  <c r="AD2333" i="1"/>
  <c r="AE2333" i="1"/>
  <c r="AD2334" i="1"/>
  <c r="AE2334" i="1"/>
  <c r="AD2335" i="1"/>
  <c r="AE2335" i="1"/>
  <c r="AD2336" i="1"/>
  <c r="AE2336" i="1"/>
  <c r="AD2337" i="1"/>
  <c r="AE2337" i="1"/>
  <c r="AD2338" i="1"/>
  <c r="AE2338" i="1"/>
  <c r="AD2339" i="1"/>
  <c r="AE2339" i="1"/>
  <c r="AD2340" i="1"/>
  <c r="AE2340" i="1"/>
  <c r="AD2341" i="1"/>
  <c r="AE2341" i="1"/>
  <c r="AD2342" i="1"/>
  <c r="AE2342" i="1"/>
  <c r="AD2343" i="1"/>
  <c r="AE2343" i="1"/>
  <c r="AD2344" i="1"/>
  <c r="AE2344" i="1"/>
  <c r="AD2345" i="1"/>
  <c r="AE2345" i="1"/>
  <c r="AD2346" i="1"/>
  <c r="AE2346" i="1"/>
  <c r="AD2347" i="1"/>
  <c r="AE2347" i="1"/>
  <c r="AD2348" i="1"/>
  <c r="AE2348" i="1"/>
  <c r="AD2349" i="1"/>
  <c r="AE2349" i="1"/>
  <c r="AD2350" i="1"/>
  <c r="AE2350" i="1"/>
  <c r="AD2351" i="1"/>
  <c r="AE2351" i="1"/>
  <c r="AD2352" i="1"/>
  <c r="AE2352" i="1"/>
  <c r="AD2353" i="1"/>
  <c r="AE2353" i="1"/>
  <c r="AD2354" i="1"/>
  <c r="AE2354" i="1"/>
  <c r="AD2355" i="1"/>
  <c r="AE2355" i="1"/>
  <c r="AD2356" i="1"/>
  <c r="AE2356" i="1"/>
  <c r="AD2357" i="1"/>
  <c r="AE2357" i="1"/>
  <c r="AD2358" i="1"/>
  <c r="AE2358" i="1"/>
  <c r="AD2359" i="1"/>
  <c r="AE2359" i="1"/>
  <c r="AD2360" i="1"/>
  <c r="AE2360" i="1"/>
  <c r="AD2361" i="1"/>
  <c r="AE2361" i="1"/>
  <c r="AD2362" i="1"/>
  <c r="AE2362" i="1"/>
  <c r="AD2363" i="1"/>
  <c r="AE2363" i="1"/>
  <c r="AD2364" i="1"/>
  <c r="AE2364" i="1"/>
  <c r="AD2365" i="1"/>
  <c r="AE2365" i="1"/>
  <c r="AD2366" i="1"/>
  <c r="AE2366" i="1"/>
  <c r="AD2367" i="1"/>
  <c r="AE2367" i="1"/>
  <c r="AD2368" i="1"/>
  <c r="AE2368" i="1"/>
  <c r="AD2369" i="1"/>
  <c r="AE2369" i="1"/>
  <c r="AD2370" i="1"/>
  <c r="AE2370" i="1"/>
  <c r="AD2371" i="1"/>
  <c r="AE2371" i="1"/>
  <c r="AD2372" i="1"/>
  <c r="AE2372" i="1"/>
  <c r="AD2373" i="1"/>
  <c r="AE2373" i="1"/>
  <c r="AD2374" i="1"/>
  <c r="AE2374" i="1"/>
  <c r="AD2375" i="1"/>
  <c r="AE2375" i="1"/>
  <c r="AD2376" i="1"/>
  <c r="AE2376" i="1"/>
  <c r="AD2377" i="1"/>
  <c r="AE2377" i="1"/>
  <c r="AD2378" i="1"/>
  <c r="AE2378" i="1"/>
  <c r="AD2379" i="1"/>
  <c r="AE2379" i="1"/>
  <c r="AD2380" i="1"/>
  <c r="AE2380" i="1"/>
  <c r="AD2381" i="1"/>
  <c r="AE2381" i="1"/>
  <c r="AD2382" i="1"/>
  <c r="AE2382" i="1"/>
  <c r="AD2383" i="1"/>
  <c r="AE2383" i="1"/>
  <c r="AD2384" i="1"/>
  <c r="AE2384" i="1"/>
  <c r="AD2385" i="1"/>
  <c r="AE2385" i="1"/>
  <c r="AD2386" i="1"/>
  <c r="AE2386" i="1"/>
  <c r="AD2387" i="1"/>
  <c r="AE2387" i="1"/>
  <c r="AD2388" i="1"/>
  <c r="AE2388" i="1"/>
  <c r="AD2389" i="1"/>
  <c r="AE2389" i="1"/>
  <c r="AD2390" i="1"/>
  <c r="AE2390" i="1"/>
  <c r="AD2391" i="1"/>
  <c r="AE2391" i="1"/>
  <c r="AD2392" i="1"/>
  <c r="AE2392" i="1"/>
  <c r="AD2393" i="1"/>
  <c r="AE2393" i="1"/>
  <c r="AD2394" i="1"/>
  <c r="AE2394" i="1"/>
  <c r="AD2395" i="1"/>
  <c r="AE2395" i="1"/>
  <c r="AD2396" i="1"/>
  <c r="AE2396" i="1"/>
  <c r="AD2397" i="1"/>
  <c r="AE2397" i="1"/>
  <c r="AD2398" i="1"/>
  <c r="AE2398" i="1"/>
  <c r="AD2399" i="1"/>
  <c r="AE2399" i="1"/>
  <c r="AD2400" i="1"/>
  <c r="AE2400" i="1"/>
  <c r="AD2401" i="1"/>
  <c r="AE2401" i="1"/>
  <c r="AD2402" i="1"/>
  <c r="AE2402" i="1"/>
  <c r="AD2403" i="1"/>
  <c r="AE2403" i="1"/>
  <c r="AD2404" i="1"/>
  <c r="AE2404" i="1"/>
  <c r="AD2405" i="1"/>
  <c r="AE2405" i="1"/>
  <c r="AD2406" i="1"/>
  <c r="AE2406" i="1"/>
  <c r="AD2407" i="1"/>
  <c r="AE2407" i="1"/>
  <c r="AD2408" i="1"/>
  <c r="AE2408" i="1"/>
  <c r="AD2409" i="1"/>
  <c r="AE2409" i="1"/>
  <c r="AD2410" i="1"/>
  <c r="AE2410" i="1"/>
  <c r="AD2411" i="1"/>
  <c r="AE2411" i="1"/>
  <c r="AD2412" i="1"/>
  <c r="AE2412" i="1"/>
  <c r="AD2413" i="1"/>
  <c r="AE2413" i="1"/>
  <c r="AD2414" i="1"/>
  <c r="AE2414" i="1"/>
  <c r="AD2415" i="1"/>
  <c r="AE2415" i="1"/>
  <c r="AD2416" i="1"/>
  <c r="AE2416" i="1"/>
  <c r="AD2417" i="1"/>
  <c r="AE2417" i="1"/>
  <c r="AD2418" i="1"/>
  <c r="AE2418" i="1"/>
  <c r="AD2419" i="1"/>
  <c r="AE2419" i="1"/>
  <c r="AD2420" i="1"/>
  <c r="AE2420" i="1"/>
  <c r="AD2421" i="1"/>
  <c r="AE2421" i="1"/>
  <c r="AD2422" i="1"/>
  <c r="AE2422" i="1"/>
  <c r="AD2423" i="1"/>
  <c r="AE2423" i="1"/>
  <c r="AD2424" i="1"/>
  <c r="AE2424" i="1"/>
  <c r="AD2425" i="1"/>
  <c r="AE2425" i="1"/>
  <c r="AD2426" i="1"/>
  <c r="AE2426" i="1"/>
  <c r="AD2427" i="1"/>
  <c r="AE2427" i="1"/>
  <c r="AD2428" i="1"/>
  <c r="AE2428" i="1"/>
  <c r="AD2429" i="1"/>
  <c r="AE2429" i="1"/>
  <c r="AD2430" i="1"/>
  <c r="AE2430" i="1"/>
  <c r="AD2431" i="1"/>
  <c r="AE2431" i="1"/>
  <c r="AD2432" i="1"/>
  <c r="AE2432" i="1"/>
  <c r="AD2433" i="1"/>
  <c r="AE2433" i="1"/>
  <c r="AD2434" i="1"/>
  <c r="AE2434" i="1"/>
  <c r="AD2435" i="1"/>
  <c r="AE2435" i="1"/>
  <c r="AD2436" i="1"/>
  <c r="AE2436" i="1"/>
  <c r="AD2437" i="1"/>
  <c r="AE2437" i="1"/>
  <c r="AD2438" i="1"/>
  <c r="AE2438" i="1"/>
  <c r="AD2439" i="1"/>
  <c r="AE2439" i="1"/>
  <c r="AD2440" i="1"/>
  <c r="AE2440" i="1"/>
  <c r="AD2441" i="1"/>
  <c r="AE2441" i="1"/>
  <c r="AD2442" i="1"/>
  <c r="AE2442" i="1"/>
  <c r="AD2443" i="1"/>
  <c r="AE2443" i="1"/>
  <c r="AD2444" i="1"/>
  <c r="AE2444" i="1"/>
  <c r="AD2445" i="1"/>
  <c r="AE2445" i="1"/>
  <c r="AD2446" i="1"/>
  <c r="AE2446" i="1"/>
  <c r="AD2447" i="1"/>
  <c r="AE2447" i="1"/>
  <c r="AD2448" i="1"/>
  <c r="AE2448" i="1"/>
  <c r="AD2449" i="1"/>
  <c r="AE2449" i="1"/>
  <c r="AD2450" i="1"/>
  <c r="AE2450" i="1"/>
  <c r="AD2451" i="1"/>
  <c r="AE2451" i="1"/>
  <c r="AD2452" i="1"/>
  <c r="AE2452" i="1"/>
  <c r="AD2453" i="1"/>
  <c r="AE2453" i="1"/>
  <c r="AD2454" i="1"/>
  <c r="AE2454" i="1"/>
  <c r="AD2455" i="1"/>
  <c r="AE2455" i="1"/>
  <c r="AD2456" i="1"/>
  <c r="AE2456" i="1"/>
  <c r="AD2457" i="1"/>
  <c r="AE2457" i="1"/>
  <c r="AD2458" i="1"/>
  <c r="AE2458" i="1"/>
  <c r="AD2459" i="1"/>
  <c r="AE2459" i="1"/>
  <c r="AD2460" i="1"/>
  <c r="AE2460" i="1"/>
  <c r="AD2461" i="1"/>
  <c r="AE2461" i="1"/>
  <c r="AD2462" i="1"/>
  <c r="AE2462" i="1"/>
  <c r="AD2463" i="1"/>
  <c r="AE2463" i="1"/>
  <c r="AD2464" i="1"/>
  <c r="AE2464" i="1"/>
  <c r="AD2465" i="1"/>
  <c r="AE2465" i="1"/>
  <c r="AD2466" i="1"/>
  <c r="AE2466" i="1"/>
  <c r="AD2467" i="1"/>
  <c r="AE2467" i="1"/>
  <c r="AD2468" i="1"/>
  <c r="AE2468" i="1"/>
  <c r="AD2469" i="1"/>
  <c r="AE2469" i="1"/>
  <c r="AD2470" i="1"/>
  <c r="AE2470" i="1"/>
  <c r="AD2471" i="1"/>
  <c r="AE2471" i="1"/>
  <c r="AD2472" i="1"/>
  <c r="AE2472" i="1"/>
  <c r="AD2473" i="1"/>
  <c r="AE2473" i="1"/>
  <c r="AD2474" i="1"/>
  <c r="AE2474" i="1"/>
  <c r="AD2475" i="1"/>
  <c r="AE2475" i="1"/>
  <c r="AD2476" i="1"/>
  <c r="AE2476" i="1"/>
  <c r="AD2477" i="1"/>
  <c r="AE2477" i="1"/>
  <c r="AD2478" i="1"/>
  <c r="AE2478" i="1"/>
  <c r="AD2479" i="1"/>
  <c r="AE2479" i="1"/>
  <c r="AD2480" i="1"/>
  <c r="AE2480" i="1"/>
  <c r="AD2481" i="1"/>
  <c r="AE2481" i="1"/>
  <c r="AD2482" i="1"/>
  <c r="AE2482" i="1"/>
  <c r="AD2483" i="1"/>
  <c r="AE2483" i="1"/>
  <c r="AD2484" i="1"/>
  <c r="AE2484" i="1"/>
  <c r="AD2485" i="1"/>
  <c r="AE2485" i="1"/>
  <c r="AD2486" i="1"/>
  <c r="AE2486" i="1"/>
  <c r="AD2487" i="1"/>
  <c r="AE2487" i="1"/>
  <c r="AD2488" i="1"/>
  <c r="AE2488" i="1"/>
  <c r="AD2489" i="1"/>
  <c r="AE2489" i="1"/>
  <c r="AD2490" i="1"/>
  <c r="AE2490" i="1"/>
  <c r="AD2491" i="1"/>
  <c r="AE2491" i="1"/>
  <c r="AD2492" i="1"/>
  <c r="AE2492" i="1"/>
  <c r="AD2493" i="1"/>
  <c r="AE2493" i="1"/>
  <c r="AD2494" i="1"/>
  <c r="AE2494" i="1"/>
  <c r="AD2495" i="1"/>
  <c r="AE2495" i="1"/>
  <c r="AD2496" i="1"/>
  <c r="AE2496" i="1"/>
  <c r="AD2497" i="1"/>
  <c r="AE2497" i="1"/>
  <c r="AD2498" i="1"/>
  <c r="AE2498" i="1"/>
  <c r="AD2499" i="1"/>
  <c r="AE2499" i="1"/>
  <c r="AD2500" i="1"/>
  <c r="AE2500" i="1"/>
  <c r="AD2501" i="1"/>
  <c r="AE2501" i="1"/>
  <c r="AD2502" i="1"/>
  <c r="AE2502" i="1"/>
  <c r="AD2503" i="1"/>
  <c r="AE2503" i="1"/>
  <c r="AD2504" i="1"/>
  <c r="AE2504" i="1"/>
  <c r="AD2505" i="1"/>
  <c r="AE2505" i="1"/>
  <c r="AD2506" i="1"/>
  <c r="AE2506" i="1"/>
  <c r="AD2507" i="1"/>
  <c r="AE2507" i="1"/>
  <c r="AD2508" i="1"/>
  <c r="AE2508" i="1"/>
  <c r="AD2509" i="1"/>
  <c r="AE2509" i="1"/>
  <c r="AD2510" i="1"/>
  <c r="AE2510" i="1"/>
  <c r="AD2511" i="1"/>
  <c r="AE2511" i="1"/>
  <c r="AD2512" i="1"/>
  <c r="AE2512" i="1"/>
  <c r="AD2513" i="1"/>
  <c r="AE2513" i="1"/>
  <c r="AD2514" i="1"/>
  <c r="AE2514" i="1"/>
  <c r="AD2515" i="1"/>
  <c r="AE2515" i="1"/>
  <c r="AD2516" i="1"/>
  <c r="AE2516" i="1"/>
  <c r="AD2517" i="1"/>
  <c r="AE2517" i="1"/>
  <c r="AD2518" i="1"/>
  <c r="AE2518" i="1"/>
  <c r="AD2519" i="1"/>
  <c r="AE2519" i="1"/>
  <c r="AD2520" i="1"/>
  <c r="AE2520" i="1"/>
  <c r="AD2521" i="1"/>
  <c r="AE2521" i="1"/>
  <c r="AD2522" i="1"/>
  <c r="AE2522" i="1"/>
  <c r="AD2523" i="1"/>
  <c r="AE2523" i="1"/>
  <c r="AD2524" i="1"/>
  <c r="AE2524" i="1"/>
  <c r="AD2525" i="1"/>
  <c r="AE2525" i="1"/>
  <c r="AD2526" i="1"/>
  <c r="AE2526" i="1"/>
  <c r="AD2527" i="1"/>
  <c r="AE2527" i="1"/>
  <c r="AD2528" i="1"/>
  <c r="AE2528" i="1"/>
  <c r="AD2529" i="1"/>
  <c r="AE2529" i="1"/>
  <c r="AD2530" i="1"/>
  <c r="AE2530" i="1"/>
  <c r="AD2531" i="1"/>
  <c r="AE2531" i="1"/>
  <c r="AD2532" i="1"/>
  <c r="AE2532" i="1"/>
  <c r="AD2533" i="1"/>
  <c r="AE2533" i="1"/>
  <c r="AD2534" i="1"/>
  <c r="AE2534" i="1"/>
  <c r="AD2535" i="1"/>
  <c r="AE2535" i="1"/>
  <c r="AD2536" i="1"/>
  <c r="AE2536" i="1"/>
  <c r="AD2537" i="1"/>
  <c r="AE2537" i="1"/>
  <c r="AD2538" i="1"/>
  <c r="AE2538" i="1"/>
  <c r="AD2539" i="1"/>
  <c r="AE2539" i="1"/>
  <c r="AD2540" i="1"/>
  <c r="AE2540" i="1"/>
  <c r="AD2541" i="1"/>
  <c r="AE2541" i="1"/>
  <c r="AD2542" i="1"/>
  <c r="AE2542" i="1"/>
  <c r="AD2543" i="1"/>
  <c r="AE2543" i="1"/>
  <c r="AD2544" i="1"/>
  <c r="AE2544" i="1"/>
  <c r="AD2545" i="1"/>
  <c r="AE2545" i="1"/>
  <c r="AD2546" i="1"/>
  <c r="AE2546" i="1"/>
  <c r="AD2547" i="1"/>
  <c r="AE2547" i="1"/>
  <c r="AD2548" i="1"/>
  <c r="AE2548" i="1"/>
  <c r="AD2549" i="1"/>
  <c r="AE2549" i="1"/>
  <c r="AD2550" i="1"/>
  <c r="AE2550" i="1"/>
  <c r="AD2551" i="1"/>
  <c r="AE2551" i="1"/>
  <c r="AD2552" i="1"/>
  <c r="AE2552" i="1"/>
  <c r="AD2553" i="1"/>
  <c r="AE2553" i="1"/>
  <c r="AD2554" i="1"/>
  <c r="AE2554" i="1"/>
  <c r="AD2555" i="1"/>
  <c r="AE2555" i="1"/>
  <c r="AD2556" i="1"/>
  <c r="AE2556" i="1"/>
  <c r="AD2557" i="1"/>
  <c r="AE2557" i="1"/>
  <c r="AD2558" i="1"/>
  <c r="AE2558" i="1"/>
  <c r="AD2559" i="1"/>
  <c r="AE2559" i="1"/>
  <c r="AD2560" i="1"/>
  <c r="AE2560" i="1"/>
  <c r="AD2561" i="1"/>
  <c r="AE2561" i="1"/>
  <c r="AD2562" i="1"/>
  <c r="AE2562" i="1"/>
  <c r="AD2563" i="1"/>
  <c r="AE2563" i="1"/>
  <c r="AD2564" i="1"/>
  <c r="AE2564" i="1"/>
  <c r="AD2565" i="1"/>
  <c r="AE2565" i="1"/>
  <c r="AD2566" i="1"/>
  <c r="AE2566" i="1"/>
  <c r="AD2567" i="1"/>
  <c r="AE2567" i="1"/>
  <c r="AD2568" i="1"/>
  <c r="AE2568" i="1"/>
  <c r="AD2569" i="1"/>
  <c r="AE2569" i="1"/>
  <c r="AD2570" i="1"/>
  <c r="AE2570" i="1"/>
  <c r="AD2571" i="1"/>
  <c r="AE2571" i="1"/>
  <c r="AD2572" i="1"/>
  <c r="AE2572" i="1"/>
  <c r="AD2573" i="1"/>
  <c r="AE2573" i="1"/>
  <c r="AD2574" i="1"/>
  <c r="AE2574" i="1"/>
  <c r="AD2575" i="1"/>
  <c r="AE2575" i="1"/>
  <c r="AD2576" i="1"/>
  <c r="AE2576" i="1"/>
  <c r="AD2577" i="1"/>
  <c r="AE2577" i="1"/>
  <c r="AD2578" i="1"/>
  <c r="AE2578" i="1"/>
  <c r="AD2579" i="1"/>
  <c r="AE2579" i="1"/>
  <c r="AD2580" i="1"/>
  <c r="AE2580" i="1"/>
  <c r="AD2581" i="1"/>
  <c r="AE2581" i="1"/>
  <c r="AD2582" i="1"/>
  <c r="AE2582" i="1"/>
  <c r="AD2583" i="1"/>
  <c r="AE2583" i="1"/>
  <c r="AD2584" i="1"/>
  <c r="AE2584" i="1"/>
  <c r="AD2585" i="1"/>
  <c r="AE2585" i="1"/>
  <c r="AD2586" i="1"/>
  <c r="AE2586" i="1"/>
  <c r="AD2587" i="1"/>
  <c r="AE2587" i="1"/>
  <c r="AD2588" i="1"/>
  <c r="AE2588" i="1"/>
  <c r="AD2589" i="1"/>
  <c r="AE2589" i="1"/>
  <c r="AD2590" i="1"/>
  <c r="AE2590" i="1"/>
  <c r="AD2591" i="1"/>
  <c r="AE2591" i="1"/>
  <c r="AD2592" i="1"/>
  <c r="AE2592" i="1"/>
  <c r="AD2593" i="1"/>
  <c r="AE2593" i="1"/>
  <c r="AD2594" i="1"/>
  <c r="AE2594" i="1"/>
  <c r="AD2595" i="1"/>
  <c r="AE2595" i="1"/>
  <c r="AD2596" i="1"/>
  <c r="AE2596" i="1"/>
  <c r="AD2597" i="1"/>
  <c r="AE2597" i="1"/>
  <c r="AD2598" i="1"/>
  <c r="AE2598" i="1"/>
  <c r="AD2599" i="1"/>
  <c r="AE2599" i="1"/>
  <c r="AD2600" i="1"/>
  <c r="AE2600" i="1"/>
  <c r="AD2601" i="1"/>
  <c r="AE2601" i="1"/>
  <c r="AD2602" i="1"/>
  <c r="AE2602" i="1"/>
  <c r="AD2603" i="1"/>
  <c r="AE2603" i="1"/>
  <c r="AD2604" i="1"/>
  <c r="AE2604" i="1"/>
  <c r="AD2605" i="1"/>
  <c r="AE2605" i="1"/>
  <c r="AD2606" i="1"/>
  <c r="AE2606" i="1"/>
  <c r="AD2607" i="1"/>
  <c r="AE2607" i="1"/>
  <c r="AD2608" i="1"/>
  <c r="AE2608" i="1"/>
  <c r="AD2609" i="1"/>
  <c r="AE2609" i="1"/>
  <c r="AD2610" i="1"/>
  <c r="AE2610" i="1"/>
  <c r="AD2611" i="1"/>
  <c r="AE2611" i="1"/>
  <c r="AD2612" i="1"/>
  <c r="AE2612" i="1"/>
  <c r="AD2613" i="1"/>
  <c r="AE2613" i="1"/>
  <c r="AD2614" i="1"/>
  <c r="AE2614" i="1"/>
  <c r="AD2615" i="1"/>
  <c r="AE2615" i="1"/>
  <c r="AD2616" i="1"/>
  <c r="AE2616" i="1"/>
  <c r="AD2617" i="1"/>
  <c r="AE2617" i="1"/>
  <c r="AD2618" i="1"/>
  <c r="AE2618" i="1"/>
  <c r="AD2619" i="1"/>
  <c r="AE2619" i="1"/>
  <c r="AD2620" i="1"/>
  <c r="AE2620" i="1"/>
  <c r="AD2621" i="1"/>
  <c r="AE2621" i="1"/>
  <c r="AD2622" i="1"/>
  <c r="AE2622" i="1"/>
  <c r="AD2623" i="1"/>
  <c r="AE2623" i="1"/>
  <c r="AD2624" i="1"/>
  <c r="AE2624" i="1"/>
  <c r="AD2625" i="1"/>
  <c r="AE2625" i="1"/>
  <c r="AD2626" i="1"/>
  <c r="AE2626" i="1"/>
  <c r="AD2627" i="1"/>
  <c r="AE2627" i="1"/>
  <c r="AD2628" i="1"/>
  <c r="AE2628" i="1"/>
  <c r="AD2629" i="1"/>
  <c r="AE2629" i="1"/>
  <c r="AD2630" i="1"/>
  <c r="AE2630" i="1"/>
  <c r="AD2631" i="1"/>
  <c r="AE2631" i="1"/>
  <c r="AD2632" i="1"/>
  <c r="AE2632" i="1"/>
  <c r="AD2633" i="1"/>
  <c r="AE2633" i="1"/>
  <c r="AD2634" i="1"/>
  <c r="AE2634" i="1"/>
  <c r="AD2635" i="1"/>
  <c r="AE2635" i="1"/>
  <c r="AD2636" i="1"/>
  <c r="AE2636" i="1"/>
  <c r="AD2637" i="1"/>
  <c r="AE2637" i="1"/>
  <c r="AD2638" i="1"/>
  <c r="AE2638" i="1"/>
  <c r="AD2639" i="1"/>
  <c r="AE2639" i="1"/>
  <c r="AD2640" i="1"/>
  <c r="AE2640" i="1"/>
  <c r="AD2641" i="1"/>
  <c r="AE2641" i="1"/>
  <c r="AD2642" i="1"/>
  <c r="AE2642" i="1"/>
  <c r="AD2643" i="1"/>
  <c r="AE2643" i="1"/>
  <c r="AD2644" i="1"/>
  <c r="AE2644" i="1"/>
  <c r="AD2645" i="1"/>
  <c r="AE2645" i="1"/>
  <c r="AD2646" i="1"/>
  <c r="AE2646" i="1"/>
  <c r="AD2647" i="1"/>
  <c r="AE2647" i="1"/>
  <c r="AD2648" i="1"/>
  <c r="AE2648" i="1"/>
  <c r="AD2649" i="1"/>
  <c r="AE2649" i="1"/>
  <c r="AD2650" i="1"/>
  <c r="AE2650" i="1"/>
  <c r="AD2651" i="1"/>
  <c r="AE2651" i="1"/>
  <c r="AD2652" i="1"/>
  <c r="AE2652" i="1"/>
  <c r="AD2653" i="1"/>
  <c r="AE2653" i="1"/>
  <c r="AD2654" i="1"/>
  <c r="AE2654" i="1"/>
  <c r="AD2655" i="1"/>
  <c r="AE2655" i="1"/>
  <c r="AD2656" i="1"/>
  <c r="AE2656" i="1"/>
  <c r="AD2657" i="1"/>
  <c r="AE2657" i="1"/>
  <c r="AD2658" i="1"/>
  <c r="AE2658" i="1"/>
  <c r="AD2659" i="1"/>
  <c r="AE2659" i="1"/>
  <c r="AD2660" i="1"/>
  <c r="AE2660" i="1"/>
  <c r="AD2661" i="1"/>
  <c r="AE2661" i="1"/>
  <c r="AD2662" i="1"/>
  <c r="AE2662" i="1"/>
  <c r="AD2663" i="1"/>
  <c r="AE2663" i="1"/>
  <c r="AD2664" i="1"/>
  <c r="AE2664" i="1"/>
  <c r="AD2665" i="1"/>
  <c r="AE2665" i="1"/>
  <c r="AD2666" i="1"/>
  <c r="AE2666" i="1"/>
  <c r="AD2667" i="1"/>
  <c r="AE2667" i="1"/>
  <c r="AD2668" i="1"/>
  <c r="AE2668" i="1"/>
  <c r="AD2669" i="1"/>
  <c r="AE2669" i="1"/>
  <c r="AD2670" i="1"/>
  <c r="AE2670" i="1"/>
  <c r="AD2671" i="1"/>
  <c r="AE2671" i="1"/>
  <c r="AD2672" i="1"/>
  <c r="AE2672" i="1"/>
  <c r="AD2673" i="1"/>
  <c r="AE2673" i="1"/>
  <c r="AD2674" i="1"/>
  <c r="AE2674" i="1"/>
  <c r="AD2675" i="1"/>
  <c r="AE2675" i="1"/>
  <c r="AD2676" i="1"/>
  <c r="AE2676" i="1"/>
  <c r="AD2677" i="1"/>
  <c r="AE2677" i="1"/>
  <c r="AD2678" i="1"/>
  <c r="AE2678" i="1"/>
  <c r="AD2679" i="1"/>
  <c r="AE2679" i="1"/>
  <c r="AD2680" i="1"/>
  <c r="AE2680" i="1"/>
  <c r="AD2681" i="1"/>
  <c r="AE2681" i="1"/>
  <c r="AD2682" i="1"/>
  <c r="AE2682" i="1"/>
  <c r="AD2683" i="1"/>
  <c r="AE2683" i="1"/>
  <c r="AD2684" i="1"/>
  <c r="AE2684" i="1"/>
  <c r="AD2685" i="1"/>
  <c r="AE2685" i="1"/>
  <c r="AD2686" i="1"/>
  <c r="AE2686" i="1"/>
  <c r="AD2687" i="1"/>
  <c r="AE2687" i="1"/>
  <c r="AD2688" i="1"/>
  <c r="AE2688" i="1"/>
  <c r="AD2689" i="1"/>
  <c r="AE2689" i="1"/>
  <c r="AD2690" i="1"/>
  <c r="AE2690" i="1"/>
  <c r="AD2691" i="1"/>
  <c r="AE2691" i="1"/>
  <c r="AD2692" i="1"/>
  <c r="AE2692" i="1"/>
  <c r="AD2693" i="1"/>
  <c r="AE2693" i="1"/>
  <c r="AD2694" i="1"/>
  <c r="AE2694" i="1"/>
  <c r="AD2695" i="1"/>
  <c r="AE2695" i="1"/>
  <c r="AD2696" i="1"/>
  <c r="AE2696" i="1"/>
  <c r="AD2697" i="1"/>
  <c r="AE2697" i="1"/>
  <c r="AD2698" i="1"/>
  <c r="AE2698" i="1"/>
  <c r="AD2699" i="1"/>
  <c r="AE2699" i="1"/>
  <c r="AD2700" i="1"/>
  <c r="AE2700" i="1"/>
  <c r="AD2701" i="1"/>
  <c r="AE2701" i="1"/>
  <c r="AD2702" i="1"/>
  <c r="AE2702" i="1"/>
  <c r="AD2703" i="1"/>
  <c r="AE2703" i="1"/>
  <c r="AD2704" i="1"/>
  <c r="AE2704" i="1"/>
  <c r="AD2705" i="1"/>
  <c r="AE2705" i="1"/>
  <c r="AD2706" i="1"/>
  <c r="AE2706" i="1"/>
  <c r="AD2707" i="1"/>
  <c r="AE2707" i="1"/>
  <c r="AD2708" i="1"/>
  <c r="AE2708" i="1"/>
  <c r="AD2709" i="1"/>
  <c r="AE2709" i="1"/>
  <c r="AD2710" i="1"/>
  <c r="AE2710" i="1"/>
  <c r="AD2711" i="1"/>
  <c r="AE2711" i="1"/>
  <c r="AD2712" i="1"/>
  <c r="AE2712" i="1"/>
  <c r="AD2713" i="1"/>
  <c r="AE2713" i="1"/>
  <c r="AD2714" i="1"/>
  <c r="AE2714" i="1"/>
  <c r="AD2715" i="1"/>
  <c r="AE2715" i="1"/>
  <c r="AD2716" i="1"/>
  <c r="AE2716" i="1"/>
  <c r="AD2717" i="1"/>
  <c r="AE2717" i="1"/>
  <c r="AD2718" i="1"/>
  <c r="AE2718" i="1"/>
  <c r="AD2719" i="1"/>
  <c r="AE2719" i="1"/>
  <c r="AD2720" i="1"/>
  <c r="AE2720" i="1"/>
  <c r="AD2721" i="1"/>
  <c r="AE2721" i="1"/>
  <c r="AD2722" i="1"/>
  <c r="AE2722" i="1"/>
  <c r="AD2723" i="1"/>
  <c r="AE2723" i="1"/>
  <c r="AD2724" i="1"/>
  <c r="AE2724" i="1"/>
  <c r="AD2725" i="1"/>
  <c r="AE2725" i="1"/>
  <c r="AD2726" i="1"/>
  <c r="AE2726" i="1"/>
  <c r="AD2727" i="1"/>
  <c r="AE2727" i="1"/>
  <c r="AD2728" i="1"/>
  <c r="AE2728" i="1"/>
  <c r="AD2729" i="1"/>
  <c r="AE2729" i="1"/>
  <c r="AD2730" i="1"/>
  <c r="AE2730" i="1"/>
  <c r="AD2731" i="1"/>
  <c r="AE2731" i="1"/>
  <c r="AD2732" i="1"/>
  <c r="AE2732" i="1"/>
  <c r="AD2733" i="1"/>
  <c r="AE2733" i="1"/>
  <c r="AD2734" i="1"/>
  <c r="AE2734" i="1"/>
  <c r="AD2735" i="1"/>
  <c r="AE2735" i="1"/>
  <c r="AD2736" i="1"/>
  <c r="AE2736" i="1"/>
  <c r="AD2737" i="1"/>
  <c r="AE2737" i="1"/>
  <c r="AD2738" i="1"/>
  <c r="AE2738" i="1"/>
  <c r="AD2739" i="1"/>
  <c r="AE2739" i="1"/>
  <c r="AD2740" i="1"/>
  <c r="AE2740" i="1"/>
  <c r="AD2741" i="1"/>
  <c r="AE2741" i="1"/>
  <c r="AD2742" i="1"/>
  <c r="AE2742" i="1"/>
  <c r="AD2743" i="1"/>
  <c r="AE2743" i="1"/>
  <c r="AD2744" i="1"/>
  <c r="AE2744" i="1"/>
  <c r="AD2745" i="1"/>
  <c r="AE2745" i="1"/>
  <c r="AD2746" i="1"/>
  <c r="AE2746" i="1"/>
  <c r="AD2747" i="1"/>
  <c r="AE2747" i="1"/>
  <c r="AD2748" i="1"/>
  <c r="AE2748" i="1"/>
  <c r="AD2749" i="1"/>
  <c r="AE2749" i="1"/>
  <c r="AD2750" i="1"/>
  <c r="AE2750" i="1"/>
  <c r="AD2751" i="1"/>
  <c r="AE2751" i="1"/>
  <c r="AD2752" i="1"/>
  <c r="AE2752" i="1"/>
  <c r="AD2753" i="1"/>
  <c r="AE2753" i="1"/>
  <c r="AD2754" i="1"/>
  <c r="AE2754" i="1"/>
  <c r="AD2755" i="1"/>
  <c r="AE2755" i="1"/>
  <c r="AD2756" i="1"/>
  <c r="AE2756" i="1"/>
  <c r="AD2757" i="1"/>
  <c r="AE2757" i="1"/>
  <c r="AD2758" i="1"/>
  <c r="AE2758" i="1"/>
  <c r="AD2759" i="1"/>
  <c r="AE2759" i="1"/>
  <c r="AD2760" i="1"/>
  <c r="AE2760" i="1"/>
  <c r="AD2761" i="1"/>
  <c r="AE2761" i="1"/>
  <c r="AD2762" i="1"/>
  <c r="AE2762" i="1"/>
  <c r="AD2763" i="1"/>
  <c r="AE2763" i="1"/>
  <c r="AD2764" i="1"/>
  <c r="AE2764" i="1"/>
  <c r="AD2765" i="1"/>
  <c r="AE2765" i="1"/>
  <c r="AD2766" i="1"/>
  <c r="AE2766" i="1"/>
  <c r="AD2767" i="1"/>
  <c r="AE2767" i="1"/>
  <c r="AD2768" i="1"/>
  <c r="AE2768" i="1"/>
  <c r="AD2769" i="1"/>
  <c r="AE2769" i="1"/>
  <c r="AD2770" i="1"/>
  <c r="AE2770" i="1"/>
  <c r="AD2771" i="1"/>
  <c r="AE2771" i="1"/>
  <c r="AD2772" i="1"/>
  <c r="AE2772" i="1"/>
  <c r="AD2773" i="1"/>
  <c r="AE2773" i="1"/>
  <c r="AD2774" i="1"/>
  <c r="AE2774" i="1"/>
  <c r="AD2775" i="1"/>
  <c r="AE2775" i="1"/>
  <c r="AD2776" i="1"/>
  <c r="AE2776" i="1"/>
  <c r="AD2777" i="1"/>
  <c r="AE2777" i="1"/>
  <c r="AD2778" i="1"/>
  <c r="AE2778" i="1"/>
  <c r="AD2779" i="1"/>
  <c r="AE2779" i="1"/>
  <c r="AD2780" i="1"/>
  <c r="AE2780" i="1"/>
  <c r="AD2781" i="1"/>
  <c r="AE2781" i="1"/>
  <c r="AD2782" i="1"/>
  <c r="AE2782" i="1"/>
  <c r="AD2783" i="1"/>
  <c r="AE2783" i="1"/>
  <c r="AD2784" i="1"/>
  <c r="AE2784" i="1"/>
  <c r="AD2785" i="1"/>
  <c r="AE2785" i="1"/>
  <c r="AD2786" i="1"/>
  <c r="AE2786" i="1"/>
  <c r="AD2787" i="1"/>
  <c r="AE2787" i="1"/>
  <c r="AD2788" i="1"/>
  <c r="AE2788" i="1"/>
  <c r="AD2789" i="1"/>
  <c r="AE2789" i="1"/>
  <c r="AD2790" i="1"/>
  <c r="AE2790" i="1"/>
  <c r="AD2791" i="1"/>
  <c r="AE2791" i="1"/>
  <c r="AD2792" i="1"/>
  <c r="AE2792" i="1"/>
  <c r="AD2793" i="1"/>
  <c r="AE2793" i="1"/>
  <c r="AD2794" i="1"/>
  <c r="AE2794" i="1"/>
  <c r="AD2795" i="1"/>
  <c r="AE2795" i="1"/>
  <c r="AD2796" i="1"/>
  <c r="AE2796" i="1"/>
  <c r="AD2797" i="1"/>
  <c r="AE2797" i="1"/>
  <c r="AD2798" i="1"/>
  <c r="AE2798" i="1"/>
  <c r="AD2799" i="1"/>
  <c r="AE2799" i="1"/>
  <c r="AD2800" i="1"/>
  <c r="AE2800" i="1"/>
  <c r="AD2801" i="1"/>
  <c r="AE2801" i="1"/>
  <c r="AD2802" i="1"/>
  <c r="AE2802" i="1"/>
  <c r="AD2803" i="1"/>
  <c r="AE2803" i="1"/>
  <c r="AD2804" i="1"/>
  <c r="AE2804" i="1"/>
  <c r="AD2805" i="1"/>
  <c r="AE2805" i="1"/>
  <c r="AD2806" i="1"/>
  <c r="AE2806" i="1"/>
  <c r="AD2807" i="1"/>
  <c r="AE2807" i="1"/>
  <c r="AD2808" i="1"/>
  <c r="AE2808" i="1"/>
  <c r="AD2809" i="1"/>
  <c r="AE2809" i="1"/>
  <c r="AD2810" i="1"/>
  <c r="AE2810" i="1"/>
  <c r="AD2811" i="1"/>
  <c r="AE2811" i="1"/>
  <c r="AD2812" i="1"/>
  <c r="AE2812" i="1"/>
  <c r="AD2813" i="1"/>
  <c r="AE2813" i="1"/>
  <c r="AD2814" i="1"/>
  <c r="AE2814" i="1"/>
  <c r="AD2815" i="1"/>
  <c r="AE2815" i="1"/>
  <c r="AD2816" i="1"/>
  <c r="AE2816" i="1"/>
  <c r="AD2817" i="1"/>
  <c r="AE2817" i="1"/>
  <c r="AD2818" i="1"/>
  <c r="AE2818" i="1"/>
  <c r="AD2819" i="1"/>
  <c r="AE2819" i="1"/>
  <c r="AD2820" i="1"/>
  <c r="AE2820" i="1"/>
  <c r="AD2821" i="1"/>
  <c r="AE2821" i="1"/>
  <c r="AD2822" i="1"/>
  <c r="AE2822" i="1"/>
  <c r="AD2823" i="1"/>
  <c r="AE2823" i="1"/>
  <c r="AD2824" i="1"/>
  <c r="AE2824" i="1"/>
  <c r="AD2825" i="1"/>
  <c r="AE2825" i="1"/>
  <c r="AD2826" i="1"/>
  <c r="AE2826" i="1"/>
  <c r="AD2827" i="1"/>
  <c r="AE2827" i="1"/>
  <c r="AD2828" i="1"/>
  <c r="AE2828" i="1"/>
  <c r="AD2829" i="1"/>
  <c r="AE2829" i="1"/>
  <c r="AD2830" i="1"/>
  <c r="AE2830" i="1"/>
  <c r="AD2831" i="1"/>
  <c r="AE2831" i="1"/>
  <c r="AD2832" i="1"/>
  <c r="AE2832" i="1"/>
  <c r="AD2833" i="1"/>
  <c r="AE2833" i="1"/>
  <c r="AD2834" i="1"/>
  <c r="AE2834" i="1"/>
  <c r="AD2835" i="1"/>
  <c r="AE2835" i="1"/>
  <c r="AD2836" i="1"/>
  <c r="AE2836" i="1"/>
  <c r="AD2837" i="1"/>
  <c r="AE2837" i="1"/>
  <c r="AD2838" i="1"/>
  <c r="AE2838" i="1"/>
  <c r="AD2839" i="1"/>
  <c r="AE2839" i="1"/>
  <c r="AD2840" i="1"/>
  <c r="AE2840" i="1"/>
  <c r="AD2841" i="1"/>
  <c r="AE2841" i="1"/>
  <c r="AD2842" i="1"/>
  <c r="AE2842" i="1"/>
  <c r="AD2843" i="1"/>
  <c r="AE2843" i="1"/>
  <c r="AD2844" i="1"/>
  <c r="AE2844" i="1"/>
  <c r="AD2845" i="1"/>
  <c r="AE2845" i="1"/>
  <c r="AD2846" i="1"/>
  <c r="AE2846" i="1"/>
  <c r="AD2847" i="1"/>
  <c r="AE2847" i="1"/>
  <c r="AD2848" i="1"/>
  <c r="AE2848" i="1"/>
  <c r="AD2849" i="1"/>
  <c r="AE2849" i="1"/>
  <c r="AD2850" i="1"/>
  <c r="AE2850" i="1"/>
  <c r="AD2851" i="1"/>
  <c r="AE2851" i="1"/>
  <c r="AD2852" i="1"/>
  <c r="AE2852" i="1"/>
  <c r="AD2853" i="1"/>
  <c r="AE2853" i="1"/>
  <c r="AD2854" i="1"/>
  <c r="AE2854" i="1"/>
  <c r="AD2855" i="1"/>
  <c r="AE2855" i="1"/>
  <c r="AD2856" i="1"/>
  <c r="AE2856" i="1"/>
  <c r="AD2857" i="1"/>
  <c r="AE2857" i="1"/>
  <c r="AD2858" i="1"/>
  <c r="AE2858" i="1"/>
  <c r="AD2859" i="1"/>
  <c r="AE2859" i="1"/>
  <c r="AD2860" i="1"/>
  <c r="AE2860" i="1"/>
  <c r="AD2861" i="1"/>
  <c r="AE2861" i="1"/>
  <c r="AD2862" i="1"/>
  <c r="AE2862" i="1"/>
  <c r="AD2863" i="1"/>
  <c r="AE2863" i="1"/>
  <c r="AD2864" i="1"/>
  <c r="AE2864" i="1"/>
  <c r="AD2865" i="1"/>
  <c r="AE2865" i="1"/>
  <c r="AD2866" i="1"/>
  <c r="AE2866" i="1"/>
  <c r="AD2867" i="1"/>
  <c r="AE2867" i="1"/>
  <c r="AD2868" i="1"/>
  <c r="AE2868" i="1"/>
  <c r="AD2869" i="1"/>
  <c r="AE2869" i="1"/>
  <c r="AD2870" i="1"/>
  <c r="AE2870" i="1"/>
  <c r="AD2871" i="1"/>
  <c r="AE2871" i="1"/>
  <c r="AD2872" i="1"/>
  <c r="AE2872" i="1"/>
  <c r="AD2873" i="1"/>
  <c r="AE2873" i="1"/>
  <c r="AD2874" i="1"/>
  <c r="AE2874" i="1"/>
  <c r="AD2875" i="1"/>
  <c r="AE2875" i="1"/>
  <c r="AD2876" i="1"/>
  <c r="AE2876" i="1"/>
  <c r="AD2877" i="1"/>
  <c r="AE2877" i="1"/>
  <c r="AD2878" i="1"/>
  <c r="AE2878" i="1"/>
  <c r="AD2879" i="1"/>
  <c r="AE2879" i="1"/>
  <c r="AD2880" i="1"/>
  <c r="AE2880" i="1"/>
  <c r="AD2881" i="1"/>
  <c r="AE2881" i="1"/>
  <c r="AD2882" i="1"/>
  <c r="AE2882" i="1"/>
  <c r="AD2883" i="1"/>
  <c r="AE2883" i="1"/>
  <c r="AD2884" i="1"/>
  <c r="AE2884" i="1"/>
  <c r="AD2885" i="1"/>
  <c r="AE2885" i="1"/>
  <c r="AD2886" i="1"/>
  <c r="AE2886" i="1"/>
  <c r="AD2887" i="1"/>
  <c r="AE2887" i="1"/>
  <c r="AD2888" i="1"/>
  <c r="AE2888" i="1"/>
  <c r="AD2889" i="1"/>
  <c r="AE2889" i="1"/>
  <c r="AD2890" i="1"/>
  <c r="AE2890" i="1"/>
  <c r="AD2891" i="1"/>
  <c r="AE2891" i="1"/>
  <c r="AD2892" i="1"/>
  <c r="AE2892" i="1"/>
  <c r="AD2893" i="1"/>
  <c r="AE2893" i="1"/>
  <c r="AD2894" i="1"/>
  <c r="AE2894" i="1"/>
  <c r="AD2895" i="1"/>
  <c r="AE2895" i="1"/>
  <c r="AD2896" i="1"/>
  <c r="AE2896" i="1"/>
  <c r="AD2897" i="1"/>
  <c r="AE2897" i="1"/>
  <c r="AD2898" i="1"/>
  <c r="AE2898" i="1"/>
  <c r="AD2899" i="1"/>
  <c r="AE2899" i="1"/>
  <c r="AD2900" i="1"/>
  <c r="AE2900" i="1"/>
  <c r="AD2901" i="1"/>
  <c r="AE2901" i="1"/>
  <c r="AD2902" i="1"/>
  <c r="AE2902" i="1"/>
  <c r="AD2903" i="1"/>
  <c r="AE2903" i="1"/>
  <c r="AD2904" i="1"/>
  <c r="AE2904" i="1"/>
  <c r="AD2905" i="1"/>
  <c r="AE2905" i="1"/>
  <c r="AD2906" i="1"/>
  <c r="AE2906" i="1"/>
  <c r="AD2907" i="1"/>
  <c r="AE2907" i="1"/>
  <c r="AD2908" i="1"/>
  <c r="AE2908" i="1"/>
  <c r="AD2909" i="1"/>
  <c r="AE2909" i="1"/>
  <c r="AD2910" i="1"/>
  <c r="AE2910" i="1"/>
  <c r="AD2911" i="1"/>
  <c r="AE2911" i="1"/>
  <c r="AD2912" i="1"/>
  <c r="AE2912" i="1"/>
  <c r="AD2913" i="1"/>
  <c r="AE2913" i="1"/>
  <c r="AD2914" i="1"/>
  <c r="AE2914" i="1"/>
  <c r="AD2915" i="1"/>
  <c r="AE2915" i="1"/>
  <c r="AD2916" i="1"/>
  <c r="AE2916" i="1"/>
  <c r="AD2917" i="1"/>
  <c r="AE2917" i="1"/>
  <c r="AD2918" i="1"/>
  <c r="AE2918" i="1"/>
  <c r="AD2919" i="1"/>
  <c r="AE2919" i="1"/>
  <c r="AD2920" i="1"/>
  <c r="AE2920" i="1"/>
  <c r="AD2921" i="1"/>
  <c r="AE2921" i="1"/>
  <c r="AD2922" i="1"/>
  <c r="AE2922" i="1"/>
  <c r="AD2923" i="1"/>
  <c r="AE2923" i="1"/>
  <c r="AD2924" i="1"/>
  <c r="AE2924" i="1"/>
  <c r="AD2925" i="1"/>
  <c r="AE2925" i="1"/>
  <c r="AD2926" i="1"/>
  <c r="AE2926" i="1"/>
  <c r="AD2927" i="1"/>
  <c r="AE2927" i="1"/>
  <c r="AD2928" i="1"/>
  <c r="AE2928" i="1"/>
  <c r="AD2929" i="1"/>
  <c r="AE2929" i="1"/>
  <c r="AD2930" i="1"/>
  <c r="AE2930" i="1"/>
  <c r="AD2931" i="1"/>
  <c r="AE2931" i="1"/>
  <c r="AD2932" i="1"/>
  <c r="AE2932" i="1"/>
  <c r="AD2933" i="1"/>
  <c r="AE2933" i="1"/>
  <c r="AD2934" i="1"/>
  <c r="AE2934" i="1"/>
  <c r="AD2935" i="1"/>
  <c r="AE2935" i="1"/>
  <c r="AD2936" i="1"/>
  <c r="AE2936" i="1"/>
  <c r="AD2937" i="1"/>
  <c r="AE2937" i="1"/>
  <c r="AD2938" i="1"/>
  <c r="AE2938" i="1"/>
  <c r="AD2939" i="1"/>
  <c r="AE2939" i="1"/>
  <c r="AD2940" i="1"/>
  <c r="AE2940" i="1"/>
  <c r="AD2941" i="1"/>
  <c r="AE2941" i="1"/>
  <c r="AD2942" i="1"/>
  <c r="AE2942" i="1"/>
  <c r="AD2943" i="1"/>
  <c r="AE2943" i="1"/>
  <c r="AD2944" i="1"/>
  <c r="AE2944" i="1"/>
  <c r="AD2945" i="1"/>
  <c r="AE2945" i="1"/>
  <c r="AD2946" i="1"/>
  <c r="AE2946" i="1"/>
  <c r="AD2947" i="1"/>
  <c r="AE2947" i="1"/>
  <c r="AD2948" i="1"/>
  <c r="AE2948" i="1"/>
  <c r="AD2949" i="1"/>
  <c r="AE2949" i="1"/>
  <c r="AD2950" i="1"/>
  <c r="AE2950" i="1"/>
  <c r="AD2951" i="1"/>
  <c r="AE2951" i="1"/>
  <c r="AD2952" i="1"/>
  <c r="AE2952" i="1"/>
  <c r="AD2953" i="1"/>
  <c r="AE2953" i="1"/>
  <c r="AD2954" i="1"/>
  <c r="AE2954" i="1"/>
  <c r="AD2955" i="1"/>
  <c r="AE2955" i="1"/>
  <c r="AD2956" i="1"/>
  <c r="AE2956" i="1"/>
  <c r="AD2957" i="1"/>
  <c r="AE2957" i="1"/>
  <c r="AD2958" i="1"/>
  <c r="AE2958" i="1"/>
  <c r="AD2959" i="1"/>
  <c r="AE2959" i="1"/>
  <c r="AD2960" i="1"/>
  <c r="AE2960" i="1"/>
  <c r="AD2961" i="1"/>
  <c r="AE2961" i="1"/>
  <c r="AD2962" i="1"/>
  <c r="AE2962" i="1"/>
  <c r="AD2963" i="1"/>
  <c r="AE2963" i="1"/>
  <c r="AD2964" i="1"/>
  <c r="AE2964" i="1"/>
  <c r="AD2965" i="1"/>
  <c r="AE2965" i="1"/>
  <c r="AD2966" i="1"/>
  <c r="AE2966" i="1"/>
  <c r="AD2967" i="1"/>
  <c r="AE2967" i="1"/>
  <c r="AD2968" i="1"/>
  <c r="AE2968" i="1"/>
  <c r="AD2969" i="1"/>
  <c r="AE2969" i="1"/>
  <c r="AD2970" i="1"/>
  <c r="AE2970" i="1"/>
  <c r="AD2971" i="1"/>
  <c r="AE2971" i="1"/>
  <c r="AD2972" i="1"/>
  <c r="AE2972" i="1"/>
  <c r="AD2973" i="1"/>
  <c r="AE2973" i="1"/>
  <c r="AD2974" i="1"/>
  <c r="AE2974" i="1"/>
  <c r="AD2975" i="1"/>
  <c r="AE2975" i="1"/>
  <c r="AD2976" i="1"/>
  <c r="AE2976" i="1"/>
  <c r="AD2977" i="1"/>
  <c r="AE2977" i="1"/>
  <c r="AD2978" i="1"/>
  <c r="AE2978" i="1"/>
  <c r="AD2979" i="1"/>
  <c r="AE2979" i="1"/>
  <c r="AD2980" i="1"/>
  <c r="AE2980" i="1"/>
  <c r="AD2981" i="1"/>
  <c r="AE2981" i="1"/>
  <c r="AD2982" i="1"/>
  <c r="AE2982" i="1"/>
  <c r="AD2983" i="1"/>
  <c r="AE2983" i="1"/>
  <c r="AD2984" i="1"/>
  <c r="AE2984" i="1"/>
  <c r="AD2985" i="1"/>
  <c r="AE2985" i="1"/>
  <c r="AD2986" i="1"/>
  <c r="AE2986" i="1"/>
  <c r="AD2987" i="1"/>
  <c r="AE2987" i="1"/>
  <c r="AD2988" i="1"/>
  <c r="AE2988" i="1"/>
  <c r="AD2989" i="1"/>
  <c r="AE2989" i="1"/>
  <c r="AD2990" i="1"/>
  <c r="AE2990" i="1"/>
  <c r="AD2991" i="1"/>
  <c r="AE2991" i="1"/>
  <c r="AD2992" i="1"/>
  <c r="AE2992" i="1"/>
  <c r="AD2993" i="1"/>
  <c r="AE2993" i="1"/>
  <c r="AD2994" i="1"/>
  <c r="AE2994" i="1"/>
  <c r="AD2995" i="1"/>
  <c r="AE2995" i="1"/>
  <c r="AD2996" i="1"/>
  <c r="AE2996" i="1"/>
  <c r="AD2997" i="1"/>
  <c r="AE2997" i="1"/>
  <c r="AD2998" i="1"/>
  <c r="AE2998" i="1"/>
  <c r="AD2999" i="1"/>
  <c r="AE2999" i="1"/>
  <c r="AD3000" i="1"/>
  <c r="AE3000" i="1"/>
  <c r="AD3001" i="1"/>
  <c r="AE3001" i="1"/>
  <c r="AD3002" i="1"/>
  <c r="AE3002" i="1"/>
  <c r="AD3003" i="1"/>
  <c r="AE3003" i="1"/>
  <c r="AD3004" i="1"/>
  <c r="AE3004" i="1"/>
  <c r="AD3005" i="1"/>
  <c r="AE3005" i="1"/>
  <c r="AD3006" i="1"/>
  <c r="AE3006" i="1"/>
  <c r="AD3007" i="1"/>
  <c r="AE3007" i="1"/>
  <c r="AD3008" i="1"/>
  <c r="AE3008" i="1"/>
  <c r="AD3009" i="1"/>
  <c r="AE3009" i="1"/>
  <c r="AD3010" i="1"/>
  <c r="AE3010" i="1"/>
  <c r="AD3011" i="1"/>
  <c r="AE3011" i="1"/>
  <c r="AD3012" i="1"/>
  <c r="AE3012" i="1"/>
  <c r="AD3013" i="1"/>
  <c r="AE3013" i="1"/>
  <c r="AD3014" i="1"/>
  <c r="AE3014" i="1"/>
  <c r="AD3015" i="1"/>
  <c r="AE3015" i="1"/>
  <c r="AD3016" i="1"/>
  <c r="AE3016" i="1"/>
  <c r="AD3017" i="1"/>
  <c r="AE3017" i="1"/>
  <c r="AD3018" i="1"/>
  <c r="AE3018" i="1"/>
  <c r="AD3019" i="1"/>
  <c r="AE3019" i="1"/>
  <c r="AD3020" i="1"/>
  <c r="AE3020" i="1"/>
  <c r="AD3021" i="1"/>
  <c r="AE3021" i="1"/>
  <c r="AD3022" i="1"/>
  <c r="AE3022" i="1"/>
  <c r="AD3023" i="1"/>
  <c r="AE3023" i="1"/>
  <c r="AD3024" i="1"/>
  <c r="AE3024" i="1"/>
  <c r="AD3025" i="1"/>
  <c r="AE3025" i="1"/>
  <c r="AD3026" i="1"/>
  <c r="AE3026" i="1"/>
  <c r="AD3027" i="1"/>
  <c r="AE3027" i="1"/>
  <c r="AD3028" i="1"/>
  <c r="AE3028" i="1"/>
  <c r="AD3029" i="1"/>
  <c r="AE3029" i="1"/>
  <c r="AD3030" i="1"/>
  <c r="AE3030" i="1"/>
  <c r="AD3031" i="1"/>
  <c r="AE3031" i="1"/>
  <c r="AD3032" i="1"/>
  <c r="AE3032" i="1"/>
  <c r="AD3033" i="1"/>
  <c r="AE3033" i="1"/>
  <c r="AD3034" i="1"/>
  <c r="AE3034" i="1"/>
  <c r="AD3035" i="1"/>
  <c r="AE3035" i="1"/>
  <c r="AD3036" i="1"/>
  <c r="AE3036" i="1"/>
  <c r="AD3037" i="1"/>
  <c r="AE3037" i="1"/>
  <c r="AD3038" i="1"/>
  <c r="AE3038" i="1"/>
  <c r="AD3039" i="1"/>
  <c r="AE3039" i="1"/>
  <c r="AD3040" i="1"/>
  <c r="AE3040" i="1"/>
  <c r="AD3041" i="1"/>
  <c r="AE3041" i="1"/>
  <c r="AD3042" i="1"/>
  <c r="AE3042" i="1"/>
  <c r="AD3043" i="1"/>
  <c r="AE3043" i="1"/>
  <c r="AD3044" i="1"/>
  <c r="AE3044" i="1"/>
  <c r="AD3045" i="1"/>
  <c r="AE3045" i="1"/>
  <c r="AD3046" i="1"/>
  <c r="AE3046" i="1"/>
  <c r="AD3047" i="1"/>
  <c r="AE3047" i="1"/>
  <c r="AD3048" i="1"/>
  <c r="AE3048" i="1"/>
  <c r="AD3049" i="1"/>
  <c r="AE3049" i="1"/>
  <c r="AD3050" i="1"/>
  <c r="AE3050" i="1"/>
  <c r="AD3051" i="1"/>
  <c r="AE3051" i="1"/>
  <c r="AD3052" i="1"/>
  <c r="AE3052" i="1"/>
  <c r="AD3053" i="1"/>
  <c r="AE3053" i="1"/>
  <c r="AD3054" i="1"/>
  <c r="AE3054" i="1"/>
  <c r="AD3055" i="1"/>
  <c r="AE3055" i="1"/>
  <c r="AD3056" i="1"/>
  <c r="AE3056" i="1"/>
  <c r="AD3057" i="1"/>
  <c r="AE3057" i="1"/>
  <c r="AD3058" i="1"/>
  <c r="AE3058" i="1"/>
  <c r="AD3059" i="1"/>
  <c r="AE3059" i="1"/>
  <c r="AD3060" i="1"/>
  <c r="AE3060" i="1"/>
  <c r="AD3061" i="1"/>
  <c r="AE3061" i="1"/>
  <c r="AD3062" i="1"/>
  <c r="AE3062" i="1"/>
  <c r="AD3063" i="1"/>
  <c r="AE3063" i="1"/>
  <c r="AD3064" i="1"/>
  <c r="AE3064" i="1"/>
  <c r="AD3065" i="1"/>
  <c r="AE3065" i="1"/>
  <c r="AD3066" i="1"/>
  <c r="AE3066" i="1"/>
  <c r="AD3067" i="1"/>
  <c r="AE3067" i="1"/>
  <c r="AD3068" i="1"/>
  <c r="AE3068" i="1"/>
  <c r="AD3069" i="1"/>
  <c r="AE3069" i="1"/>
  <c r="AD3070" i="1"/>
  <c r="AE3070" i="1"/>
  <c r="AD3071" i="1"/>
  <c r="AE3071" i="1"/>
  <c r="AD3072" i="1"/>
  <c r="AE3072" i="1"/>
  <c r="AD3073" i="1"/>
  <c r="AE3073" i="1"/>
  <c r="AD3074" i="1"/>
  <c r="AE3074" i="1"/>
  <c r="AD3075" i="1"/>
  <c r="AE3075" i="1"/>
  <c r="AD3076" i="1"/>
  <c r="AE3076" i="1"/>
  <c r="AD3077" i="1"/>
  <c r="AE3077" i="1"/>
  <c r="AD3078" i="1"/>
  <c r="AE3078" i="1"/>
  <c r="AD3079" i="1"/>
  <c r="AE3079" i="1"/>
  <c r="AD3080" i="1"/>
  <c r="AE3080" i="1"/>
  <c r="AD3081" i="1"/>
  <c r="AE3081" i="1"/>
  <c r="AD3082" i="1"/>
  <c r="AE3082" i="1"/>
  <c r="AD3083" i="1"/>
  <c r="AE3083" i="1"/>
  <c r="AD3084" i="1"/>
  <c r="AE3084" i="1"/>
  <c r="AD3085" i="1"/>
  <c r="AE3085" i="1"/>
  <c r="AD3086" i="1"/>
  <c r="AE3086" i="1"/>
  <c r="AD3087" i="1"/>
  <c r="AE3087" i="1"/>
  <c r="AD3088" i="1"/>
  <c r="AE3088" i="1"/>
  <c r="AD3089" i="1"/>
  <c r="AE3089" i="1"/>
  <c r="AD3090" i="1"/>
  <c r="AE3090" i="1"/>
  <c r="AD3091" i="1"/>
  <c r="AE3091" i="1"/>
  <c r="AD3092" i="1"/>
  <c r="AE3092" i="1"/>
  <c r="AD3093" i="1"/>
  <c r="AE3093" i="1"/>
  <c r="AD3094" i="1"/>
  <c r="AE3094" i="1"/>
  <c r="AD3095" i="1"/>
  <c r="AE3095" i="1"/>
  <c r="AD3096" i="1"/>
  <c r="AE3096" i="1"/>
  <c r="AD3097" i="1"/>
  <c r="AE3097" i="1"/>
  <c r="AD3098" i="1"/>
  <c r="AE3098" i="1"/>
  <c r="AD3099" i="1"/>
  <c r="AE3099" i="1"/>
  <c r="AD3100" i="1"/>
  <c r="AE3100" i="1"/>
  <c r="AD3101" i="1"/>
  <c r="AE3101" i="1"/>
  <c r="AD3102" i="1"/>
  <c r="AE3102" i="1"/>
  <c r="AD3103" i="1"/>
  <c r="AE3103" i="1"/>
  <c r="AD3104" i="1"/>
  <c r="AE3104" i="1"/>
  <c r="AD3105" i="1"/>
  <c r="AE3105" i="1"/>
  <c r="AD3106" i="1"/>
  <c r="AE3106" i="1"/>
  <c r="AD3107" i="1"/>
  <c r="AE3107" i="1"/>
  <c r="AD3108" i="1"/>
  <c r="AE3108" i="1"/>
  <c r="AD3109" i="1"/>
  <c r="AE3109" i="1"/>
  <c r="AD3110" i="1"/>
  <c r="AE3110" i="1"/>
  <c r="AD3111" i="1"/>
  <c r="AE3111" i="1"/>
  <c r="AD3112" i="1"/>
  <c r="AE3112" i="1"/>
  <c r="AD3113" i="1"/>
  <c r="AE3113" i="1"/>
  <c r="AD3114" i="1"/>
  <c r="AE3114" i="1"/>
  <c r="AD3115" i="1"/>
  <c r="AE3115" i="1"/>
  <c r="AD3116" i="1"/>
  <c r="AE3116" i="1"/>
  <c r="AD3117" i="1"/>
  <c r="AE3117" i="1"/>
  <c r="AD3118" i="1"/>
  <c r="AE3118" i="1"/>
  <c r="AD3119" i="1"/>
  <c r="AE3119" i="1"/>
  <c r="AD3120" i="1"/>
  <c r="AE3120" i="1"/>
  <c r="AD3121" i="1"/>
  <c r="AE3121" i="1"/>
  <c r="AD3122" i="1"/>
  <c r="AE3122" i="1"/>
  <c r="AD3123" i="1"/>
  <c r="AE3123" i="1"/>
  <c r="AD3124" i="1"/>
  <c r="AE3124" i="1"/>
  <c r="AD3125" i="1"/>
  <c r="AE3125" i="1"/>
  <c r="AD3126" i="1"/>
  <c r="AE3126" i="1"/>
  <c r="AD3127" i="1"/>
  <c r="AE3127" i="1"/>
  <c r="AD3128" i="1"/>
  <c r="AE3128" i="1"/>
  <c r="AD3129" i="1"/>
  <c r="AE3129" i="1"/>
  <c r="AD3130" i="1"/>
  <c r="AE3130" i="1"/>
  <c r="AD3131" i="1"/>
  <c r="AE3131" i="1"/>
  <c r="AD3132" i="1"/>
  <c r="AE3132" i="1"/>
  <c r="AD3133" i="1"/>
  <c r="AE3133" i="1"/>
  <c r="AD3134" i="1"/>
  <c r="AE3134" i="1"/>
  <c r="AD3135" i="1"/>
  <c r="AE3135" i="1"/>
  <c r="AD3136" i="1"/>
  <c r="AE3136" i="1"/>
  <c r="AD3137" i="1"/>
  <c r="AE3137" i="1"/>
  <c r="AD3138" i="1"/>
  <c r="AE3138" i="1"/>
  <c r="AD3139" i="1"/>
  <c r="AE3139" i="1"/>
  <c r="AD3140" i="1"/>
  <c r="AE3140" i="1"/>
  <c r="AD3141" i="1"/>
  <c r="AE3141" i="1"/>
  <c r="AD3142" i="1"/>
  <c r="AE3142" i="1"/>
  <c r="AD3143" i="1"/>
  <c r="AE3143" i="1"/>
  <c r="AD3144" i="1"/>
  <c r="AE3144" i="1"/>
  <c r="AD3145" i="1"/>
  <c r="AE3145" i="1"/>
  <c r="AD3146" i="1"/>
  <c r="AE3146" i="1"/>
  <c r="AD3147" i="1"/>
  <c r="AE3147" i="1"/>
  <c r="AD3148" i="1"/>
  <c r="AE3148" i="1"/>
  <c r="AD3149" i="1"/>
  <c r="AE3149" i="1"/>
  <c r="AD3150" i="1"/>
  <c r="AE3150" i="1"/>
  <c r="AD3151" i="1"/>
  <c r="AE3151" i="1"/>
  <c r="AD3152" i="1"/>
  <c r="AE3152" i="1"/>
  <c r="AD3153" i="1"/>
  <c r="AE3153" i="1"/>
  <c r="AD3154" i="1"/>
  <c r="AE3154" i="1"/>
  <c r="AD3155" i="1"/>
  <c r="AE3155" i="1"/>
  <c r="AD3156" i="1"/>
  <c r="AE3156" i="1"/>
  <c r="AD3157" i="1"/>
  <c r="AE3157" i="1"/>
  <c r="AD3158" i="1"/>
  <c r="AE3158" i="1"/>
  <c r="AD3159" i="1"/>
  <c r="AE3159" i="1"/>
  <c r="AD3160" i="1"/>
  <c r="AE3160" i="1"/>
  <c r="AD3161" i="1"/>
  <c r="AE3161" i="1"/>
  <c r="AD3162" i="1"/>
  <c r="AE3162" i="1"/>
  <c r="AD3163" i="1"/>
  <c r="AE3163" i="1"/>
  <c r="AD3164" i="1"/>
  <c r="AE3164" i="1"/>
  <c r="AD3165" i="1"/>
  <c r="AE3165" i="1"/>
  <c r="AD3166" i="1"/>
  <c r="AE3166" i="1"/>
  <c r="AD3167" i="1"/>
  <c r="AE3167" i="1"/>
  <c r="AD3168" i="1"/>
  <c r="AE3168" i="1"/>
  <c r="AD3169" i="1"/>
  <c r="AE3169" i="1"/>
  <c r="AD3170" i="1"/>
  <c r="AE3170" i="1"/>
  <c r="AD3171" i="1"/>
  <c r="AE3171" i="1"/>
  <c r="AD3172" i="1"/>
  <c r="AE3172" i="1"/>
  <c r="AD3173" i="1"/>
  <c r="AE3173" i="1"/>
  <c r="AD3174" i="1"/>
  <c r="AE3174" i="1"/>
  <c r="AD3175" i="1"/>
  <c r="AE3175" i="1"/>
  <c r="AD3176" i="1"/>
  <c r="AE3176" i="1"/>
  <c r="AD3177" i="1"/>
  <c r="AE3177" i="1"/>
  <c r="AD3178" i="1"/>
  <c r="AE3178" i="1"/>
  <c r="AD3179" i="1"/>
  <c r="AE3179" i="1"/>
  <c r="AD3180" i="1"/>
  <c r="AE3180" i="1"/>
  <c r="AD3181" i="1"/>
  <c r="AE3181" i="1"/>
  <c r="AD3182" i="1"/>
  <c r="AE3182" i="1"/>
  <c r="AD3183" i="1"/>
  <c r="AE3183" i="1"/>
  <c r="AD3184" i="1"/>
  <c r="AE3184" i="1"/>
  <c r="AD3185" i="1"/>
  <c r="AE3185" i="1"/>
  <c r="AD3186" i="1"/>
  <c r="AE3186" i="1"/>
  <c r="AD3187" i="1"/>
  <c r="AE3187" i="1"/>
  <c r="AD3188" i="1"/>
  <c r="AE3188" i="1"/>
  <c r="AD3189" i="1"/>
  <c r="AE3189" i="1"/>
  <c r="AD3190" i="1"/>
  <c r="AE3190" i="1"/>
  <c r="AD3191" i="1"/>
  <c r="AE3191" i="1"/>
  <c r="AD3192" i="1"/>
  <c r="AE3192" i="1"/>
  <c r="AD3193" i="1"/>
  <c r="AE3193" i="1"/>
  <c r="AD3194" i="1"/>
  <c r="AE3194" i="1"/>
  <c r="AD3195" i="1"/>
  <c r="AE3195" i="1"/>
  <c r="AD3196" i="1"/>
  <c r="AE3196" i="1"/>
  <c r="AD3197" i="1"/>
  <c r="AE3197" i="1"/>
  <c r="AD3198" i="1"/>
  <c r="AE3198" i="1"/>
  <c r="AD3199" i="1"/>
  <c r="AE3199" i="1"/>
  <c r="AD3200" i="1"/>
  <c r="AE3200" i="1"/>
  <c r="AD3201" i="1"/>
  <c r="AE3201" i="1"/>
  <c r="AD3202" i="1"/>
  <c r="AE3202" i="1"/>
  <c r="AD3203" i="1"/>
  <c r="AE3203" i="1"/>
  <c r="AD3204" i="1"/>
  <c r="AE3204" i="1"/>
  <c r="AD3205" i="1"/>
  <c r="AE3205" i="1"/>
  <c r="AD3206" i="1"/>
  <c r="AE3206" i="1"/>
  <c r="AD3207" i="1"/>
  <c r="AE3207" i="1"/>
  <c r="AD3208" i="1"/>
  <c r="AE3208" i="1"/>
  <c r="AD3209" i="1"/>
  <c r="AE3209" i="1"/>
  <c r="AD3210" i="1"/>
  <c r="AE3210" i="1"/>
  <c r="AD3211" i="1"/>
  <c r="AE3211" i="1"/>
  <c r="AD3212" i="1"/>
  <c r="AE3212" i="1"/>
  <c r="AD3213" i="1"/>
  <c r="AE3213" i="1"/>
  <c r="AD3214" i="1"/>
  <c r="AE3214" i="1"/>
  <c r="AD3215" i="1"/>
  <c r="AE3215" i="1"/>
  <c r="AD3216" i="1"/>
  <c r="AE3216" i="1"/>
  <c r="AD3217" i="1"/>
  <c r="AE3217" i="1"/>
  <c r="AD3218" i="1"/>
  <c r="AE3218" i="1"/>
  <c r="AD3219" i="1"/>
  <c r="AE3219" i="1"/>
  <c r="AD3220" i="1"/>
  <c r="AE3220" i="1"/>
  <c r="AD3221" i="1"/>
  <c r="AE3221" i="1"/>
  <c r="AD3222" i="1"/>
  <c r="AE3222" i="1"/>
  <c r="AD3223" i="1"/>
  <c r="AE3223" i="1"/>
  <c r="AD3224" i="1"/>
  <c r="AE3224" i="1"/>
  <c r="AD3225" i="1"/>
  <c r="AE3225" i="1"/>
  <c r="AD3226" i="1"/>
  <c r="AE3226" i="1"/>
  <c r="AD3227" i="1"/>
  <c r="AE3227" i="1"/>
  <c r="AD3228" i="1"/>
  <c r="AE3228" i="1"/>
  <c r="AD3229" i="1"/>
  <c r="AE3229" i="1"/>
  <c r="AD3230" i="1"/>
  <c r="AE3230" i="1"/>
  <c r="AD3231" i="1"/>
  <c r="AE3231" i="1"/>
  <c r="AD3232" i="1"/>
  <c r="AE3232" i="1"/>
  <c r="AD3233" i="1"/>
  <c r="AE3233" i="1"/>
  <c r="AD3234" i="1"/>
  <c r="AE3234" i="1"/>
  <c r="AD3235" i="1"/>
  <c r="AE3235" i="1"/>
  <c r="AD3236" i="1"/>
  <c r="AE3236" i="1"/>
  <c r="AD3237" i="1"/>
  <c r="AE3237" i="1"/>
  <c r="AD3238" i="1"/>
  <c r="AE3238" i="1"/>
  <c r="AD3239" i="1"/>
  <c r="AE3239" i="1"/>
  <c r="AD3240" i="1"/>
  <c r="AE3240" i="1"/>
  <c r="AD3241" i="1"/>
  <c r="AE3241" i="1"/>
  <c r="AD3242" i="1"/>
  <c r="AE3242" i="1"/>
  <c r="AD3243" i="1"/>
  <c r="AE3243" i="1"/>
  <c r="AD3244" i="1"/>
  <c r="AE3244" i="1"/>
  <c r="AD3245" i="1"/>
  <c r="AE3245" i="1"/>
  <c r="AD3246" i="1"/>
  <c r="AE3246" i="1"/>
  <c r="AD3247" i="1"/>
  <c r="AE3247" i="1"/>
  <c r="AD3248" i="1"/>
  <c r="AE3248" i="1"/>
  <c r="AD3249" i="1"/>
  <c r="AE3249" i="1"/>
  <c r="AD3250" i="1"/>
  <c r="AE3250" i="1"/>
  <c r="AD3251" i="1"/>
  <c r="AE3251" i="1"/>
  <c r="AD3252" i="1"/>
  <c r="AE3252" i="1"/>
  <c r="AD3253" i="1"/>
  <c r="AE3253" i="1"/>
  <c r="AD3254" i="1"/>
  <c r="AE3254" i="1"/>
  <c r="AD3255" i="1"/>
  <c r="AE3255" i="1"/>
  <c r="AD3256" i="1"/>
  <c r="AE3256" i="1"/>
  <c r="AD3257" i="1"/>
  <c r="AE3257" i="1"/>
  <c r="AD3258" i="1"/>
  <c r="AE3258" i="1"/>
  <c r="AD3259" i="1"/>
  <c r="AE3259" i="1"/>
  <c r="AD3260" i="1"/>
  <c r="AE3260" i="1"/>
  <c r="AD3261" i="1"/>
  <c r="AE3261" i="1"/>
  <c r="AD3262" i="1"/>
  <c r="AE3262" i="1"/>
  <c r="AD3263" i="1"/>
  <c r="AE3263" i="1"/>
  <c r="AD3264" i="1"/>
  <c r="AE3264" i="1"/>
  <c r="AD3265" i="1"/>
  <c r="AE3265" i="1"/>
  <c r="AD3266" i="1"/>
  <c r="AE3266" i="1"/>
  <c r="AD3267" i="1"/>
  <c r="AE3267" i="1"/>
  <c r="AD3268" i="1"/>
  <c r="AE3268" i="1"/>
  <c r="AD3269" i="1"/>
  <c r="AE3269" i="1"/>
  <c r="AD3270" i="1"/>
  <c r="AE3270" i="1"/>
  <c r="AD3271" i="1"/>
  <c r="AE3271" i="1"/>
  <c r="AD3272" i="1"/>
  <c r="AE3272" i="1"/>
  <c r="AD3273" i="1"/>
  <c r="AE3273" i="1"/>
  <c r="AD3274" i="1"/>
  <c r="AE3274" i="1"/>
  <c r="AD3275" i="1"/>
  <c r="AE3275" i="1"/>
  <c r="AD3276" i="1"/>
  <c r="AE3276" i="1"/>
  <c r="AD3277" i="1"/>
  <c r="AE3277" i="1"/>
  <c r="AD3278" i="1"/>
  <c r="AE3278" i="1"/>
  <c r="AD3279" i="1"/>
  <c r="AE3279" i="1"/>
  <c r="AD3280" i="1"/>
  <c r="AE3280" i="1"/>
  <c r="AD3281" i="1"/>
  <c r="AE3281" i="1"/>
  <c r="AD3282" i="1"/>
  <c r="AE3282" i="1"/>
  <c r="AD3283" i="1"/>
  <c r="AE3283" i="1"/>
  <c r="AD3284" i="1"/>
  <c r="AE3284" i="1"/>
  <c r="AD3285" i="1"/>
  <c r="AE3285" i="1"/>
  <c r="AD3286" i="1"/>
  <c r="AE3286" i="1"/>
  <c r="AD3287" i="1"/>
  <c r="AE3287" i="1"/>
  <c r="AD3288" i="1"/>
  <c r="AE3288" i="1"/>
  <c r="AD3289" i="1"/>
  <c r="AE3289" i="1"/>
  <c r="AD3290" i="1"/>
  <c r="AE3290" i="1"/>
  <c r="AD3291" i="1"/>
  <c r="AE3291" i="1"/>
  <c r="AD3292" i="1"/>
  <c r="AE3292" i="1"/>
  <c r="AD3293" i="1"/>
  <c r="AE3293" i="1"/>
  <c r="AD3294" i="1"/>
  <c r="AE3294" i="1"/>
  <c r="AD3295" i="1"/>
  <c r="AE3295" i="1"/>
  <c r="AD3296" i="1"/>
  <c r="AE3296" i="1"/>
  <c r="AD3297" i="1"/>
  <c r="AE3297" i="1"/>
  <c r="AD3298" i="1"/>
  <c r="AE3298" i="1"/>
  <c r="AD3299" i="1"/>
  <c r="AE3299" i="1"/>
  <c r="AD3300" i="1"/>
  <c r="AE3300" i="1"/>
  <c r="AD3301" i="1"/>
  <c r="AE3301" i="1"/>
  <c r="AD3302" i="1"/>
  <c r="AE3302" i="1"/>
  <c r="AD3303" i="1"/>
  <c r="AE3303" i="1"/>
  <c r="AD3304" i="1"/>
  <c r="AE3304" i="1"/>
  <c r="AD3305" i="1"/>
  <c r="AE3305" i="1"/>
  <c r="AD3306" i="1"/>
  <c r="AE3306" i="1"/>
  <c r="AD3307" i="1"/>
  <c r="AE3307" i="1"/>
  <c r="AD3308" i="1"/>
  <c r="AE3308" i="1"/>
  <c r="AD3309" i="1"/>
  <c r="AE3309" i="1"/>
  <c r="AD3310" i="1"/>
  <c r="AE3310" i="1"/>
  <c r="AD3311" i="1"/>
  <c r="AE3311" i="1"/>
  <c r="AD3312" i="1"/>
  <c r="AE3312" i="1"/>
  <c r="AD3313" i="1"/>
  <c r="AE3313" i="1"/>
  <c r="AD3314" i="1"/>
  <c r="AE3314" i="1"/>
  <c r="AD3315" i="1"/>
  <c r="AE3315" i="1"/>
  <c r="AD3316" i="1"/>
  <c r="AE3316" i="1"/>
  <c r="AD3317" i="1"/>
  <c r="AE3317" i="1"/>
  <c r="AD3318" i="1"/>
  <c r="AE3318" i="1"/>
  <c r="AD3319" i="1"/>
  <c r="AE3319" i="1"/>
  <c r="AD3320" i="1"/>
  <c r="AE3320" i="1"/>
  <c r="AD3321" i="1"/>
  <c r="AE3321" i="1"/>
  <c r="AD3322" i="1"/>
  <c r="AE3322" i="1"/>
  <c r="AD3323" i="1"/>
  <c r="AE3323" i="1"/>
  <c r="AD3324" i="1"/>
  <c r="AE3324" i="1"/>
  <c r="AD3325" i="1"/>
  <c r="AE3325" i="1"/>
  <c r="AD3326" i="1"/>
  <c r="AE3326" i="1"/>
  <c r="AD3327" i="1"/>
  <c r="AE3327" i="1"/>
  <c r="AD3328" i="1"/>
  <c r="AE3328" i="1"/>
  <c r="AD3329" i="1"/>
  <c r="AE3329" i="1"/>
  <c r="AD3330" i="1"/>
  <c r="AE3330" i="1"/>
  <c r="AD3331" i="1"/>
  <c r="AE3331" i="1"/>
  <c r="AD3332" i="1"/>
  <c r="AE3332" i="1"/>
  <c r="AD3333" i="1"/>
  <c r="AE3333" i="1"/>
  <c r="AD3334" i="1"/>
  <c r="AE3334" i="1"/>
  <c r="AD3335" i="1"/>
  <c r="AE3335" i="1"/>
  <c r="AD3336" i="1"/>
  <c r="AE3336" i="1"/>
  <c r="AD3337" i="1"/>
  <c r="AE3337" i="1"/>
  <c r="AD3338" i="1"/>
  <c r="AE3338" i="1"/>
  <c r="AD3339" i="1"/>
  <c r="AE3339" i="1"/>
  <c r="AD3340" i="1"/>
  <c r="AE3340" i="1"/>
  <c r="AD3341" i="1"/>
  <c r="AE3341" i="1"/>
  <c r="AD3342" i="1"/>
  <c r="AE3342" i="1"/>
  <c r="AD3343" i="1"/>
  <c r="AE3343" i="1"/>
  <c r="AD3344" i="1"/>
  <c r="AE3344" i="1"/>
  <c r="AD3345" i="1"/>
  <c r="AE3345" i="1"/>
  <c r="AD3346" i="1"/>
  <c r="AE3346" i="1"/>
  <c r="AD3347" i="1"/>
  <c r="AE3347" i="1"/>
  <c r="AD3348" i="1"/>
  <c r="AE3348" i="1"/>
  <c r="AD3349" i="1"/>
  <c r="AE3349" i="1"/>
  <c r="AD3350" i="1"/>
  <c r="AE3350" i="1"/>
  <c r="AD3351" i="1"/>
  <c r="AE3351" i="1"/>
  <c r="AD3352" i="1"/>
  <c r="AE3352" i="1"/>
  <c r="AD3353" i="1"/>
  <c r="AE3353" i="1"/>
  <c r="AD3354" i="1"/>
  <c r="AE3354" i="1"/>
  <c r="AD3355" i="1"/>
  <c r="AE3355" i="1"/>
  <c r="AD3356" i="1"/>
  <c r="AE3356" i="1"/>
  <c r="AD3357" i="1"/>
  <c r="AE3357" i="1"/>
  <c r="AD3358" i="1"/>
  <c r="AE3358" i="1"/>
  <c r="AD3359" i="1"/>
  <c r="AE3359" i="1"/>
  <c r="AD3360" i="1"/>
  <c r="AE3360" i="1"/>
  <c r="AD3361" i="1"/>
  <c r="AE3361" i="1"/>
  <c r="AD3362" i="1"/>
  <c r="AE3362" i="1"/>
  <c r="AD3363" i="1"/>
  <c r="AE3363" i="1"/>
  <c r="AD3364" i="1"/>
  <c r="AE3364" i="1"/>
  <c r="AD3365" i="1"/>
  <c r="AE3365" i="1"/>
  <c r="AD3366" i="1"/>
  <c r="AE3366" i="1"/>
  <c r="AD3367" i="1"/>
  <c r="AE3367" i="1"/>
  <c r="AD3368" i="1"/>
  <c r="AE3368" i="1"/>
  <c r="AD3369" i="1"/>
  <c r="AE3369" i="1"/>
  <c r="AD3370" i="1"/>
  <c r="AE3370" i="1"/>
  <c r="AD3371" i="1"/>
  <c r="AE3371" i="1"/>
  <c r="AD3372" i="1"/>
  <c r="AE3372" i="1"/>
  <c r="AD3373" i="1"/>
  <c r="AE3373" i="1"/>
  <c r="AD3374" i="1"/>
  <c r="AE3374" i="1"/>
  <c r="AD3375" i="1"/>
  <c r="AE3375" i="1"/>
  <c r="AD3376" i="1"/>
  <c r="AE3376" i="1"/>
  <c r="AD3377" i="1"/>
  <c r="AE3377" i="1"/>
  <c r="AD3378" i="1"/>
  <c r="AE3378" i="1"/>
  <c r="AD3379" i="1"/>
  <c r="AE3379" i="1"/>
  <c r="AD3380" i="1"/>
  <c r="AE3380" i="1"/>
  <c r="AD3381" i="1"/>
  <c r="AE3381" i="1"/>
  <c r="AD3382" i="1"/>
  <c r="AE3382" i="1"/>
  <c r="AD3383" i="1"/>
  <c r="AE3383" i="1"/>
  <c r="AD3384" i="1"/>
  <c r="AE3384" i="1"/>
  <c r="AD3385" i="1"/>
  <c r="AE3385" i="1"/>
  <c r="AD3386" i="1"/>
  <c r="AE3386" i="1"/>
  <c r="AD3387" i="1"/>
  <c r="AE3387" i="1"/>
  <c r="AD3388" i="1"/>
  <c r="AE3388" i="1"/>
  <c r="AD3389" i="1"/>
  <c r="AE3389" i="1"/>
  <c r="AD3390" i="1"/>
  <c r="AE3390" i="1"/>
  <c r="AD3391" i="1"/>
  <c r="AE3391" i="1"/>
  <c r="AD3392" i="1"/>
  <c r="AE3392" i="1"/>
  <c r="AD3393" i="1"/>
  <c r="AE3393" i="1"/>
  <c r="AD3394" i="1"/>
  <c r="AE3394" i="1"/>
  <c r="AD3395" i="1"/>
  <c r="AE3395" i="1"/>
  <c r="AD3396" i="1"/>
  <c r="AE3396" i="1"/>
  <c r="AD3397" i="1"/>
  <c r="AE3397" i="1"/>
  <c r="AD3398" i="1"/>
  <c r="AE3398" i="1"/>
  <c r="AD3399" i="1"/>
  <c r="AE3399" i="1"/>
  <c r="AD3400" i="1"/>
  <c r="AE3400" i="1"/>
  <c r="AD3401" i="1"/>
  <c r="AE3401" i="1"/>
  <c r="AD3402" i="1"/>
  <c r="AE3402" i="1"/>
  <c r="AD3403" i="1"/>
  <c r="AE3403" i="1"/>
  <c r="AD3404" i="1"/>
  <c r="AE3404" i="1"/>
  <c r="AD3405" i="1"/>
  <c r="AE3405" i="1"/>
  <c r="AD3406" i="1"/>
  <c r="AE3406" i="1"/>
  <c r="AD3407" i="1"/>
  <c r="AE3407" i="1"/>
  <c r="AD3408" i="1"/>
  <c r="AE3408" i="1"/>
  <c r="AD3409" i="1"/>
  <c r="AE3409" i="1"/>
  <c r="AD3410" i="1"/>
  <c r="AE3410" i="1"/>
  <c r="AD3411" i="1"/>
  <c r="AE3411" i="1"/>
  <c r="AD3412" i="1"/>
  <c r="AE3412" i="1"/>
  <c r="AD3413" i="1"/>
  <c r="AE3413" i="1"/>
  <c r="AD3414" i="1"/>
  <c r="AE3414" i="1"/>
  <c r="AD3415" i="1"/>
  <c r="AE3415" i="1"/>
  <c r="AD3416" i="1"/>
  <c r="AE3416" i="1"/>
  <c r="AD3417" i="1"/>
  <c r="AE3417" i="1"/>
  <c r="AD3418" i="1"/>
  <c r="AE3418" i="1"/>
  <c r="AD3419" i="1"/>
  <c r="AE3419" i="1"/>
  <c r="AD3420" i="1"/>
  <c r="AE3420" i="1"/>
  <c r="AD3421" i="1"/>
  <c r="AE3421" i="1"/>
  <c r="AD3422" i="1"/>
  <c r="AE3422" i="1"/>
  <c r="AD3423" i="1"/>
  <c r="AE3423" i="1"/>
  <c r="AD3424" i="1"/>
  <c r="AE3424" i="1"/>
  <c r="AD3425" i="1"/>
  <c r="AE3425" i="1"/>
  <c r="AD3426" i="1"/>
  <c r="AE3426" i="1"/>
  <c r="AD3427" i="1"/>
  <c r="AE3427" i="1"/>
  <c r="AD3428" i="1"/>
  <c r="AE3428" i="1"/>
  <c r="AD3429" i="1"/>
  <c r="AE3429" i="1"/>
  <c r="AD3430" i="1"/>
  <c r="AE3430" i="1"/>
  <c r="AD3431" i="1"/>
  <c r="AE3431" i="1"/>
  <c r="AD3432" i="1"/>
  <c r="AE3432" i="1"/>
  <c r="AD3433" i="1"/>
  <c r="AE3433" i="1"/>
  <c r="AD3434" i="1"/>
  <c r="AE3434" i="1"/>
  <c r="AD3435" i="1"/>
  <c r="AE3435" i="1"/>
  <c r="AD3436" i="1"/>
  <c r="AE3436" i="1"/>
  <c r="AD3437" i="1"/>
  <c r="AE3437" i="1"/>
  <c r="AD3438" i="1"/>
  <c r="AE3438" i="1"/>
  <c r="AD3439" i="1"/>
  <c r="AE3439" i="1"/>
  <c r="AD3440" i="1"/>
  <c r="AE3440" i="1"/>
  <c r="AD3441" i="1"/>
  <c r="AE3441" i="1"/>
  <c r="AD3442" i="1"/>
  <c r="AE3442" i="1"/>
  <c r="AD3443" i="1"/>
  <c r="AE3443" i="1"/>
  <c r="AD3444" i="1"/>
  <c r="AE3444" i="1"/>
  <c r="AD3445" i="1"/>
  <c r="AE3445" i="1"/>
  <c r="AD3446" i="1"/>
  <c r="AE3446" i="1"/>
  <c r="AD3447" i="1"/>
  <c r="AE3447" i="1"/>
  <c r="AD3448" i="1"/>
  <c r="AE3448" i="1"/>
  <c r="AD3449" i="1"/>
  <c r="AE3449" i="1"/>
  <c r="AD3450" i="1"/>
  <c r="AE3450" i="1"/>
  <c r="AD3451" i="1"/>
  <c r="AE3451" i="1"/>
  <c r="AD3452" i="1"/>
  <c r="AE3452" i="1"/>
  <c r="AD3453" i="1"/>
  <c r="AE3453" i="1"/>
  <c r="AD3454" i="1"/>
  <c r="AE3454" i="1"/>
  <c r="AD3455" i="1"/>
  <c r="AE3455" i="1"/>
  <c r="AD3456" i="1"/>
  <c r="AE3456" i="1"/>
  <c r="AD3457" i="1"/>
  <c r="AE3457" i="1"/>
  <c r="AD3458" i="1"/>
  <c r="AE3458" i="1"/>
  <c r="AD3459" i="1"/>
  <c r="AE3459" i="1"/>
  <c r="AD3460" i="1"/>
  <c r="AE3460" i="1"/>
  <c r="AD3461" i="1"/>
  <c r="AE3461" i="1"/>
  <c r="AD3462" i="1"/>
  <c r="AE3462" i="1"/>
  <c r="AD3463" i="1"/>
  <c r="AE3463" i="1"/>
  <c r="AD3464" i="1"/>
  <c r="AE3464" i="1"/>
  <c r="AD3465" i="1"/>
  <c r="AE3465" i="1"/>
  <c r="AD3466" i="1"/>
  <c r="AE3466" i="1"/>
  <c r="AD3467" i="1"/>
  <c r="AE3467" i="1"/>
  <c r="AD3468" i="1"/>
  <c r="AE3468" i="1"/>
  <c r="AD3469" i="1"/>
  <c r="AE3469" i="1"/>
  <c r="AD3470" i="1"/>
  <c r="AE3470" i="1"/>
  <c r="AD3471" i="1"/>
  <c r="AE3471" i="1"/>
  <c r="AD3472" i="1"/>
  <c r="AE3472" i="1"/>
  <c r="AD3473" i="1"/>
  <c r="AE3473" i="1"/>
  <c r="AD3474" i="1"/>
  <c r="AE3474" i="1"/>
  <c r="AD3475" i="1"/>
  <c r="AE3475" i="1"/>
  <c r="AD3476" i="1"/>
  <c r="AE3476" i="1"/>
  <c r="AD3477" i="1"/>
  <c r="AE3477" i="1"/>
  <c r="AD3478" i="1"/>
  <c r="AE3478" i="1"/>
  <c r="AD3479" i="1"/>
  <c r="AE3479" i="1"/>
  <c r="AD3480" i="1"/>
  <c r="AE3480" i="1"/>
  <c r="AD3481" i="1"/>
  <c r="AE3481" i="1"/>
  <c r="AD3482" i="1"/>
  <c r="AE3482" i="1"/>
  <c r="AD3483" i="1"/>
  <c r="AE3483" i="1"/>
  <c r="AD3484" i="1"/>
  <c r="AE3484" i="1"/>
  <c r="AD3485" i="1"/>
  <c r="AE3485" i="1"/>
  <c r="AD3486" i="1"/>
  <c r="AE3486" i="1"/>
  <c r="AD3487" i="1"/>
  <c r="AE3487" i="1"/>
  <c r="AD3488" i="1"/>
  <c r="AE3488" i="1"/>
  <c r="AD3489" i="1"/>
  <c r="AE3489" i="1"/>
  <c r="AD3490" i="1"/>
  <c r="AE3490" i="1"/>
  <c r="AD3491" i="1"/>
  <c r="AE3491" i="1"/>
  <c r="AD3492" i="1"/>
  <c r="AE3492" i="1"/>
  <c r="AD3493" i="1"/>
  <c r="AE3493" i="1"/>
  <c r="AD3494" i="1"/>
  <c r="AE3494" i="1"/>
  <c r="AD3495" i="1"/>
  <c r="AE3495" i="1"/>
  <c r="AD3496" i="1"/>
  <c r="AE3496" i="1"/>
  <c r="AD3497" i="1"/>
  <c r="AE3497" i="1"/>
  <c r="AD3498" i="1"/>
  <c r="AE3498" i="1"/>
  <c r="AD3499" i="1"/>
  <c r="AE3499" i="1"/>
  <c r="AD3500" i="1"/>
  <c r="AE3500" i="1"/>
  <c r="AD3501" i="1"/>
  <c r="AE3501" i="1"/>
  <c r="AD3502" i="1"/>
  <c r="AE3502" i="1"/>
  <c r="AD3503" i="1"/>
  <c r="AE3503" i="1"/>
  <c r="AD3504" i="1"/>
  <c r="AE3504" i="1"/>
  <c r="AD3505" i="1"/>
  <c r="AE3505" i="1"/>
  <c r="AD3506" i="1"/>
  <c r="AE3506" i="1"/>
  <c r="AD3507" i="1"/>
  <c r="AE3507" i="1"/>
  <c r="AD3508" i="1"/>
  <c r="AE3508" i="1"/>
  <c r="AD3509" i="1"/>
  <c r="AE3509" i="1"/>
  <c r="AD3510" i="1"/>
  <c r="AE3510" i="1"/>
  <c r="AD3511" i="1"/>
  <c r="AE3511" i="1"/>
  <c r="AD3512" i="1"/>
  <c r="AE3512" i="1"/>
  <c r="AD3513" i="1"/>
  <c r="AE3513" i="1"/>
  <c r="AD3514" i="1"/>
  <c r="AE3514" i="1"/>
  <c r="AD3515" i="1"/>
  <c r="AE3515" i="1"/>
  <c r="AD3516" i="1"/>
  <c r="AE3516" i="1"/>
  <c r="AD3517" i="1"/>
  <c r="AE3517" i="1"/>
  <c r="AD3518" i="1"/>
  <c r="AE3518" i="1"/>
  <c r="AD3519" i="1"/>
  <c r="AE3519" i="1"/>
  <c r="AD3520" i="1"/>
  <c r="AE3520" i="1"/>
  <c r="AD3521" i="1"/>
  <c r="AE3521" i="1"/>
  <c r="AD3522" i="1"/>
  <c r="AE3522" i="1"/>
  <c r="AD3523" i="1"/>
  <c r="AE3523" i="1"/>
  <c r="AD3524" i="1"/>
  <c r="AE3524" i="1"/>
  <c r="AD3525" i="1"/>
  <c r="AE3525" i="1"/>
  <c r="AD3526" i="1"/>
  <c r="AE3526" i="1"/>
  <c r="AD3527" i="1"/>
  <c r="AE3527" i="1"/>
  <c r="AD3528" i="1"/>
  <c r="AE3528" i="1"/>
  <c r="AD3529" i="1"/>
  <c r="AE3529" i="1"/>
  <c r="AD3530" i="1"/>
  <c r="AE3530" i="1"/>
  <c r="AD3531" i="1"/>
  <c r="AE3531" i="1"/>
  <c r="AD3532" i="1"/>
  <c r="AE3532" i="1"/>
  <c r="AD3533" i="1"/>
  <c r="AE3533" i="1"/>
  <c r="AD3534" i="1"/>
  <c r="AE3534" i="1"/>
  <c r="AD3535" i="1"/>
  <c r="AE3535" i="1"/>
  <c r="AD3536" i="1"/>
  <c r="AE3536" i="1"/>
  <c r="AD3537" i="1"/>
  <c r="AE3537" i="1"/>
  <c r="AD3538" i="1"/>
  <c r="AE3538" i="1"/>
  <c r="AD3539" i="1"/>
  <c r="AE3539" i="1"/>
  <c r="AD3540" i="1"/>
  <c r="AE3540" i="1"/>
  <c r="AD3541" i="1"/>
  <c r="AE3541" i="1"/>
  <c r="AD3542" i="1"/>
  <c r="AE3542" i="1"/>
  <c r="AD3543" i="1"/>
  <c r="AE3543" i="1"/>
  <c r="AD3544" i="1"/>
  <c r="AE3544" i="1"/>
  <c r="AD3545" i="1"/>
  <c r="AE3545" i="1"/>
  <c r="AD3546" i="1"/>
  <c r="AE3546" i="1"/>
  <c r="AD3547" i="1"/>
  <c r="AE3547" i="1"/>
  <c r="AD3548" i="1"/>
  <c r="AE3548" i="1"/>
  <c r="AD3549" i="1"/>
  <c r="AE3549" i="1"/>
  <c r="AD3550" i="1"/>
  <c r="AE3550" i="1"/>
  <c r="AD3551" i="1"/>
  <c r="AE3551" i="1"/>
  <c r="AD3552" i="1"/>
  <c r="AE3552" i="1"/>
  <c r="AD3553" i="1"/>
  <c r="AE3553" i="1"/>
  <c r="AD3554" i="1"/>
  <c r="AE3554" i="1"/>
  <c r="AD3555" i="1"/>
  <c r="AE3555" i="1"/>
  <c r="AD3556" i="1"/>
  <c r="AE3556" i="1"/>
  <c r="AD3557" i="1"/>
  <c r="AE3557" i="1"/>
  <c r="AD3558" i="1"/>
  <c r="AE3558" i="1"/>
  <c r="AD3559" i="1"/>
  <c r="AE3559" i="1"/>
  <c r="AD3560" i="1"/>
  <c r="AE3560" i="1"/>
  <c r="AD3561" i="1"/>
  <c r="AE3561" i="1"/>
  <c r="AD3562" i="1"/>
  <c r="AE3562" i="1"/>
  <c r="AD3563" i="1"/>
  <c r="AE3563" i="1"/>
  <c r="AD3564" i="1"/>
  <c r="AE3564" i="1"/>
  <c r="AD3565" i="1"/>
  <c r="AE3565" i="1"/>
  <c r="AD3566" i="1"/>
  <c r="AE3566" i="1"/>
  <c r="AD3567" i="1"/>
  <c r="AE3567" i="1"/>
  <c r="AD3568" i="1"/>
  <c r="AE3568" i="1"/>
  <c r="AD3569" i="1"/>
  <c r="AE3569" i="1"/>
  <c r="AD3570" i="1"/>
  <c r="AE3570" i="1"/>
  <c r="AD3571" i="1"/>
  <c r="AE3571" i="1"/>
  <c r="AD3572" i="1"/>
  <c r="AE3572" i="1"/>
  <c r="AD3573" i="1"/>
  <c r="AE3573" i="1"/>
  <c r="AD3574" i="1"/>
  <c r="AE3574" i="1"/>
  <c r="AD3575" i="1"/>
  <c r="AE3575" i="1"/>
  <c r="AD3576" i="1"/>
  <c r="AE3576" i="1"/>
  <c r="AD3577" i="1"/>
  <c r="AE3577" i="1"/>
  <c r="AD3578" i="1"/>
  <c r="AE3578" i="1"/>
  <c r="AD3579" i="1"/>
  <c r="AE3579" i="1"/>
  <c r="AD3580" i="1"/>
  <c r="AE3580" i="1"/>
  <c r="AD3581" i="1"/>
  <c r="AE3581" i="1"/>
  <c r="AD3582" i="1"/>
  <c r="AE3582" i="1"/>
  <c r="AD3583" i="1"/>
  <c r="AE3583" i="1"/>
  <c r="AD3584" i="1"/>
  <c r="AE3584" i="1"/>
  <c r="AD3585" i="1"/>
  <c r="AE3585" i="1"/>
  <c r="AD3586" i="1"/>
  <c r="AE3586" i="1"/>
  <c r="AD3587" i="1"/>
  <c r="AE3587" i="1"/>
  <c r="AD3588" i="1"/>
  <c r="AE3588" i="1"/>
  <c r="AD3589" i="1"/>
  <c r="AE3589" i="1"/>
  <c r="AD3590" i="1"/>
  <c r="AE3590" i="1"/>
  <c r="AD3591" i="1"/>
  <c r="AE3591" i="1"/>
  <c r="AD3592" i="1"/>
  <c r="AE3592" i="1"/>
  <c r="AD3593" i="1"/>
  <c r="AE3593" i="1"/>
  <c r="AD3594" i="1"/>
  <c r="AE3594" i="1"/>
  <c r="AD3595" i="1"/>
  <c r="AE3595" i="1"/>
  <c r="AD3596" i="1"/>
  <c r="AE3596" i="1"/>
  <c r="AD3597" i="1"/>
  <c r="AE3597" i="1"/>
  <c r="AD3598" i="1"/>
  <c r="AE3598" i="1"/>
  <c r="AD3599" i="1"/>
  <c r="AE3599" i="1"/>
  <c r="AD3600" i="1"/>
  <c r="AE3600" i="1"/>
  <c r="AD3601" i="1"/>
  <c r="AE3601" i="1"/>
  <c r="AD3602" i="1"/>
  <c r="AE3602" i="1"/>
  <c r="AD3603" i="1"/>
  <c r="AE3603" i="1"/>
  <c r="AD3604" i="1"/>
  <c r="AE3604" i="1"/>
  <c r="AD3605" i="1"/>
  <c r="AE3605" i="1"/>
  <c r="AD3606" i="1"/>
  <c r="AE3606" i="1"/>
  <c r="AD3607" i="1"/>
  <c r="AE3607" i="1"/>
  <c r="AD3608" i="1"/>
  <c r="AE3608" i="1"/>
  <c r="AD3609" i="1"/>
  <c r="AE3609" i="1"/>
  <c r="AD3610" i="1"/>
  <c r="AE3610" i="1"/>
  <c r="AD3611" i="1"/>
  <c r="AE3611" i="1"/>
  <c r="AD3612" i="1"/>
  <c r="AE3612" i="1"/>
  <c r="AD3613" i="1"/>
  <c r="AE3613" i="1"/>
  <c r="AD3614" i="1"/>
  <c r="AE3614" i="1"/>
  <c r="AD3615" i="1"/>
  <c r="AE3615" i="1"/>
  <c r="AD3616" i="1"/>
  <c r="AE3616" i="1"/>
  <c r="AD3617" i="1"/>
  <c r="AE3617" i="1"/>
  <c r="AD3618" i="1"/>
  <c r="AE3618" i="1"/>
  <c r="AD3619" i="1"/>
  <c r="AE3619" i="1"/>
  <c r="AD3620" i="1"/>
  <c r="AE3620" i="1"/>
  <c r="AD3621" i="1"/>
  <c r="AE3621" i="1"/>
  <c r="AD3622" i="1"/>
  <c r="AE3622" i="1"/>
  <c r="AD3623" i="1"/>
  <c r="AE3623" i="1"/>
  <c r="AD3624" i="1"/>
  <c r="AE3624" i="1"/>
  <c r="AD3625" i="1"/>
  <c r="AE3625" i="1"/>
  <c r="AD3626" i="1"/>
  <c r="AE3626" i="1"/>
  <c r="AD3627" i="1"/>
  <c r="AE3627" i="1"/>
  <c r="AD3628" i="1"/>
  <c r="AE3628" i="1"/>
  <c r="AD3629" i="1"/>
  <c r="AE3629" i="1"/>
  <c r="AD3630" i="1"/>
  <c r="AE3630" i="1"/>
  <c r="AD3631" i="1"/>
  <c r="AE3631" i="1"/>
  <c r="AD3632" i="1"/>
  <c r="AE3632" i="1"/>
  <c r="AD3633" i="1"/>
  <c r="AE3633" i="1"/>
  <c r="AD3634" i="1"/>
  <c r="AE3634" i="1"/>
  <c r="AD3635" i="1"/>
  <c r="AE3635" i="1"/>
  <c r="AD3636" i="1"/>
  <c r="AE3636" i="1"/>
  <c r="AD3637" i="1"/>
  <c r="AE3637" i="1"/>
  <c r="AD3638" i="1"/>
  <c r="AE3638" i="1"/>
  <c r="AD3639" i="1"/>
  <c r="AE3639" i="1"/>
  <c r="AD3640" i="1"/>
  <c r="AE3640" i="1"/>
  <c r="AD3641" i="1"/>
  <c r="AE3641" i="1"/>
  <c r="AD3642" i="1"/>
  <c r="AE3642" i="1"/>
  <c r="AD3643" i="1"/>
  <c r="AE3643" i="1"/>
  <c r="AD3644" i="1"/>
  <c r="AE3644" i="1"/>
  <c r="AD3645" i="1"/>
  <c r="AE3645" i="1"/>
  <c r="AD3646" i="1"/>
  <c r="AE3646" i="1"/>
  <c r="AD3647" i="1"/>
  <c r="AE3647" i="1"/>
  <c r="AD3648" i="1"/>
  <c r="AE3648" i="1"/>
  <c r="AD3649" i="1"/>
  <c r="AE3649" i="1"/>
  <c r="AD3650" i="1"/>
  <c r="AE3650" i="1"/>
  <c r="AD3651" i="1"/>
  <c r="AE3651" i="1"/>
  <c r="AD3652" i="1"/>
  <c r="AE3652" i="1"/>
  <c r="AD3653" i="1"/>
  <c r="AE3653" i="1"/>
  <c r="AD3654" i="1"/>
  <c r="AE3654" i="1"/>
  <c r="AD3655" i="1"/>
  <c r="AE3655" i="1"/>
  <c r="AD3656" i="1"/>
  <c r="AE3656" i="1"/>
  <c r="AD3657" i="1"/>
  <c r="AE3657" i="1"/>
  <c r="AD3658" i="1"/>
  <c r="AE3658" i="1"/>
  <c r="AD3659" i="1"/>
  <c r="AE3659" i="1"/>
  <c r="AD3660" i="1"/>
  <c r="AE3660" i="1"/>
  <c r="AD3661" i="1"/>
  <c r="AE3661" i="1"/>
  <c r="AD3662" i="1"/>
  <c r="AE3662" i="1"/>
  <c r="AD3663" i="1"/>
  <c r="AE3663" i="1"/>
  <c r="AD3664" i="1"/>
  <c r="AE3664" i="1"/>
  <c r="AD3665" i="1"/>
  <c r="AE3665" i="1"/>
  <c r="AD3666" i="1"/>
  <c r="AE3666" i="1"/>
  <c r="AD3667" i="1"/>
  <c r="AE3667" i="1"/>
  <c r="AD3668" i="1"/>
  <c r="AE3668" i="1"/>
  <c r="AD3669" i="1"/>
  <c r="AE3669" i="1"/>
  <c r="AD3670" i="1"/>
  <c r="AE3670" i="1"/>
  <c r="AD3671" i="1"/>
  <c r="AE3671" i="1"/>
  <c r="AD3672" i="1"/>
  <c r="AE3672" i="1"/>
  <c r="AD3673" i="1"/>
  <c r="AE3673" i="1"/>
  <c r="AD3674" i="1"/>
  <c r="AE3674" i="1"/>
  <c r="AD3675" i="1"/>
  <c r="AE3675" i="1"/>
  <c r="AD3676" i="1"/>
  <c r="AE3676" i="1"/>
  <c r="AD3677" i="1" l="1"/>
  <c r="AD3678" i="1"/>
  <c r="AD3679" i="1"/>
  <c r="AD3680" i="1"/>
  <c r="AD3681" i="1"/>
  <c r="AD3682" i="1"/>
  <c r="AD3683" i="1"/>
  <c r="AD3684" i="1"/>
  <c r="AD3685" i="1"/>
  <c r="AD3686" i="1"/>
  <c r="AD3687" i="1"/>
  <c r="AD3688" i="1"/>
  <c r="AD3689" i="1"/>
  <c r="AD3690" i="1"/>
  <c r="AD3691" i="1"/>
  <c r="AD3692" i="1"/>
  <c r="AD3693" i="1"/>
  <c r="AD3694" i="1"/>
  <c r="AD3695" i="1"/>
  <c r="AD3696" i="1"/>
  <c r="AD3697" i="1"/>
  <c r="AD3698" i="1"/>
  <c r="AD3699" i="1"/>
  <c r="AD3700" i="1"/>
  <c r="AD3701" i="1"/>
  <c r="AD3702" i="1"/>
  <c r="AD3703" i="1"/>
  <c r="AD3704" i="1"/>
  <c r="AD3705" i="1"/>
  <c r="AD3706" i="1"/>
  <c r="AD3707" i="1"/>
  <c r="AD3708" i="1"/>
  <c r="AD3709" i="1"/>
  <c r="AD3710" i="1"/>
  <c r="AD3711" i="1"/>
  <c r="AD3712" i="1"/>
  <c r="AD3713" i="1"/>
  <c r="AD3714" i="1"/>
  <c r="AD3715" i="1"/>
  <c r="AD3716" i="1"/>
  <c r="AD3717" i="1"/>
  <c r="AD3718" i="1"/>
  <c r="AD3719" i="1"/>
  <c r="AD3720" i="1"/>
  <c r="AD3721" i="1"/>
  <c r="AD3722" i="1"/>
  <c r="AD3723" i="1"/>
  <c r="AD3724" i="1"/>
  <c r="AD3725" i="1"/>
  <c r="AD3726" i="1"/>
  <c r="AD3727" i="1"/>
  <c r="AD3728" i="1"/>
  <c r="AD3729" i="1"/>
  <c r="AD3730" i="1"/>
  <c r="AD3731" i="1"/>
  <c r="AD3732" i="1"/>
  <c r="AD3733" i="1"/>
  <c r="AD3734" i="1"/>
  <c r="AD3735" i="1"/>
  <c r="AD3736" i="1"/>
  <c r="AD3737" i="1"/>
  <c r="AD3738" i="1"/>
  <c r="AD3739" i="1"/>
  <c r="AD3740" i="1"/>
  <c r="AD3741" i="1"/>
  <c r="AD3742" i="1"/>
  <c r="AD3743" i="1"/>
  <c r="AD3744" i="1"/>
  <c r="AD3745" i="1"/>
  <c r="AD3746" i="1"/>
  <c r="AD3747" i="1"/>
  <c r="AD3748" i="1"/>
  <c r="AD3749" i="1"/>
  <c r="AD3750" i="1"/>
  <c r="AD3751" i="1"/>
  <c r="AD3752" i="1"/>
  <c r="AD3753" i="1"/>
  <c r="AD3754" i="1"/>
  <c r="AD3755" i="1"/>
  <c r="AD3756" i="1"/>
  <c r="AD3757" i="1"/>
  <c r="AD3758" i="1"/>
  <c r="AD3759" i="1"/>
  <c r="AD3760" i="1"/>
  <c r="AD3761" i="1"/>
  <c r="AD3762" i="1"/>
  <c r="AD3763" i="1"/>
  <c r="AD3764" i="1"/>
  <c r="AD3765" i="1"/>
  <c r="AD3766" i="1"/>
  <c r="AD3767" i="1"/>
  <c r="AD3768" i="1"/>
  <c r="AD3769" i="1"/>
  <c r="AD3770" i="1"/>
  <c r="AD3771" i="1"/>
  <c r="AD3772" i="1"/>
  <c r="AD3773" i="1"/>
  <c r="AD3774" i="1"/>
  <c r="AD3775" i="1"/>
  <c r="AD3776" i="1"/>
  <c r="AD3777" i="1"/>
  <c r="AD3778" i="1"/>
  <c r="AD3779" i="1"/>
  <c r="AD3780" i="1"/>
  <c r="AD3781" i="1"/>
  <c r="AD3782" i="1"/>
  <c r="AD3783" i="1"/>
  <c r="AD3784" i="1"/>
  <c r="AD3785" i="1"/>
  <c r="AD3786" i="1"/>
  <c r="AD3787" i="1"/>
  <c r="AD3788" i="1"/>
  <c r="AD3789" i="1"/>
  <c r="AD3790" i="1"/>
  <c r="AD3791" i="1"/>
  <c r="AD3792" i="1"/>
  <c r="AD3793" i="1"/>
  <c r="AD3794" i="1"/>
  <c r="AD3795" i="1"/>
  <c r="AD3796" i="1"/>
  <c r="AD3797" i="1"/>
  <c r="AD3798" i="1"/>
  <c r="AD3799" i="1"/>
  <c r="AD3800" i="1"/>
  <c r="AD3801" i="1"/>
  <c r="AD3802" i="1"/>
  <c r="AD3803" i="1"/>
  <c r="AD3804" i="1"/>
  <c r="AD3805" i="1"/>
  <c r="AD3806" i="1"/>
  <c r="AD3807" i="1"/>
  <c r="AD3808" i="1"/>
  <c r="AD3809" i="1"/>
  <c r="AD3810" i="1"/>
  <c r="AD3811" i="1"/>
  <c r="AD3812" i="1"/>
  <c r="AD3813" i="1"/>
  <c r="AD3814" i="1"/>
  <c r="AD3815" i="1"/>
  <c r="AD3816" i="1"/>
  <c r="AD3817" i="1"/>
  <c r="AD3818" i="1"/>
  <c r="AD3819" i="1"/>
  <c r="AD3820" i="1"/>
  <c r="AD3821" i="1"/>
  <c r="AD3822" i="1"/>
  <c r="AD3823" i="1"/>
  <c r="AD3824" i="1"/>
  <c r="AD3825" i="1"/>
  <c r="AD3826" i="1"/>
  <c r="AD3827" i="1"/>
  <c r="AD3828" i="1"/>
  <c r="AD3829" i="1"/>
  <c r="AD3830" i="1"/>
  <c r="AD3831" i="1"/>
  <c r="AD3832" i="1"/>
  <c r="AD3833" i="1"/>
  <c r="AD3834" i="1"/>
  <c r="AD3835" i="1"/>
  <c r="AD3836" i="1"/>
  <c r="AD3837" i="1"/>
  <c r="AD3838" i="1"/>
  <c r="AD3839" i="1"/>
  <c r="AD3840" i="1"/>
  <c r="AD3841" i="1"/>
  <c r="AD3842" i="1"/>
  <c r="AD3843" i="1"/>
  <c r="AD3844" i="1"/>
  <c r="AD3845" i="1"/>
  <c r="AD3846" i="1"/>
  <c r="AD3847" i="1"/>
  <c r="AD3848" i="1"/>
  <c r="AD3849" i="1"/>
  <c r="AD3850" i="1"/>
  <c r="AD3851" i="1"/>
  <c r="AD3852" i="1"/>
  <c r="AD3853" i="1"/>
  <c r="AD3854" i="1"/>
  <c r="AD3855" i="1"/>
  <c r="AD3856" i="1"/>
  <c r="AD3857" i="1"/>
  <c r="AD3858" i="1"/>
  <c r="AD3859" i="1"/>
  <c r="AD3860" i="1"/>
  <c r="AD3861" i="1"/>
  <c r="AD3862" i="1"/>
  <c r="AD3863" i="1"/>
  <c r="AD3864" i="1"/>
  <c r="AD3865" i="1"/>
  <c r="AD3866" i="1"/>
  <c r="AD3867" i="1"/>
  <c r="AD3868" i="1"/>
  <c r="AD3869" i="1"/>
  <c r="AD3870" i="1"/>
  <c r="AD3871" i="1"/>
  <c r="AD3872" i="1"/>
  <c r="AD3873" i="1"/>
  <c r="AD3874" i="1"/>
  <c r="AD3875" i="1"/>
  <c r="AD3876" i="1"/>
  <c r="AD3877" i="1"/>
  <c r="AD3878" i="1"/>
  <c r="AD3879" i="1"/>
  <c r="AD3880" i="1"/>
  <c r="AD3881" i="1"/>
  <c r="AD3882" i="1"/>
  <c r="AD3883" i="1"/>
  <c r="AD3884" i="1"/>
  <c r="AD3885" i="1"/>
  <c r="AD3886" i="1"/>
  <c r="AD3887" i="1"/>
  <c r="AD3888" i="1"/>
  <c r="AD3889" i="1"/>
  <c r="AD3890" i="1"/>
  <c r="AD3891" i="1"/>
  <c r="AD3892" i="1"/>
  <c r="AD3893" i="1"/>
  <c r="AD3894" i="1"/>
  <c r="AD3895" i="1"/>
  <c r="AD3896" i="1"/>
  <c r="AD3897" i="1"/>
  <c r="AD3898" i="1"/>
  <c r="AD3899" i="1"/>
  <c r="AD3900" i="1"/>
  <c r="AD3901" i="1"/>
  <c r="AD3902" i="1"/>
  <c r="AD3903" i="1"/>
  <c r="AD3904" i="1"/>
  <c r="AD3905" i="1"/>
  <c r="AD3906" i="1"/>
  <c r="AD3907" i="1"/>
  <c r="AD3908" i="1"/>
  <c r="AD3909" i="1"/>
  <c r="AD3910" i="1"/>
  <c r="AD3911" i="1"/>
  <c r="AD3912" i="1"/>
  <c r="AD3913" i="1"/>
  <c r="AD3914" i="1"/>
  <c r="AD3915" i="1"/>
  <c r="AD3916" i="1"/>
  <c r="AD3917" i="1"/>
  <c r="AD3918" i="1"/>
  <c r="AD3919" i="1"/>
  <c r="AD3920" i="1"/>
  <c r="AD3921" i="1"/>
  <c r="AD3922" i="1"/>
  <c r="AD3923" i="1"/>
  <c r="AD3924" i="1"/>
  <c r="AD3925" i="1"/>
  <c r="AD3926" i="1"/>
  <c r="AD3927" i="1"/>
  <c r="AD3928" i="1"/>
  <c r="AD3929" i="1"/>
  <c r="AD3930" i="1"/>
  <c r="AD3931" i="1"/>
  <c r="AD3932" i="1"/>
  <c r="AD3933" i="1"/>
  <c r="AD3934" i="1"/>
  <c r="AD3935" i="1"/>
  <c r="AD3936" i="1"/>
  <c r="AD3937" i="1"/>
  <c r="AD3938" i="1"/>
  <c r="AD3939" i="1"/>
  <c r="AD3940" i="1"/>
  <c r="AD3941" i="1"/>
  <c r="AD3942" i="1"/>
  <c r="AD3943" i="1"/>
  <c r="AD3944" i="1"/>
  <c r="AD3945" i="1"/>
  <c r="AD3946" i="1"/>
  <c r="AD3947" i="1"/>
  <c r="AD3948" i="1"/>
  <c r="AD3949" i="1"/>
  <c r="AD3950" i="1"/>
  <c r="AD3951" i="1"/>
  <c r="AD3952" i="1"/>
  <c r="AD3953" i="1"/>
  <c r="AD3954" i="1"/>
  <c r="AD3955" i="1"/>
  <c r="AD3956" i="1"/>
  <c r="AD3957" i="1"/>
  <c r="AD3958" i="1"/>
  <c r="AD3959" i="1"/>
  <c r="AD3960" i="1"/>
  <c r="AD3961" i="1"/>
  <c r="AD3962" i="1"/>
  <c r="AD3963" i="1"/>
  <c r="AD3964" i="1"/>
  <c r="AD3965" i="1"/>
  <c r="AD3966" i="1"/>
  <c r="AD3967" i="1"/>
  <c r="AD3968" i="1"/>
  <c r="AD3969" i="1"/>
  <c r="AD3970" i="1"/>
  <c r="AD3971" i="1"/>
  <c r="AD3972" i="1"/>
  <c r="AD3973" i="1"/>
  <c r="AD3974" i="1"/>
  <c r="AD3975" i="1"/>
  <c r="AD3976" i="1"/>
  <c r="AD3977" i="1"/>
  <c r="AD3978" i="1"/>
  <c r="AD3979" i="1"/>
  <c r="AD3980" i="1"/>
  <c r="AD3981" i="1"/>
  <c r="AD3982" i="1"/>
  <c r="AD3983" i="1"/>
  <c r="AD3984" i="1"/>
  <c r="AD3985" i="1"/>
  <c r="AD3986" i="1"/>
  <c r="AD3987" i="1"/>
  <c r="AD3988" i="1"/>
  <c r="AD3989" i="1"/>
  <c r="AD3990" i="1"/>
  <c r="AD3991" i="1"/>
  <c r="AD3992" i="1"/>
  <c r="AD3993" i="1"/>
  <c r="AD3994" i="1"/>
  <c r="AD3995" i="1"/>
  <c r="AD3996" i="1"/>
  <c r="AD3997" i="1"/>
  <c r="AD3998" i="1"/>
  <c r="AD3999" i="1"/>
  <c r="AD4000" i="1"/>
  <c r="AD4001" i="1"/>
  <c r="AD4002" i="1"/>
  <c r="AD4003" i="1"/>
  <c r="AD4004" i="1"/>
  <c r="AD4005" i="1"/>
  <c r="AD4006" i="1"/>
  <c r="AD4007" i="1"/>
  <c r="AD4008" i="1"/>
  <c r="AD4009" i="1"/>
  <c r="AD4010" i="1"/>
  <c r="AD4011" i="1"/>
  <c r="AD4012" i="1"/>
  <c r="AD4013" i="1"/>
  <c r="AD4014" i="1"/>
  <c r="AD4015" i="1"/>
  <c r="AD4016" i="1"/>
  <c r="AD4017" i="1"/>
  <c r="AD4018" i="1"/>
  <c r="AD4019" i="1"/>
  <c r="AD4020" i="1"/>
  <c r="AD4021" i="1"/>
  <c r="AD4022" i="1"/>
  <c r="AD4023" i="1"/>
  <c r="AD4024" i="1"/>
  <c r="AD4025" i="1"/>
  <c r="AD4026" i="1"/>
  <c r="AD4027" i="1"/>
  <c r="AD4028" i="1"/>
  <c r="AD4029" i="1"/>
  <c r="AD4030" i="1"/>
  <c r="AD4031" i="1"/>
  <c r="AD4032" i="1"/>
  <c r="AD4033" i="1"/>
  <c r="AD4034" i="1"/>
  <c r="AD4035" i="1"/>
  <c r="AD4036" i="1"/>
  <c r="AD4037" i="1"/>
  <c r="AD4038" i="1"/>
  <c r="AD4039" i="1"/>
  <c r="AD4040" i="1"/>
  <c r="AD4041" i="1"/>
  <c r="AD4042" i="1"/>
  <c r="AD4043" i="1"/>
  <c r="AD4044" i="1"/>
  <c r="AD4045" i="1"/>
  <c r="AD4046" i="1"/>
  <c r="AD4047" i="1"/>
  <c r="AD4048" i="1"/>
  <c r="AD4049" i="1"/>
  <c r="AD4050" i="1"/>
  <c r="AD4051" i="1"/>
  <c r="AD4052" i="1"/>
  <c r="AD4053" i="1"/>
  <c r="AD4054" i="1"/>
  <c r="AD4055" i="1"/>
  <c r="AD4056" i="1"/>
  <c r="AD4057" i="1"/>
  <c r="AD4058" i="1"/>
  <c r="AD4059" i="1"/>
  <c r="AD4060" i="1"/>
  <c r="AD4061" i="1"/>
  <c r="AD4062" i="1"/>
  <c r="AD4063" i="1"/>
  <c r="AD4064" i="1"/>
  <c r="AD4065" i="1"/>
  <c r="AD4066" i="1"/>
  <c r="AD4067" i="1"/>
  <c r="AD4068" i="1"/>
  <c r="AD4069" i="1"/>
  <c r="AD4070" i="1"/>
  <c r="AD4071" i="1"/>
  <c r="AD4072" i="1"/>
  <c r="AD4073" i="1"/>
  <c r="AD4074" i="1"/>
  <c r="AD4075" i="1"/>
  <c r="AD4076" i="1"/>
  <c r="AD4077" i="1"/>
  <c r="AD4078" i="1"/>
  <c r="AD4079" i="1"/>
  <c r="AD4080" i="1"/>
  <c r="AD4081" i="1"/>
  <c r="AD4082" i="1"/>
  <c r="AD4083" i="1"/>
  <c r="AD4084" i="1"/>
  <c r="AD4085" i="1"/>
  <c r="AD4086" i="1"/>
  <c r="AD4087" i="1"/>
  <c r="AD4088" i="1"/>
  <c r="AD4089" i="1"/>
  <c r="AD4090" i="1"/>
  <c r="AD4091" i="1"/>
  <c r="AD4092" i="1"/>
  <c r="AD4093" i="1"/>
  <c r="AD4094" i="1"/>
  <c r="AD4095" i="1"/>
  <c r="AD4096" i="1"/>
  <c r="AD4097" i="1"/>
  <c r="AD4098" i="1"/>
  <c r="AD4099" i="1"/>
  <c r="AD4100" i="1"/>
  <c r="AD4101" i="1"/>
  <c r="AD4102" i="1"/>
  <c r="AD4103" i="1"/>
  <c r="AD4104" i="1"/>
  <c r="AD4105" i="1"/>
  <c r="AD4106" i="1"/>
  <c r="AD4107" i="1"/>
  <c r="AD4108" i="1"/>
  <c r="AD4109" i="1"/>
  <c r="AD4110" i="1"/>
  <c r="AD4111" i="1"/>
  <c r="AD4112" i="1"/>
  <c r="AD4113" i="1"/>
  <c r="AD4114" i="1"/>
  <c r="AD4115" i="1"/>
  <c r="AD4116" i="1"/>
  <c r="AD4117" i="1"/>
  <c r="AD4118" i="1"/>
  <c r="AD4119" i="1"/>
  <c r="AD4120" i="1"/>
  <c r="AD4121" i="1"/>
  <c r="AD4122" i="1"/>
  <c r="AD4123" i="1"/>
  <c r="AD4124" i="1"/>
  <c r="AD4125" i="1"/>
  <c r="AD4126" i="1"/>
  <c r="AD4127" i="1"/>
  <c r="AD4128" i="1"/>
  <c r="AD4129" i="1"/>
  <c r="AD4130" i="1"/>
  <c r="AD4131" i="1"/>
  <c r="AD4132" i="1"/>
  <c r="AD4133" i="1"/>
  <c r="AD4134" i="1"/>
  <c r="AD4135" i="1"/>
  <c r="AD4136" i="1"/>
  <c r="AD4137" i="1"/>
  <c r="AD4138" i="1"/>
  <c r="AD4139" i="1"/>
  <c r="AD4140" i="1"/>
  <c r="AD4141" i="1"/>
  <c r="AD4142" i="1"/>
  <c r="AD4143" i="1"/>
  <c r="AD4144" i="1"/>
  <c r="AD4145" i="1"/>
  <c r="AD4146" i="1"/>
  <c r="AD4147" i="1"/>
  <c r="AD4148" i="1"/>
  <c r="AD4149" i="1"/>
  <c r="AD4150" i="1"/>
  <c r="AD4151" i="1"/>
  <c r="AD4152" i="1"/>
  <c r="AD4153" i="1"/>
  <c r="AD4154" i="1"/>
  <c r="AD4155" i="1"/>
  <c r="AD4156" i="1"/>
  <c r="AD4157" i="1"/>
  <c r="AD4158" i="1"/>
  <c r="AD4159" i="1"/>
  <c r="AD4160" i="1"/>
  <c r="AD4161" i="1"/>
  <c r="AD4162" i="1"/>
  <c r="AD4163" i="1"/>
  <c r="AD4164" i="1"/>
  <c r="AD4165" i="1"/>
  <c r="AD4166" i="1"/>
  <c r="AD4167" i="1"/>
  <c r="AD4168" i="1"/>
  <c r="AD4169" i="1"/>
  <c r="AD4170" i="1"/>
  <c r="AD4171" i="1"/>
  <c r="AD4172" i="1"/>
  <c r="AD4173" i="1"/>
  <c r="AD4174" i="1"/>
  <c r="AD4175" i="1"/>
  <c r="AD4176" i="1"/>
  <c r="AD4177" i="1"/>
  <c r="AD4178" i="1"/>
  <c r="AD4179" i="1"/>
  <c r="AD4180" i="1"/>
  <c r="AD4181" i="1"/>
  <c r="AD4182" i="1"/>
  <c r="AD4183" i="1"/>
  <c r="AD4184" i="1"/>
  <c r="AD4185" i="1"/>
  <c r="AD4186" i="1"/>
  <c r="AD4187" i="1"/>
  <c r="AD4188" i="1"/>
  <c r="AD4189" i="1"/>
  <c r="AD4190" i="1"/>
  <c r="AD4191" i="1"/>
  <c r="AD4192" i="1"/>
  <c r="AD4193" i="1"/>
  <c r="AD4194" i="1"/>
  <c r="AD4195" i="1"/>
  <c r="AD4196" i="1"/>
  <c r="AD4197" i="1"/>
  <c r="AD4198" i="1"/>
  <c r="AD4199" i="1"/>
  <c r="AD4200" i="1"/>
  <c r="AD4201" i="1"/>
  <c r="AD4202" i="1"/>
  <c r="AD4203" i="1"/>
  <c r="AD4204" i="1"/>
  <c r="AD4205" i="1"/>
  <c r="AD4206" i="1"/>
  <c r="AD4207" i="1"/>
  <c r="AD4208" i="1"/>
  <c r="AD4209" i="1"/>
  <c r="AD4210" i="1"/>
  <c r="AD4211" i="1"/>
  <c r="AD4212" i="1"/>
  <c r="AD4213" i="1"/>
  <c r="AD4214" i="1"/>
  <c r="AD4215" i="1"/>
  <c r="AD4216" i="1"/>
  <c r="AD4217" i="1"/>
  <c r="AD4218" i="1"/>
  <c r="AD4219" i="1"/>
  <c r="AD4220" i="1"/>
  <c r="AD4221" i="1"/>
  <c r="AD4222" i="1"/>
  <c r="AD4223" i="1"/>
  <c r="AD4224" i="1"/>
  <c r="AD4225" i="1"/>
  <c r="AD4226" i="1"/>
  <c r="AD4227" i="1"/>
  <c r="AD4228" i="1"/>
  <c r="AD4229" i="1"/>
  <c r="AD4230" i="1"/>
  <c r="AD4231" i="1"/>
  <c r="AD4232" i="1"/>
  <c r="AD4233" i="1"/>
  <c r="AD4234" i="1"/>
  <c r="AD4235" i="1"/>
  <c r="AD4236" i="1"/>
  <c r="AD4237" i="1"/>
  <c r="AD4238" i="1"/>
  <c r="AD4239" i="1"/>
  <c r="AD4240" i="1"/>
  <c r="AD4241" i="1"/>
  <c r="AD4242" i="1"/>
  <c r="AD4243" i="1"/>
  <c r="AD4244" i="1"/>
  <c r="AD4245" i="1"/>
  <c r="AD4246" i="1"/>
  <c r="AD4247" i="1"/>
  <c r="AD4248" i="1"/>
  <c r="AD4249" i="1"/>
  <c r="AD4250" i="1"/>
  <c r="AD4251" i="1"/>
  <c r="AD4252" i="1"/>
  <c r="AD4253" i="1"/>
  <c r="AD4254" i="1"/>
  <c r="AD4255" i="1"/>
  <c r="AD4256" i="1"/>
  <c r="AD4257" i="1"/>
  <c r="AD4258" i="1"/>
  <c r="AD4259" i="1"/>
  <c r="AD4260" i="1"/>
  <c r="AD4261" i="1"/>
  <c r="AD4262" i="1"/>
  <c r="AD4263" i="1"/>
  <c r="AD4264" i="1"/>
  <c r="AD4265" i="1"/>
  <c r="AD4266" i="1"/>
  <c r="AD4267" i="1"/>
  <c r="AD4268" i="1"/>
  <c r="AD4269" i="1"/>
  <c r="AD4270" i="1"/>
  <c r="AD4271" i="1"/>
  <c r="AD4272" i="1"/>
  <c r="AD4273" i="1"/>
  <c r="AD4274" i="1"/>
  <c r="AD4275" i="1"/>
  <c r="AD4276" i="1"/>
  <c r="AD4277" i="1"/>
  <c r="AD4278" i="1"/>
  <c r="AD4279" i="1"/>
  <c r="AD4280" i="1"/>
  <c r="AD4281" i="1"/>
  <c r="AD4282" i="1"/>
  <c r="AD4283" i="1"/>
  <c r="AD4284" i="1"/>
  <c r="AD4285" i="1"/>
  <c r="AD4286" i="1"/>
  <c r="AD4287" i="1"/>
  <c r="AD4288" i="1"/>
  <c r="AD4289" i="1"/>
  <c r="AD4290" i="1"/>
  <c r="AD4291" i="1"/>
  <c r="AD4292" i="1"/>
  <c r="AD4293" i="1"/>
  <c r="AD4294" i="1"/>
  <c r="AD4295" i="1"/>
  <c r="AD4296" i="1"/>
  <c r="AD4297" i="1"/>
  <c r="AD4298" i="1"/>
  <c r="AD4299" i="1"/>
  <c r="AD4300" i="1"/>
  <c r="AD4301" i="1"/>
  <c r="AD4302" i="1"/>
  <c r="AD4303" i="1"/>
  <c r="AD4304" i="1"/>
  <c r="AD4305" i="1"/>
  <c r="AD4306" i="1"/>
  <c r="AD4307" i="1"/>
  <c r="AD4308" i="1"/>
  <c r="AD4309" i="1"/>
  <c r="AD4310" i="1"/>
  <c r="AD4311" i="1"/>
  <c r="AD4312" i="1"/>
  <c r="AD4313" i="1"/>
  <c r="AD4314" i="1"/>
  <c r="AD4315" i="1"/>
  <c r="AD4316" i="1"/>
  <c r="AD4317" i="1"/>
  <c r="AD4318" i="1"/>
  <c r="AD4319" i="1"/>
  <c r="AD4320" i="1"/>
  <c r="AD4321" i="1"/>
  <c r="AD4322" i="1"/>
  <c r="AD4323" i="1"/>
  <c r="AD4324" i="1"/>
  <c r="AD4325" i="1"/>
  <c r="AD4326" i="1"/>
  <c r="AD4327" i="1"/>
  <c r="AD4328" i="1"/>
  <c r="AD4329" i="1"/>
  <c r="AD4330" i="1"/>
  <c r="AD4331" i="1"/>
  <c r="AD4332" i="1"/>
  <c r="AD4333" i="1"/>
  <c r="AD4334" i="1"/>
  <c r="AD4335" i="1"/>
  <c r="AD4336" i="1"/>
  <c r="AD4337" i="1"/>
  <c r="AD4338" i="1"/>
  <c r="AD4339" i="1"/>
  <c r="AD4340" i="1"/>
  <c r="AD4341" i="1"/>
  <c r="AD4342" i="1"/>
  <c r="AD4343" i="1"/>
  <c r="AD4344" i="1"/>
  <c r="AD4345" i="1"/>
  <c r="AD4346" i="1"/>
  <c r="AD4347" i="1"/>
  <c r="AD4348" i="1"/>
  <c r="AD4349" i="1"/>
  <c r="AD4350" i="1"/>
  <c r="AD4351" i="1"/>
  <c r="AD4352" i="1"/>
  <c r="AD4353" i="1"/>
  <c r="AD4354" i="1"/>
  <c r="AD4355" i="1"/>
  <c r="AD4356" i="1"/>
  <c r="AD4357" i="1"/>
  <c r="AD4358" i="1"/>
  <c r="AD4359" i="1"/>
  <c r="AD4360" i="1"/>
  <c r="AD4361" i="1"/>
  <c r="AD4362" i="1"/>
  <c r="AD4363" i="1"/>
  <c r="AD4364" i="1"/>
  <c r="AD4365" i="1"/>
  <c r="AD4366" i="1"/>
  <c r="AD4367" i="1"/>
  <c r="AD4368" i="1"/>
  <c r="AD4369" i="1"/>
  <c r="AD4370" i="1"/>
  <c r="AD4371" i="1"/>
  <c r="AD4372" i="1"/>
  <c r="AD4373" i="1"/>
  <c r="AD4374" i="1"/>
  <c r="AD4375" i="1"/>
  <c r="AD4376" i="1"/>
  <c r="AD4377" i="1"/>
  <c r="AD4378" i="1"/>
  <c r="AD4379" i="1"/>
  <c r="AD4380" i="1"/>
  <c r="AD4381" i="1"/>
  <c r="AD4382" i="1"/>
  <c r="AD4383" i="1"/>
  <c r="AD4384" i="1"/>
  <c r="AD4385" i="1"/>
  <c r="AD4386" i="1"/>
  <c r="AD4387" i="1"/>
  <c r="AD4388" i="1"/>
  <c r="AD4389" i="1"/>
  <c r="AD4390" i="1"/>
  <c r="AD4391" i="1"/>
  <c r="AD4392" i="1"/>
  <c r="AD4393" i="1"/>
  <c r="AD4394" i="1"/>
  <c r="AD4395" i="1"/>
  <c r="AD4396" i="1"/>
  <c r="AD4397" i="1"/>
  <c r="AD4398" i="1"/>
  <c r="AD4399" i="1"/>
  <c r="AD4400" i="1"/>
  <c r="AD4401" i="1"/>
  <c r="AD4402" i="1"/>
  <c r="AD4403" i="1"/>
  <c r="AD4404" i="1"/>
  <c r="AD4405" i="1"/>
  <c r="AD4406" i="1"/>
  <c r="AD4407" i="1"/>
  <c r="AD4408" i="1"/>
  <c r="AD4409" i="1"/>
  <c r="AD4410" i="1"/>
  <c r="AD4411" i="1"/>
  <c r="AD4412" i="1"/>
  <c r="AD4413" i="1"/>
  <c r="AD4414" i="1"/>
  <c r="AD4415" i="1"/>
  <c r="AD4416" i="1"/>
  <c r="AD4417" i="1"/>
  <c r="AD4418" i="1"/>
  <c r="AD4419" i="1"/>
  <c r="AD4420" i="1"/>
  <c r="AD4421" i="1"/>
  <c r="AD4422" i="1"/>
  <c r="AD4423" i="1"/>
  <c r="AD4424" i="1"/>
  <c r="AD4425" i="1"/>
  <c r="AD4426" i="1"/>
  <c r="AD4427" i="1"/>
  <c r="AD4428" i="1"/>
  <c r="AD4429" i="1"/>
  <c r="AD4430" i="1"/>
  <c r="AD4431" i="1"/>
  <c r="AD4432" i="1"/>
  <c r="AD4433" i="1"/>
  <c r="AD4434" i="1"/>
  <c r="AD4435" i="1"/>
  <c r="AD4436" i="1"/>
  <c r="AD4437" i="1"/>
  <c r="AD4438" i="1"/>
  <c r="AD4439" i="1"/>
  <c r="AD4440" i="1"/>
  <c r="AD4441" i="1"/>
  <c r="AD4442" i="1"/>
  <c r="AD4443" i="1"/>
  <c r="AD4444" i="1"/>
  <c r="AD4445" i="1"/>
  <c r="AD4446" i="1"/>
  <c r="AD4447" i="1"/>
  <c r="AD4448" i="1"/>
  <c r="AD4449" i="1"/>
  <c r="AD4450" i="1"/>
  <c r="AD4451" i="1"/>
  <c r="AD4452" i="1"/>
  <c r="AD4453" i="1"/>
  <c r="AD4454" i="1"/>
  <c r="AD4455" i="1"/>
  <c r="AD4456" i="1"/>
  <c r="AD4457" i="1"/>
  <c r="AD4458" i="1"/>
  <c r="AD4459" i="1"/>
  <c r="AD4460" i="1"/>
  <c r="AD4461" i="1"/>
  <c r="AD4462" i="1"/>
  <c r="AD4463" i="1"/>
  <c r="AD4464" i="1"/>
  <c r="AD4465" i="1"/>
  <c r="AD4466" i="1"/>
  <c r="AD4467" i="1"/>
  <c r="AD4468" i="1"/>
  <c r="AD4469" i="1"/>
  <c r="AD4470" i="1"/>
  <c r="AD4471" i="1"/>
  <c r="AD4472" i="1"/>
  <c r="AD4473" i="1"/>
  <c r="AD4474" i="1"/>
  <c r="AD4475" i="1"/>
  <c r="AD4476" i="1"/>
  <c r="AD4477" i="1"/>
  <c r="AD4478" i="1"/>
  <c r="AD4479" i="1"/>
  <c r="AD4480" i="1"/>
  <c r="AD4481" i="1"/>
  <c r="AD4482" i="1"/>
  <c r="AD4483" i="1"/>
  <c r="AD4484" i="1"/>
  <c r="AD4485" i="1"/>
  <c r="AD4486" i="1"/>
  <c r="AD4487" i="1"/>
  <c r="AD4488" i="1"/>
  <c r="AD4489" i="1"/>
  <c r="AD4490" i="1"/>
  <c r="AD4491" i="1"/>
  <c r="AD4492" i="1"/>
  <c r="AD4493" i="1"/>
  <c r="AD4494" i="1"/>
  <c r="AD4495" i="1"/>
  <c r="AD4496" i="1"/>
  <c r="AD4497" i="1"/>
  <c r="AD4498" i="1"/>
  <c r="AD4499" i="1"/>
  <c r="AD4500" i="1"/>
  <c r="AD4501" i="1"/>
  <c r="AD4502" i="1"/>
  <c r="AD4503" i="1"/>
  <c r="AD4504" i="1"/>
  <c r="AD4505" i="1"/>
  <c r="AD4506" i="1"/>
  <c r="AD4507" i="1"/>
  <c r="AD4508" i="1"/>
  <c r="AD4509" i="1"/>
  <c r="AD4510" i="1"/>
  <c r="AD4511" i="1"/>
  <c r="AD4512" i="1"/>
  <c r="AD4513" i="1"/>
  <c r="AD4514" i="1"/>
  <c r="AD4515" i="1"/>
  <c r="AD4516" i="1"/>
  <c r="AD4517" i="1"/>
  <c r="AD4518" i="1"/>
  <c r="AD4519" i="1"/>
  <c r="AD4520" i="1"/>
  <c r="AD4521" i="1"/>
  <c r="AD4522" i="1"/>
  <c r="AD4523" i="1"/>
  <c r="AD4524" i="1"/>
  <c r="AD4525" i="1"/>
  <c r="AD4526" i="1"/>
  <c r="AD4527" i="1"/>
  <c r="AD4528" i="1"/>
  <c r="AD4529" i="1"/>
  <c r="AD4530" i="1"/>
  <c r="AD4531" i="1"/>
  <c r="AD4532" i="1"/>
  <c r="AD4533" i="1"/>
  <c r="AD4534" i="1"/>
  <c r="AD4535" i="1"/>
  <c r="AD4536" i="1"/>
  <c r="AD4537" i="1"/>
  <c r="AD4538" i="1"/>
  <c r="AD4539" i="1"/>
  <c r="AD4540" i="1"/>
  <c r="AD4541" i="1"/>
  <c r="AD4542" i="1"/>
  <c r="AD4543" i="1"/>
  <c r="AD4544" i="1"/>
  <c r="AD4545" i="1"/>
  <c r="AD4546" i="1"/>
  <c r="AD4547" i="1"/>
  <c r="AD4548" i="1"/>
  <c r="AD4549" i="1"/>
  <c r="AD4550" i="1"/>
  <c r="AD4551" i="1"/>
  <c r="AD4552" i="1"/>
  <c r="AD4553" i="1"/>
  <c r="AD4554" i="1"/>
  <c r="AD4555" i="1"/>
  <c r="AD4556" i="1"/>
  <c r="AD4557" i="1"/>
  <c r="AD4558" i="1"/>
  <c r="AD4559" i="1"/>
  <c r="AD4560" i="1"/>
  <c r="AD4561" i="1"/>
  <c r="AD4562" i="1"/>
  <c r="AD4563" i="1"/>
  <c r="AD4564" i="1"/>
  <c r="AD4565" i="1"/>
  <c r="AD4566" i="1"/>
  <c r="AD4567" i="1"/>
  <c r="AD4568" i="1"/>
  <c r="AD4569" i="1"/>
  <c r="AD4570" i="1"/>
  <c r="AD4571" i="1"/>
  <c r="AD4572" i="1"/>
  <c r="AD4573" i="1"/>
  <c r="AD4574" i="1"/>
  <c r="AD4575" i="1"/>
  <c r="AD4576" i="1"/>
  <c r="AD4577" i="1"/>
  <c r="AD4578" i="1"/>
  <c r="AD4579" i="1"/>
  <c r="AD4580" i="1"/>
  <c r="AD4581" i="1"/>
  <c r="AD4582" i="1"/>
  <c r="AD4583" i="1"/>
  <c r="AD4584" i="1"/>
  <c r="AD4585" i="1"/>
  <c r="AD4586" i="1"/>
  <c r="AD4587" i="1"/>
  <c r="AD4588" i="1"/>
  <c r="AD4589" i="1"/>
  <c r="AD4590" i="1"/>
  <c r="AD4591" i="1"/>
  <c r="AD4592" i="1"/>
  <c r="AD4593" i="1"/>
  <c r="AD4594" i="1"/>
  <c r="AD4595" i="1"/>
  <c r="AD4596" i="1"/>
  <c r="AD4597" i="1"/>
  <c r="AD4598" i="1"/>
  <c r="AD4599" i="1"/>
  <c r="AD4600" i="1"/>
  <c r="AD4601" i="1"/>
  <c r="AD4602" i="1"/>
  <c r="AD4603" i="1"/>
  <c r="AD4604" i="1"/>
  <c r="AD4605" i="1"/>
  <c r="AD4606" i="1"/>
  <c r="AD4607" i="1"/>
  <c r="AD4608" i="1"/>
  <c r="AD4609" i="1"/>
  <c r="AD4610" i="1"/>
  <c r="AD4611" i="1"/>
  <c r="AD4612" i="1"/>
  <c r="AD4613" i="1"/>
  <c r="AD4614" i="1"/>
  <c r="AD4615" i="1"/>
  <c r="AD4616" i="1"/>
  <c r="AD4617" i="1"/>
  <c r="AD4618" i="1"/>
  <c r="AD4619" i="1"/>
  <c r="AD4620" i="1"/>
  <c r="AD4621" i="1"/>
  <c r="AD4622" i="1"/>
  <c r="AD4623" i="1"/>
  <c r="AD4624" i="1"/>
  <c r="AD4625" i="1"/>
  <c r="AD4626" i="1"/>
  <c r="AD4627" i="1"/>
  <c r="AD4628" i="1"/>
  <c r="AD4629" i="1"/>
  <c r="AD4630" i="1"/>
  <c r="AD4631" i="1"/>
  <c r="AD4632" i="1"/>
  <c r="AD4633" i="1"/>
  <c r="AD4634" i="1"/>
  <c r="AD4635" i="1"/>
  <c r="AD4636" i="1"/>
  <c r="AD4637" i="1"/>
  <c r="AD4638" i="1"/>
  <c r="AD4639" i="1"/>
  <c r="AD4640" i="1"/>
  <c r="AD4641" i="1"/>
  <c r="AD4642" i="1"/>
  <c r="AD4643" i="1"/>
  <c r="AD4644" i="1"/>
  <c r="AD4645" i="1"/>
  <c r="AD4646" i="1"/>
  <c r="AD4647" i="1"/>
  <c r="AD4648" i="1"/>
  <c r="AD4649" i="1"/>
  <c r="AD4650" i="1"/>
  <c r="AD4651" i="1"/>
  <c r="AD4652" i="1"/>
  <c r="AD4653" i="1"/>
  <c r="AD4654" i="1"/>
  <c r="AD4655" i="1"/>
  <c r="AD4656" i="1"/>
  <c r="AD4657" i="1"/>
  <c r="AD4658" i="1"/>
  <c r="AD4659" i="1"/>
  <c r="AD4660" i="1"/>
  <c r="AD4661" i="1"/>
  <c r="AD4662" i="1"/>
  <c r="AD4663" i="1"/>
  <c r="AD4664" i="1"/>
  <c r="AD4665" i="1"/>
  <c r="AD4666" i="1"/>
  <c r="AD4667" i="1"/>
  <c r="AD4668" i="1"/>
  <c r="AD4669" i="1"/>
  <c r="AD4670" i="1"/>
  <c r="AD4671" i="1"/>
  <c r="AD4672" i="1"/>
  <c r="AD4673" i="1"/>
  <c r="AD4674" i="1"/>
  <c r="AD4675" i="1"/>
  <c r="AD4676" i="1"/>
  <c r="AD4677" i="1"/>
  <c r="AD4678" i="1"/>
  <c r="AD4679" i="1"/>
  <c r="AD4680" i="1"/>
  <c r="AD4681" i="1"/>
  <c r="AD4682" i="1"/>
  <c r="AD4683" i="1"/>
  <c r="AD4684" i="1"/>
  <c r="AD4685" i="1"/>
  <c r="AD4686" i="1"/>
  <c r="AD4687" i="1"/>
  <c r="AD4688" i="1"/>
  <c r="AD4689" i="1"/>
  <c r="AD4690" i="1"/>
  <c r="AD4691" i="1"/>
  <c r="AD4692" i="1"/>
  <c r="AD4693" i="1"/>
  <c r="AD4694" i="1"/>
  <c r="AD4695" i="1"/>
  <c r="AD4696" i="1"/>
  <c r="AD4697" i="1"/>
  <c r="AD4698" i="1"/>
  <c r="AD4699" i="1"/>
  <c r="AD4700" i="1"/>
  <c r="AD4701" i="1"/>
  <c r="AD4702" i="1"/>
  <c r="AD4703" i="1"/>
  <c r="AD4704" i="1"/>
  <c r="AD4705" i="1"/>
  <c r="AD4706" i="1"/>
  <c r="AD4707" i="1"/>
  <c r="AD4708" i="1"/>
  <c r="AD4709" i="1"/>
  <c r="AD4710" i="1"/>
  <c r="AD4711" i="1"/>
  <c r="AD4712" i="1"/>
  <c r="AD4713" i="1"/>
  <c r="AD4714" i="1"/>
  <c r="AD4715" i="1"/>
  <c r="AD4716" i="1"/>
  <c r="AD4717" i="1"/>
  <c r="AD4718" i="1"/>
  <c r="AD4719" i="1"/>
  <c r="AD4720" i="1"/>
  <c r="AD4721" i="1"/>
  <c r="AD4722" i="1"/>
  <c r="AD4723" i="1"/>
  <c r="AD4724" i="1"/>
  <c r="AD4725" i="1"/>
  <c r="AD4726" i="1"/>
  <c r="AD4727" i="1"/>
  <c r="AD4728" i="1"/>
  <c r="AD4729" i="1"/>
  <c r="AD4730" i="1"/>
  <c r="AD4731" i="1"/>
  <c r="AD4732" i="1"/>
  <c r="AD4733" i="1"/>
  <c r="AD4734" i="1"/>
  <c r="AD4735" i="1"/>
  <c r="AD4736" i="1"/>
  <c r="AD4737" i="1"/>
  <c r="AD4738" i="1"/>
  <c r="AD4739" i="1"/>
  <c r="AD4740" i="1"/>
  <c r="AD4741" i="1"/>
  <c r="AD4742" i="1"/>
  <c r="AD4743" i="1"/>
  <c r="AD4744" i="1"/>
  <c r="AD4745" i="1"/>
  <c r="AD4746" i="1"/>
  <c r="AD4747" i="1"/>
  <c r="AD4748" i="1"/>
  <c r="AD4749" i="1"/>
  <c r="AD4750" i="1"/>
  <c r="AD4751" i="1"/>
  <c r="AD4752" i="1"/>
  <c r="AD4753" i="1"/>
  <c r="AD4754" i="1"/>
  <c r="AD4755" i="1"/>
  <c r="AD4756" i="1"/>
  <c r="AD4757" i="1"/>
  <c r="AD4758" i="1"/>
  <c r="AD4759" i="1"/>
  <c r="AD4760" i="1"/>
  <c r="AD4761" i="1"/>
  <c r="AD4762" i="1"/>
  <c r="AD4763" i="1"/>
  <c r="AD4764" i="1"/>
  <c r="AD4765" i="1"/>
  <c r="AD4766" i="1"/>
  <c r="AD4767" i="1"/>
  <c r="AD4768" i="1"/>
  <c r="AD4769" i="1"/>
  <c r="AD4770" i="1"/>
  <c r="AD4771" i="1"/>
  <c r="AD4772" i="1"/>
  <c r="AD4773" i="1"/>
  <c r="AD4774" i="1"/>
  <c r="AD4775" i="1"/>
  <c r="AD4776" i="1"/>
  <c r="AD4777" i="1"/>
  <c r="AD4778" i="1"/>
  <c r="AD4779" i="1"/>
  <c r="AD4780" i="1"/>
  <c r="AD4781" i="1"/>
  <c r="AD4782" i="1"/>
  <c r="AD4783" i="1"/>
  <c r="AD4784" i="1"/>
  <c r="AD4785" i="1"/>
  <c r="AD4786" i="1"/>
  <c r="AD4787" i="1"/>
  <c r="AD4788" i="1"/>
  <c r="AD4789" i="1"/>
  <c r="AD4790" i="1"/>
  <c r="AD4791" i="1"/>
  <c r="AD4792" i="1"/>
  <c r="AD4793" i="1"/>
  <c r="AD4794" i="1"/>
  <c r="AD4795" i="1"/>
  <c r="AD4796" i="1"/>
  <c r="AD4797" i="1"/>
  <c r="AD4798" i="1"/>
  <c r="AD4799" i="1"/>
  <c r="AD4800" i="1"/>
  <c r="AD4801" i="1"/>
  <c r="AD4802" i="1"/>
  <c r="AD4803" i="1"/>
  <c r="AD4804" i="1"/>
  <c r="AD4805" i="1"/>
  <c r="AD4806" i="1"/>
  <c r="AD4807" i="1"/>
  <c r="AD4808" i="1"/>
  <c r="AD4809" i="1"/>
  <c r="AD4810" i="1"/>
  <c r="AD4811" i="1"/>
  <c r="AD4812" i="1"/>
  <c r="AD4813" i="1"/>
  <c r="AD4814" i="1"/>
  <c r="AD4815" i="1"/>
  <c r="AD4816" i="1"/>
  <c r="AD4817" i="1"/>
  <c r="AD4818" i="1"/>
  <c r="AD4819" i="1"/>
  <c r="AD4820" i="1"/>
  <c r="AD4821" i="1"/>
  <c r="AD4822" i="1"/>
  <c r="AD4823" i="1"/>
  <c r="AD4824" i="1"/>
  <c r="AD4825" i="1"/>
  <c r="AD4826" i="1"/>
  <c r="AD4827" i="1"/>
  <c r="AD4828" i="1"/>
  <c r="AD4829" i="1"/>
  <c r="AD4830" i="1"/>
  <c r="AD4831" i="1"/>
  <c r="AD4832" i="1"/>
  <c r="AD4833" i="1"/>
  <c r="AD4834" i="1"/>
  <c r="AD4835" i="1"/>
  <c r="AD4836" i="1"/>
  <c r="AD4837" i="1"/>
  <c r="AD4838" i="1"/>
  <c r="AD4839" i="1"/>
  <c r="AD4840" i="1"/>
  <c r="AD4841" i="1"/>
  <c r="AD4842" i="1"/>
  <c r="AD4843" i="1"/>
  <c r="AD4844" i="1"/>
  <c r="AD4845" i="1"/>
  <c r="AD4846" i="1"/>
  <c r="AD4847" i="1"/>
  <c r="AD4848" i="1"/>
  <c r="AD4849" i="1"/>
  <c r="AD4850" i="1"/>
  <c r="AD4851" i="1"/>
  <c r="AD4852" i="1"/>
  <c r="AD4853" i="1"/>
  <c r="AD4854" i="1"/>
  <c r="AD4855" i="1"/>
  <c r="AD4856" i="1"/>
  <c r="AD4857" i="1"/>
  <c r="AD4858" i="1"/>
  <c r="AD4859" i="1"/>
  <c r="AD4860" i="1"/>
  <c r="AD4861" i="1"/>
  <c r="AD4862" i="1"/>
  <c r="AD4863" i="1"/>
  <c r="AD4864" i="1"/>
  <c r="AD4865" i="1"/>
  <c r="AD4866" i="1"/>
  <c r="AD4867" i="1"/>
  <c r="AD4868" i="1"/>
  <c r="AD4869" i="1"/>
  <c r="AD4870" i="1"/>
  <c r="AD4871" i="1"/>
  <c r="AD4872" i="1"/>
  <c r="AD4873" i="1"/>
  <c r="AD4874" i="1"/>
  <c r="AD4875" i="1"/>
  <c r="AD4876" i="1"/>
  <c r="AD4877" i="1"/>
  <c r="AD4878" i="1"/>
  <c r="AD4879" i="1"/>
  <c r="AD4880" i="1"/>
  <c r="AD4881" i="1"/>
  <c r="AD4882" i="1"/>
  <c r="AD4883" i="1"/>
  <c r="AD4884" i="1"/>
  <c r="AD4885" i="1"/>
  <c r="AD4886" i="1"/>
  <c r="AD4887" i="1"/>
  <c r="AD4888" i="1"/>
  <c r="AD4889" i="1"/>
  <c r="AD4890" i="1"/>
  <c r="AD4891" i="1"/>
  <c r="AD4892" i="1"/>
  <c r="AD4893" i="1"/>
  <c r="AD4894" i="1"/>
  <c r="AD4895" i="1"/>
  <c r="AD4896" i="1"/>
  <c r="AD4897" i="1"/>
  <c r="AD4898" i="1"/>
  <c r="AD4899" i="1"/>
  <c r="AD4900" i="1"/>
  <c r="AD4901" i="1"/>
  <c r="AD4902" i="1"/>
  <c r="AD4903" i="1"/>
  <c r="AD4904" i="1"/>
  <c r="AD4905" i="1"/>
  <c r="AD4906" i="1"/>
  <c r="AD4907" i="1"/>
  <c r="AD4908" i="1"/>
  <c r="AD4909" i="1"/>
  <c r="AD4910" i="1"/>
  <c r="AD4911" i="1"/>
  <c r="AD4912" i="1"/>
  <c r="AD4913" i="1"/>
  <c r="AD4914" i="1"/>
  <c r="AD4915" i="1"/>
  <c r="AD4916" i="1"/>
  <c r="AD4917" i="1"/>
  <c r="AD4918" i="1"/>
  <c r="AD4919" i="1"/>
  <c r="AD4920" i="1"/>
  <c r="AD4921" i="1"/>
  <c r="AD4922" i="1"/>
  <c r="AD4923" i="1"/>
  <c r="AD4924" i="1"/>
  <c r="AD4925" i="1"/>
  <c r="AD4926" i="1"/>
  <c r="AD4927" i="1"/>
  <c r="AD4928" i="1"/>
  <c r="AD4929" i="1"/>
  <c r="AD4930" i="1"/>
  <c r="AD4931" i="1"/>
  <c r="AD4932" i="1"/>
  <c r="AD4933" i="1"/>
  <c r="AD4934" i="1"/>
  <c r="AD4935" i="1"/>
  <c r="AD4936" i="1"/>
  <c r="AD4937" i="1"/>
  <c r="AD4938" i="1"/>
  <c r="AD4939" i="1"/>
  <c r="AD4940" i="1"/>
  <c r="AD4941" i="1"/>
  <c r="AD4942" i="1"/>
  <c r="AD4943" i="1"/>
  <c r="AD4944" i="1"/>
  <c r="AD4945" i="1"/>
  <c r="AD4946" i="1"/>
  <c r="AD4947" i="1"/>
  <c r="AD4948" i="1"/>
  <c r="AD4949" i="1"/>
  <c r="AD4950" i="1"/>
  <c r="AD4951" i="1"/>
  <c r="AD4952" i="1"/>
  <c r="AD4953" i="1"/>
  <c r="AD4954" i="1"/>
  <c r="AD4955" i="1"/>
  <c r="AD4956" i="1"/>
  <c r="AD4957" i="1"/>
  <c r="AD4958" i="1"/>
  <c r="AD4959" i="1"/>
  <c r="AD4960" i="1"/>
  <c r="AD4961" i="1"/>
  <c r="AD4962" i="1"/>
  <c r="AD4963" i="1"/>
  <c r="AD4964" i="1"/>
  <c r="AD4965" i="1"/>
  <c r="AD4966" i="1"/>
  <c r="AD4967" i="1"/>
  <c r="AD4968" i="1"/>
  <c r="AD4969" i="1"/>
  <c r="AD4970" i="1"/>
  <c r="AD4971" i="1"/>
  <c r="AD4972" i="1"/>
  <c r="AD4973" i="1"/>
  <c r="AD4974" i="1"/>
  <c r="AD4975" i="1"/>
  <c r="AD4976" i="1"/>
  <c r="AD4977" i="1"/>
  <c r="AD4978" i="1"/>
  <c r="AD4979" i="1"/>
  <c r="AD4980" i="1"/>
  <c r="AD4981" i="1"/>
  <c r="AD4982" i="1"/>
  <c r="AD4983" i="1"/>
  <c r="AD4984" i="1"/>
  <c r="AD4985" i="1"/>
  <c r="AD4986" i="1"/>
  <c r="AD4987" i="1"/>
  <c r="AD4988" i="1"/>
  <c r="AD4989" i="1"/>
  <c r="AD4990" i="1"/>
  <c r="AD4991" i="1"/>
  <c r="AD4992" i="1"/>
  <c r="AD4993" i="1"/>
  <c r="AD4994" i="1"/>
  <c r="AD4995" i="1"/>
  <c r="AD4996" i="1"/>
  <c r="AD4997" i="1"/>
  <c r="AD4998" i="1"/>
  <c r="AD4999" i="1"/>
  <c r="AD5000" i="1"/>
  <c r="AD5001" i="1"/>
  <c r="AD5002" i="1"/>
  <c r="AD5003" i="1"/>
  <c r="AE3677" i="1"/>
  <c r="AE3678" i="1"/>
  <c r="AE3679" i="1"/>
  <c r="AE3680" i="1"/>
  <c r="AE3681" i="1"/>
  <c r="AE3682" i="1"/>
  <c r="AE3683" i="1"/>
  <c r="AE3684" i="1"/>
  <c r="AE3685" i="1"/>
  <c r="AE3686" i="1"/>
  <c r="AE3687" i="1"/>
  <c r="AE3688" i="1"/>
  <c r="AE3689" i="1"/>
  <c r="AE3690" i="1"/>
  <c r="AE3691" i="1"/>
  <c r="AE3692" i="1"/>
  <c r="AE3693" i="1"/>
  <c r="AE3694" i="1"/>
  <c r="AE3695" i="1"/>
  <c r="AE3696" i="1"/>
  <c r="AE3697" i="1"/>
  <c r="AE3698" i="1"/>
  <c r="AE3699" i="1"/>
  <c r="AE3700" i="1"/>
  <c r="AE3701" i="1"/>
  <c r="AE3702" i="1"/>
  <c r="AE3703" i="1"/>
  <c r="AE3704" i="1"/>
  <c r="AE3705" i="1"/>
  <c r="AE3706" i="1"/>
  <c r="AE3707" i="1"/>
  <c r="AE3708" i="1"/>
  <c r="AE3709" i="1"/>
  <c r="AE3710" i="1"/>
  <c r="AE3711" i="1"/>
  <c r="AE3712" i="1"/>
  <c r="AE3713" i="1"/>
  <c r="AE3714" i="1"/>
  <c r="AE3715" i="1"/>
  <c r="AE3716" i="1"/>
  <c r="AE3717" i="1"/>
  <c r="AE3718" i="1"/>
  <c r="AE3719" i="1"/>
  <c r="AE3720" i="1"/>
  <c r="AE3721" i="1"/>
  <c r="AE3722" i="1"/>
  <c r="AE3723" i="1"/>
  <c r="AE3724" i="1"/>
  <c r="AE3725" i="1"/>
  <c r="AE3726" i="1"/>
  <c r="AE3727" i="1"/>
  <c r="AE3728" i="1"/>
  <c r="AE3729" i="1"/>
  <c r="AE3730" i="1"/>
  <c r="AE3731" i="1"/>
  <c r="AE3732" i="1"/>
  <c r="AE3733" i="1"/>
  <c r="AE3734" i="1"/>
  <c r="AE3735" i="1"/>
  <c r="AE3736" i="1"/>
  <c r="AE3737" i="1"/>
  <c r="AE3738" i="1"/>
  <c r="AE3739" i="1"/>
  <c r="AE3740" i="1"/>
  <c r="AE3741" i="1"/>
  <c r="AE3742" i="1"/>
  <c r="AE3743" i="1"/>
  <c r="AE3744" i="1"/>
  <c r="AE3745" i="1"/>
  <c r="AE3746" i="1"/>
  <c r="AE3747" i="1"/>
  <c r="AE3748" i="1"/>
  <c r="AE3749" i="1"/>
  <c r="AE3750" i="1"/>
  <c r="AE3751" i="1"/>
  <c r="AE3752" i="1"/>
  <c r="AE3753" i="1"/>
  <c r="AE3754" i="1"/>
  <c r="AE3755" i="1"/>
  <c r="AE3756" i="1"/>
  <c r="AE3757" i="1"/>
  <c r="AE3758" i="1"/>
  <c r="AE3759" i="1"/>
  <c r="AE3760" i="1"/>
  <c r="AE3761" i="1"/>
  <c r="AE3762" i="1"/>
  <c r="AE3763" i="1"/>
  <c r="AE3764" i="1"/>
  <c r="AE3765" i="1"/>
  <c r="AE3766" i="1"/>
  <c r="AE3767" i="1"/>
  <c r="AE3768" i="1"/>
  <c r="AE3769" i="1"/>
  <c r="AE3770" i="1"/>
  <c r="AE3771" i="1"/>
  <c r="AE3772" i="1"/>
  <c r="AE3773" i="1"/>
  <c r="AE3774" i="1"/>
  <c r="AE3775" i="1"/>
  <c r="AE3776" i="1"/>
  <c r="AE3777" i="1"/>
  <c r="AE3778" i="1"/>
  <c r="AE3779" i="1"/>
  <c r="AE3780" i="1"/>
  <c r="AE3781" i="1"/>
  <c r="AE3782" i="1"/>
  <c r="AE3783" i="1"/>
  <c r="AE3784" i="1"/>
  <c r="AE3785" i="1"/>
  <c r="AE3786" i="1"/>
  <c r="AE3787" i="1"/>
  <c r="AE3788" i="1"/>
  <c r="AE3789" i="1"/>
  <c r="AE3790" i="1"/>
  <c r="AE3791" i="1"/>
  <c r="AE3792" i="1"/>
  <c r="AE3793" i="1"/>
  <c r="AE3794" i="1"/>
  <c r="AE3795" i="1"/>
  <c r="AE3796" i="1"/>
  <c r="AE3797" i="1"/>
  <c r="AE3798" i="1"/>
  <c r="AE3799" i="1"/>
  <c r="AE3800" i="1"/>
  <c r="AE3801" i="1"/>
  <c r="AE3802" i="1"/>
  <c r="AE3803" i="1"/>
  <c r="AE3804" i="1"/>
  <c r="AE3805" i="1"/>
  <c r="AE3806" i="1"/>
  <c r="AE3807" i="1"/>
  <c r="AE3808" i="1"/>
  <c r="AE3809" i="1"/>
  <c r="AE3810" i="1"/>
  <c r="AE3811" i="1"/>
  <c r="AE3812" i="1"/>
  <c r="AE3813" i="1"/>
  <c r="AE3814" i="1"/>
  <c r="AE3815" i="1"/>
  <c r="AE3816" i="1"/>
  <c r="AE3817" i="1"/>
  <c r="AE3818" i="1"/>
  <c r="AE3819" i="1"/>
  <c r="AE3820" i="1"/>
  <c r="AE3821" i="1"/>
  <c r="AE3822" i="1"/>
  <c r="AE3823" i="1"/>
  <c r="AE3824" i="1"/>
  <c r="AE3825" i="1"/>
  <c r="AE3826" i="1"/>
  <c r="AE3827" i="1"/>
  <c r="AE3828" i="1"/>
  <c r="AE3829" i="1"/>
  <c r="AE3830" i="1"/>
  <c r="AE3831" i="1"/>
  <c r="AE3832" i="1"/>
  <c r="AE3833" i="1"/>
  <c r="AE3834" i="1"/>
  <c r="AE3835" i="1"/>
  <c r="AE3836" i="1"/>
  <c r="AE3837" i="1"/>
  <c r="AE3838" i="1"/>
  <c r="AE3839" i="1"/>
  <c r="AE3840" i="1"/>
  <c r="AE3841" i="1"/>
  <c r="AE3842" i="1"/>
  <c r="AE3843" i="1"/>
  <c r="AE3844" i="1"/>
  <c r="AE3845" i="1"/>
  <c r="AE3846" i="1"/>
  <c r="AE3847" i="1"/>
  <c r="AE3848" i="1"/>
  <c r="AE3849" i="1"/>
  <c r="AE3850" i="1"/>
  <c r="AE3851" i="1"/>
  <c r="AE3852" i="1"/>
  <c r="AE3853" i="1"/>
  <c r="AE3854" i="1"/>
  <c r="AE3855" i="1"/>
  <c r="AE3856" i="1"/>
  <c r="AE3857" i="1"/>
  <c r="AE3858" i="1"/>
  <c r="AE3859" i="1"/>
  <c r="AE3860" i="1"/>
  <c r="AE3861" i="1"/>
  <c r="AE3862" i="1"/>
  <c r="AE3863" i="1"/>
  <c r="AE3864" i="1"/>
  <c r="AE3865" i="1"/>
  <c r="AE3866" i="1"/>
  <c r="AE3867" i="1"/>
  <c r="AE3868" i="1"/>
  <c r="AE3869" i="1"/>
  <c r="AE3870" i="1"/>
  <c r="AE3871" i="1"/>
  <c r="AE3872" i="1"/>
  <c r="AE3873" i="1"/>
  <c r="AE3874" i="1"/>
  <c r="AE3875" i="1"/>
  <c r="AE3876" i="1"/>
  <c r="AE3877" i="1"/>
  <c r="AE3878" i="1"/>
  <c r="AE3879" i="1"/>
  <c r="AE3880" i="1"/>
  <c r="AE3881" i="1"/>
  <c r="AE3882" i="1"/>
  <c r="AE3883" i="1"/>
  <c r="AE3884" i="1"/>
  <c r="AE3885" i="1"/>
  <c r="AE3886" i="1"/>
  <c r="AE3887" i="1"/>
  <c r="AE3888" i="1"/>
  <c r="AE3889" i="1"/>
  <c r="AE3890" i="1"/>
  <c r="AE3891" i="1"/>
  <c r="AE3892" i="1"/>
  <c r="AE3893" i="1"/>
  <c r="AE3894" i="1"/>
  <c r="AE3895" i="1"/>
  <c r="AE3896" i="1"/>
  <c r="AE3897" i="1"/>
  <c r="AE3898" i="1"/>
  <c r="AE3899" i="1"/>
  <c r="AE3900" i="1"/>
  <c r="AE3901" i="1"/>
  <c r="AE3902" i="1"/>
  <c r="AE3903" i="1"/>
  <c r="AE3904" i="1"/>
  <c r="AE3905" i="1"/>
  <c r="AE3906" i="1"/>
  <c r="AE3907" i="1"/>
  <c r="AE3908" i="1"/>
  <c r="AE3909" i="1"/>
  <c r="AE3910" i="1"/>
  <c r="AE3911" i="1"/>
  <c r="AE3912" i="1"/>
  <c r="AE3913" i="1"/>
  <c r="AE3914" i="1"/>
  <c r="AE3915" i="1"/>
  <c r="AE3916" i="1"/>
  <c r="AE3917" i="1"/>
  <c r="AE3918" i="1"/>
  <c r="AE3919" i="1"/>
  <c r="AE3920" i="1"/>
  <c r="AE3921" i="1"/>
  <c r="AE3922" i="1"/>
  <c r="AE3923" i="1"/>
  <c r="AE3924" i="1"/>
  <c r="AE3925" i="1"/>
  <c r="AE3926" i="1"/>
  <c r="AE3927" i="1"/>
  <c r="AE3928" i="1"/>
  <c r="AE3929" i="1"/>
  <c r="AE3930" i="1"/>
  <c r="AE3931" i="1"/>
  <c r="AE3932" i="1"/>
  <c r="AE3933" i="1"/>
  <c r="AE3934" i="1"/>
  <c r="AE3935" i="1"/>
  <c r="AE3936" i="1"/>
  <c r="AE3937" i="1"/>
  <c r="AE3938" i="1"/>
  <c r="AE3939" i="1"/>
  <c r="AE3940" i="1"/>
  <c r="AE3941" i="1"/>
  <c r="AE3942" i="1"/>
  <c r="AE3943" i="1"/>
  <c r="AE3944" i="1"/>
  <c r="AE3945" i="1"/>
  <c r="AE3946" i="1"/>
  <c r="AE3947" i="1"/>
  <c r="AE3948" i="1"/>
  <c r="AE3949" i="1"/>
  <c r="AE3950" i="1"/>
  <c r="AE3951" i="1"/>
  <c r="AE3952" i="1"/>
  <c r="AE3953" i="1"/>
  <c r="AE3954" i="1"/>
  <c r="AE3955" i="1"/>
  <c r="AE3956" i="1"/>
  <c r="AE3957" i="1"/>
  <c r="AE3958" i="1"/>
  <c r="AE3959" i="1"/>
  <c r="AE3960" i="1"/>
  <c r="AE3961" i="1"/>
  <c r="AE3962" i="1"/>
  <c r="AE3963" i="1"/>
  <c r="AE3964" i="1"/>
  <c r="AE3965" i="1"/>
  <c r="AE3966" i="1"/>
  <c r="AE3967" i="1"/>
  <c r="AE3968" i="1"/>
  <c r="AE3969" i="1"/>
  <c r="AE3970" i="1"/>
  <c r="AE3971" i="1"/>
  <c r="AE3972" i="1"/>
  <c r="AE3973" i="1"/>
  <c r="AE3974" i="1"/>
  <c r="AE3975" i="1"/>
  <c r="AE3976" i="1"/>
  <c r="AE3977" i="1"/>
  <c r="AE3978" i="1"/>
  <c r="AE3979" i="1"/>
  <c r="AE3980" i="1"/>
  <c r="AE3981" i="1"/>
  <c r="AE3982" i="1"/>
  <c r="AE3983" i="1"/>
  <c r="AE3984" i="1"/>
  <c r="AE3985" i="1"/>
  <c r="AE3986" i="1"/>
  <c r="AE3987" i="1"/>
  <c r="AE3988" i="1"/>
  <c r="AE3989" i="1"/>
  <c r="AE3990" i="1"/>
  <c r="AE3991" i="1"/>
  <c r="AE3992" i="1"/>
  <c r="AE3993" i="1"/>
  <c r="AE3994" i="1"/>
  <c r="AE3995" i="1"/>
  <c r="AE3996" i="1"/>
  <c r="AE3997" i="1"/>
  <c r="AE3998" i="1"/>
  <c r="AE3999" i="1"/>
  <c r="AE4000" i="1"/>
  <c r="AE4001" i="1"/>
  <c r="AE4002" i="1"/>
  <c r="AE4003" i="1"/>
  <c r="AE4004" i="1"/>
  <c r="AE4005" i="1"/>
  <c r="AE4006" i="1"/>
  <c r="AE4007" i="1"/>
  <c r="AE4008" i="1"/>
  <c r="AE4009" i="1"/>
  <c r="AE4010" i="1"/>
  <c r="AE4011" i="1"/>
  <c r="AE4012" i="1"/>
  <c r="AE4013" i="1"/>
  <c r="AE4014" i="1"/>
  <c r="AE4015" i="1"/>
  <c r="AE4016" i="1"/>
  <c r="AE4017" i="1"/>
  <c r="AE4018" i="1"/>
  <c r="AE4019" i="1"/>
  <c r="AE4020" i="1"/>
  <c r="AE4021" i="1"/>
  <c r="AE4022" i="1"/>
  <c r="AE4023" i="1"/>
  <c r="AE4024" i="1"/>
  <c r="AE4025" i="1"/>
  <c r="AE4026" i="1"/>
  <c r="AE4027" i="1"/>
  <c r="AE4028" i="1"/>
  <c r="AE4029" i="1"/>
  <c r="AE4030" i="1"/>
  <c r="AE4031" i="1"/>
  <c r="AE4032" i="1"/>
  <c r="AE4033" i="1"/>
  <c r="AE4034" i="1"/>
  <c r="AE4035" i="1"/>
  <c r="AE4036" i="1"/>
  <c r="AE4037" i="1"/>
  <c r="AE4038" i="1"/>
  <c r="AE4039" i="1"/>
  <c r="AE4040" i="1"/>
  <c r="AE4041" i="1"/>
  <c r="AE4042" i="1"/>
  <c r="AE4043" i="1"/>
  <c r="AE4044" i="1"/>
  <c r="AE4045" i="1"/>
  <c r="AE4046" i="1"/>
  <c r="AE4047" i="1"/>
  <c r="AE4048" i="1"/>
  <c r="AE4049" i="1"/>
  <c r="AE4050" i="1"/>
  <c r="AE4051" i="1"/>
  <c r="AE4052" i="1"/>
  <c r="AE4053" i="1"/>
  <c r="AE4054" i="1"/>
  <c r="AE4055" i="1"/>
  <c r="AE4056" i="1"/>
  <c r="AE4057" i="1"/>
  <c r="AE4058" i="1"/>
  <c r="AE4059" i="1"/>
  <c r="AE4060" i="1"/>
  <c r="AE4061" i="1"/>
  <c r="AE4062" i="1"/>
  <c r="AE4063" i="1"/>
  <c r="AE4064" i="1"/>
  <c r="AE4065" i="1"/>
  <c r="AE4066" i="1"/>
  <c r="AE4067" i="1"/>
  <c r="AE4068" i="1"/>
  <c r="AE4069" i="1"/>
  <c r="AE4070" i="1"/>
  <c r="AE4071" i="1"/>
  <c r="AE4072" i="1"/>
  <c r="AE4073" i="1"/>
  <c r="AE4074" i="1"/>
  <c r="AE4075" i="1"/>
  <c r="AE4076" i="1"/>
  <c r="AE4077" i="1"/>
  <c r="AE4078" i="1"/>
  <c r="AE4079" i="1"/>
  <c r="AE4080" i="1"/>
  <c r="AE4081" i="1"/>
  <c r="AE4082" i="1"/>
  <c r="AE4083" i="1"/>
  <c r="AE4084" i="1"/>
  <c r="AE4085" i="1"/>
  <c r="AE4086" i="1"/>
  <c r="AE4087" i="1"/>
  <c r="AE4088" i="1"/>
  <c r="AE4089" i="1"/>
  <c r="AE4090" i="1"/>
  <c r="AE4091" i="1"/>
  <c r="AE4092" i="1"/>
  <c r="AE4093" i="1"/>
  <c r="AE4094" i="1"/>
  <c r="AE4095" i="1"/>
  <c r="AE4096" i="1"/>
  <c r="AE4097" i="1"/>
  <c r="AE4098" i="1"/>
  <c r="AE4099" i="1"/>
  <c r="AE4100" i="1"/>
  <c r="AE4101" i="1"/>
  <c r="AE4102" i="1"/>
  <c r="AE4103" i="1"/>
  <c r="AE4104" i="1"/>
  <c r="AE4105" i="1"/>
  <c r="AE4106" i="1"/>
  <c r="AE4107" i="1"/>
  <c r="AE4108" i="1"/>
  <c r="AE4109" i="1"/>
  <c r="AE4110" i="1"/>
  <c r="AE4111" i="1"/>
  <c r="AE4112" i="1"/>
  <c r="AE4113" i="1"/>
  <c r="AE4114" i="1"/>
  <c r="AE4115" i="1"/>
  <c r="AE4116" i="1"/>
  <c r="AE4117" i="1"/>
  <c r="AE4118" i="1"/>
  <c r="AE4119" i="1"/>
  <c r="AE4120" i="1"/>
  <c r="AE4121" i="1"/>
  <c r="AE4122" i="1"/>
  <c r="AE4123" i="1"/>
  <c r="AE4124" i="1"/>
  <c r="AE4125" i="1"/>
  <c r="AE4126" i="1"/>
  <c r="AE4127" i="1"/>
  <c r="AE4128" i="1"/>
  <c r="AE4129" i="1"/>
  <c r="AE4130" i="1"/>
  <c r="AE4131" i="1"/>
  <c r="AE4132" i="1"/>
  <c r="AE4133" i="1"/>
  <c r="AE4134" i="1"/>
  <c r="AE4135" i="1"/>
  <c r="AE4136" i="1"/>
  <c r="AE4137" i="1"/>
  <c r="AE4138" i="1"/>
  <c r="AE4139" i="1"/>
  <c r="AE4140" i="1"/>
  <c r="AE4141" i="1"/>
  <c r="AE4142" i="1"/>
  <c r="AE4143" i="1"/>
  <c r="AE4144" i="1"/>
  <c r="AE4145" i="1"/>
  <c r="AE4146" i="1"/>
  <c r="AE4147" i="1"/>
  <c r="AE4148" i="1"/>
  <c r="AE4149" i="1"/>
  <c r="AE4150" i="1"/>
  <c r="AE4151" i="1"/>
  <c r="AE4152" i="1"/>
  <c r="AE4153" i="1"/>
  <c r="AE4154" i="1"/>
  <c r="AE4155" i="1"/>
  <c r="AE4156" i="1"/>
  <c r="AE4157" i="1"/>
  <c r="AE4158" i="1"/>
  <c r="AE4159" i="1"/>
  <c r="AE4160" i="1"/>
  <c r="AE4161" i="1"/>
  <c r="AE4162" i="1"/>
  <c r="AE4163" i="1"/>
  <c r="AE4164" i="1"/>
  <c r="AE4165" i="1"/>
  <c r="AE4166" i="1"/>
  <c r="AE4167" i="1"/>
  <c r="AE4168" i="1"/>
  <c r="AE4169" i="1"/>
  <c r="AE4170" i="1"/>
  <c r="AE4171" i="1"/>
  <c r="AE4172" i="1"/>
  <c r="AE4173" i="1"/>
  <c r="AE4174" i="1"/>
  <c r="AE4175" i="1"/>
  <c r="AE4176" i="1"/>
  <c r="AE4177" i="1"/>
  <c r="AE4178" i="1"/>
  <c r="AE4179" i="1"/>
  <c r="AE4180" i="1"/>
  <c r="AE4181" i="1"/>
  <c r="AE4182" i="1"/>
  <c r="AE4183" i="1"/>
  <c r="AE4184" i="1"/>
  <c r="AE4185" i="1"/>
  <c r="AE4186" i="1"/>
  <c r="AE4187" i="1"/>
  <c r="AE4188" i="1"/>
  <c r="AE4189" i="1"/>
  <c r="AE4190" i="1"/>
  <c r="AE4191" i="1"/>
  <c r="AE4192" i="1"/>
  <c r="AE4193" i="1"/>
  <c r="AE4194" i="1"/>
  <c r="AE4195" i="1"/>
  <c r="AE4196" i="1"/>
  <c r="AE4197" i="1"/>
  <c r="AE4198" i="1"/>
  <c r="AE4199" i="1"/>
  <c r="AE4200" i="1"/>
  <c r="AE4201" i="1"/>
  <c r="AE4202" i="1"/>
  <c r="AE4203" i="1"/>
  <c r="AE4204" i="1"/>
  <c r="AE4205" i="1"/>
  <c r="AE4206" i="1"/>
  <c r="AE4207" i="1"/>
  <c r="AE4208" i="1"/>
  <c r="AE4209" i="1"/>
  <c r="AE4210" i="1"/>
  <c r="AE4211" i="1"/>
  <c r="AE4212" i="1"/>
  <c r="AE4213" i="1"/>
  <c r="AE4214" i="1"/>
  <c r="AE4215" i="1"/>
  <c r="AE4216" i="1"/>
  <c r="AE4217" i="1"/>
  <c r="AE4218" i="1"/>
  <c r="AE4219" i="1"/>
  <c r="AE4220" i="1"/>
  <c r="AE4221" i="1"/>
  <c r="AE4222" i="1"/>
  <c r="AE4223" i="1"/>
  <c r="AE4224" i="1"/>
  <c r="AE4225" i="1"/>
  <c r="AE4226" i="1"/>
  <c r="AE4227" i="1"/>
  <c r="AE4228" i="1"/>
  <c r="AE4229" i="1"/>
  <c r="AE4230" i="1"/>
  <c r="AE4231" i="1"/>
  <c r="AE4232" i="1"/>
  <c r="AE4233" i="1"/>
  <c r="AE4234" i="1"/>
  <c r="AE4235" i="1"/>
  <c r="AE4236" i="1"/>
  <c r="AE4237" i="1"/>
  <c r="AE4238" i="1"/>
  <c r="AE4239" i="1"/>
  <c r="AE4240" i="1"/>
  <c r="AE4241" i="1"/>
  <c r="AE4242" i="1"/>
  <c r="AE4243" i="1"/>
  <c r="AE4244" i="1"/>
  <c r="AE4245" i="1"/>
  <c r="AE4246" i="1"/>
  <c r="AE4247" i="1"/>
  <c r="AE4248" i="1"/>
  <c r="AE4249" i="1"/>
  <c r="AE4250" i="1"/>
  <c r="AE4251" i="1"/>
  <c r="AE4252" i="1"/>
  <c r="AE4253" i="1"/>
  <c r="AE4254" i="1"/>
  <c r="AE4255" i="1"/>
  <c r="AE4256" i="1"/>
  <c r="AE4257" i="1"/>
  <c r="AE4258" i="1"/>
  <c r="AE4259" i="1"/>
  <c r="AE4260" i="1"/>
  <c r="AE4261" i="1"/>
  <c r="AE4262" i="1"/>
  <c r="AE4263" i="1"/>
  <c r="AE4264" i="1"/>
  <c r="AE4265" i="1"/>
  <c r="AE4266" i="1"/>
  <c r="AE4267" i="1"/>
  <c r="AE4268" i="1"/>
  <c r="AE4269" i="1"/>
  <c r="AE4270" i="1"/>
  <c r="AE4271" i="1"/>
  <c r="AE4272" i="1"/>
  <c r="AE4273" i="1"/>
  <c r="AE4274" i="1"/>
  <c r="AE4275" i="1"/>
  <c r="AE4276" i="1"/>
  <c r="AE4277" i="1"/>
  <c r="AE4278" i="1"/>
  <c r="AE4279" i="1"/>
  <c r="AE4280" i="1"/>
  <c r="AE4281" i="1"/>
  <c r="AE4282" i="1"/>
  <c r="AE4283" i="1"/>
  <c r="AE4284" i="1"/>
  <c r="AE4285" i="1"/>
  <c r="AE4286" i="1"/>
  <c r="AE4287" i="1"/>
  <c r="AE4288" i="1"/>
  <c r="AE4289" i="1"/>
  <c r="AE4290" i="1"/>
  <c r="AE4291" i="1"/>
  <c r="AE4292" i="1"/>
  <c r="AE4293" i="1"/>
  <c r="AE4294" i="1"/>
  <c r="AE4295" i="1"/>
  <c r="AE4296" i="1"/>
  <c r="AE4297" i="1"/>
  <c r="AE4298" i="1"/>
  <c r="AE4299" i="1"/>
  <c r="AE4300" i="1"/>
  <c r="AE4301" i="1"/>
  <c r="AE4302" i="1"/>
  <c r="AE4303" i="1"/>
  <c r="AE4304" i="1"/>
  <c r="AE4305" i="1"/>
  <c r="AE4306" i="1"/>
  <c r="AE4307" i="1"/>
  <c r="AE4308" i="1"/>
  <c r="AE4309" i="1"/>
  <c r="AE4310" i="1"/>
  <c r="AE4311" i="1"/>
  <c r="AE4312" i="1"/>
  <c r="AE4313" i="1"/>
  <c r="AE4314" i="1"/>
  <c r="AE4315" i="1"/>
  <c r="AE4316" i="1"/>
  <c r="AE4317" i="1"/>
  <c r="AE4318" i="1"/>
  <c r="AE4319" i="1"/>
  <c r="AE4320" i="1"/>
  <c r="AE4321" i="1"/>
  <c r="AE4322" i="1"/>
  <c r="AE4323" i="1"/>
  <c r="AE4324" i="1"/>
  <c r="AE4325" i="1"/>
  <c r="AE4326" i="1"/>
  <c r="AE4327" i="1"/>
  <c r="AE4328" i="1"/>
  <c r="AE4329" i="1"/>
  <c r="AE4330" i="1"/>
  <c r="AE4331" i="1"/>
  <c r="AE4332" i="1"/>
  <c r="AE4333" i="1"/>
  <c r="AE4334" i="1"/>
  <c r="AE4335" i="1"/>
  <c r="AE4336" i="1"/>
  <c r="AE4337" i="1"/>
  <c r="AE4338" i="1"/>
  <c r="AE4339" i="1"/>
  <c r="AE4340" i="1"/>
  <c r="AE4341" i="1"/>
  <c r="AE4342" i="1"/>
  <c r="AE4343" i="1"/>
  <c r="AE4344" i="1"/>
  <c r="AE4345" i="1"/>
  <c r="AE4346" i="1"/>
  <c r="AE4347" i="1"/>
  <c r="AE4348" i="1"/>
  <c r="AE4349" i="1"/>
  <c r="AE4350" i="1"/>
  <c r="AE4351" i="1"/>
  <c r="AE4352" i="1"/>
  <c r="AE4353" i="1"/>
  <c r="AE4354" i="1"/>
  <c r="AE4355" i="1"/>
  <c r="AE4356" i="1"/>
  <c r="AE4357" i="1"/>
  <c r="AE4358" i="1"/>
  <c r="AE4359" i="1"/>
  <c r="AE4360" i="1"/>
  <c r="AE4361" i="1"/>
  <c r="AE4362" i="1"/>
  <c r="AE4363" i="1"/>
  <c r="AE4364" i="1"/>
  <c r="AE4365" i="1"/>
  <c r="AE4366" i="1"/>
  <c r="AE4367" i="1"/>
  <c r="AE4368" i="1"/>
  <c r="AE4369" i="1"/>
  <c r="AE4370" i="1"/>
  <c r="AE4371" i="1"/>
  <c r="AE4372" i="1"/>
  <c r="AE4373" i="1"/>
  <c r="AE4374" i="1"/>
  <c r="AE4375" i="1"/>
  <c r="AE4376" i="1"/>
  <c r="AE4377" i="1"/>
  <c r="AE4378" i="1"/>
  <c r="AE4379" i="1"/>
  <c r="AE4380" i="1"/>
  <c r="AE4381" i="1"/>
  <c r="AE4382" i="1"/>
  <c r="AE4383" i="1"/>
  <c r="AE4384" i="1"/>
  <c r="AE4385" i="1"/>
  <c r="AE4386" i="1"/>
  <c r="AE4387" i="1"/>
  <c r="AE4388" i="1"/>
  <c r="AE4389" i="1"/>
  <c r="AE4390" i="1"/>
  <c r="AE4391" i="1"/>
  <c r="AE4392" i="1"/>
  <c r="AE4393" i="1"/>
  <c r="AE4394" i="1"/>
  <c r="AE4395" i="1"/>
  <c r="AE4396" i="1"/>
  <c r="AE4397" i="1"/>
  <c r="AE4398" i="1"/>
  <c r="AE4399" i="1"/>
  <c r="AE4400" i="1"/>
  <c r="AE4401" i="1"/>
  <c r="AE4402" i="1"/>
  <c r="AE4403" i="1"/>
  <c r="AE4404" i="1"/>
  <c r="AE4405" i="1"/>
  <c r="AE4406" i="1"/>
  <c r="AE4407" i="1"/>
  <c r="AE4408" i="1"/>
  <c r="AE4409" i="1"/>
  <c r="AE4410" i="1"/>
  <c r="AE4411" i="1"/>
  <c r="AE4412" i="1"/>
  <c r="AE4413" i="1"/>
  <c r="AE4414" i="1"/>
  <c r="AE4415" i="1"/>
  <c r="AE4416" i="1"/>
  <c r="AE4417" i="1"/>
  <c r="AE4418" i="1"/>
  <c r="AE4419" i="1"/>
  <c r="AE4420" i="1"/>
  <c r="AE4421" i="1"/>
  <c r="AE4422" i="1"/>
  <c r="AE4423" i="1"/>
  <c r="AE4424" i="1"/>
  <c r="AE4425" i="1"/>
  <c r="AE4426" i="1"/>
  <c r="AE4427" i="1"/>
  <c r="AE4428" i="1"/>
  <c r="AE4429" i="1"/>
  <c r="AE4430" i="1"/>
  <c r="AE4431" i="1"/>
  <c r="AE4432" i="1"/>
  <c r="AE4433" i="1"/>
  <c r="AE4434" i="1"/>
  <c r="AE4435" i="1"/>
  <c r="AE4436" i="1"/>
  <c r="AE4437" i="1"/>
  <c r="AE4438" i="1"/>
  <c r="AE4439" i="1"/>
  <c r="AE4440" i="1"/>
  <c r="AE4441" i="1"/>
  <c r="AE4442" i="1"/>
  <c r="AE4443" i="1"/>
  <c r="AE4444" i="1"/>
  <c r="AE4445" i="1"/>
  <c r="AE4446" i="1"/>
  <c r="AE4447" i="1"/>
  <c r="AE4448" i="1"/>
  <c r="AE4449" i="1"/>
  <c r="AE4450" i="1"/>
  <c r="AE4451" i="1"/>
  <c r="AE4452" i="1"/>
  <c r="AE4453" i="1"/>
  <c r="AE4454" i="1"/>
  <c r="AE4455" i="1"/>
  <c r="AE4456" i="1"/>
  <c r="AE4457" i="1"/>
  <c r="AE4458" i="1"/>
  <c r="AE4459" i="1"/>
  <c r="AE4460" i="1"/>
  <c r="AE4461" i="1"/>
  <c r="AE4462" i="1"/>
  <c r="AE4463" i="1"/>
  <c r="AE4464" i="1"/>
  <c r="AE4465" i="1"/>
  <c r="AE4466" i="1"/>
  <c r="AE4467" i="1"/>
  <c r="AE4468" i="1"/>
  <c r="AE4469" i="1"/>
  <c r="AE4470" i="1"/>
  <c r="AE4471" i="1"/>
  <c r="AE4472" i="1"/>
  <c r="AE4473" i="1"/>
  <c r="AE4474" i="1"/>
  <c r="AE4475" i="1"/>
  <c r="AE4476" i="1"/>
  <c r="AE4477" i="1"/>
  <c r="AE4478" i="1"/>
  <c r="AE4479" i="1"/>
  <c r="AE4480" i="1"/>
  <c r="AE4481" i="1"/>
  <c r="AE4482" i="1"/>
  <c r="AE4483" i="1"/>
  <c r="AE4484" i="1"/>
  <c r="AE4485" i="1"/>
  <c r="AE4486" i="1"/>
  <c r="AE4487" i="1"/>
  <c r="AE4488" i="1"/>
  <c r="AE4489" i="1"/>
  <c r="AE4490" i="1"/>
  <c r="AE4491" i="1"/>
  <c r="AE4492" i="1"/>
  <c r="AE4493" i="1"/>
  <c r="AE4494" i="1"/>
  <c r="AE4495" i="1"/>
  <c r="AE4496" i="1"/>
  <c r="AE4497" i="1"/>
  <c r="AE4498" i="1"/>
  <c r="AE4499" i="1"/>
  <c r="AE4500" i="1"/>
  <c r="AE4501" i="1"/>
  <c r="AE4502" i="1"/>
  <c r="AE4503" i="1"/>
  <c r="AE4504" i="1"/>
  <c r="AE4505" i="1"/>
  <c r="AE4506" i="1"/>
  <c r="AE4507" i="1"/>
  <c r="AE4508" i="1"/>
  <c r="AE4509" i="1"/>
  <c r="AE4510" i="1"/>
  <c r="AE4511" i="1"/>
  <c r="AE4512" i="1"/>
  <c r="AE4513" i="1"/>
  <c r="AE4514" i="1"/>
  <c r="AE4515" i="1"/>
  <c r="AE4516" i="1"/>
  <c r="AE4517" i="1"/>
  <c r="AE4518" i="1"/>
  <c r="AE4519" i="1"/>
  <c r="AE4520" i="1"/>
  <c r="AE4521" i="1"/>
  <c r="AE4522" i="1"/>
  <c r="AE4523" i="1"/>
  <c r="AE4524" i="1"/>
  <c r="AE4525" i="1"/>
  <c r="AE4526" i="1"/>
  <c r="AE4527" i="1"/>
  <c r="AE4528" i="1"/>
  <c r="AE4529" i="1"/>
  <c r="AE4530" i="1"/>
  <c r="AE4531" i="1"/>
  <c r="AE4532" i="1"/>
  <c r="AE4533" i="1"/>
  <c r="AE4534" i="1"/>
  <c r="AE4535" i="1"/>
  <c r="AE4536" i="1"/>
  <c r="AE4537" i="1"/>
  <c r="AE4538" i="1"/>
  <c r="AE4539" i="1"/>
  <c r="AE4540" i="1"/>
  <c r="AE4541" i="1"/>
  <c r="AE4542" i="1"/>
  <c r="AE4543" i="1"/>
  <c r="AE4544" i="1"/>
  <c r="AE4545" i="1"/>
  <c r="AE4546" i="1"/>
  <c r="AE4547" i="1"/>
  <c r="AE4548" i="1"/>
  <c r="AE4549" i="1"/>
  <c r="AE4550" i="1"/>
  <c r="AE4551" i="1"/>
  <c r="AE4552" i="1"/>
  <c r="AE4553" i="1"/>
  <c r="AE4554" i="1"/>
  <c r="AE4555" i="1"/>
  <c r="AE4556" i="1"/>
  <c r="AE4557" i="1"/>
  <c r="AE4558" i="1"/>
  <c r="AE4559" i="1"/>
  <c r="AE4560" i="1"/>
  <c r="AE4561" i="1"/>
  <c r="AE4562" i="1"/>
  <c r="AE4563" i="1"/>
  <c r="AE4564" i="1"/>
  <c r="AE4565" i="1"/>
  <c r="AE4566" i="1"/>
  <c r="AE4567" i="1"/>
  <c r="AE4568" i="1"/>
  <c r="AE4569" i="1"/>
  <c r="AE4570" i="1"/>
  <c r="AE4571" i="1"/>
  <c r="AE4572" i="1"/>
  <c r="AE4573" i="1"/>
  <c r="AE4574" i="1"/>
  <c r="AE4575" i="1"/>
  <c r="AE4576" i="1"/>
  <c r="AE4577" i="1"/>
  <c r="AE4578" i="1"/>
  <c r="AE4579" i="1"/>
  <c r="AE4580" i="1"/>
  <c r="AE4581" i="1"/>
  <c r="AE4582" i="1"/>
  <c r="AE4583" i="1"/>
  <c r="AE4584" i="1"/>
  <c r="AE4585" i="1"/>
  <c r="AE4586" i="1"/>
  <c r="AE4587" i="1"/>
  <c r="AE4588" i="1"/>
  <c r="AE4589" i="1"/>
  <c r="AE4590" i="1"/>
  <c r="AE4591" i="1"/>
  <c r="AE4592" i="1"/>
  <c r="AE4593" i="1"/>
  <c r="AE4594" i="1"/>
  <c r="AE4595" i="1"/>
  <c r="AE4596" i="1"/>
  <c r="AE4597" i="1"/>
  <c r="AE4598" i="1"/>
  <c r="AE4599" i="1"/>
  <c r="AE4600" i="1"/>
  <c r="AE4601" i="1"/>
  <c r="AE4602" i="1"/>
  <c r="AE4603" i="1"/>
  <c r="AE4604" i="1"/>
  <c r="AE4605" i="1"/>
  <c r="AE4606" i="1"/>
  <c r="AE4607" i="1"/>
  <c r="AE4608" i="1"/>
  <c r="AE4609" i="1"/>
  <c r="AE4610" i="1"/>
  <c r="AE4611" i="1"/>
  <c r="AE4612" i="1"/>
  <c r="AE4613" i="1"/>
  <c r="AE4614" i="1"/>
  <c r="AE4615" i="1"/>
  <c r="AE4616" i="1"/>
  <c r="AE4617" i="1"/>
  <c r="AE4618" i="1"/>
  <c r="AE4619" i="1"/>
  <c r="AE4620" i="1"/>
  <c r="AE4621" i="1"/>
  <c r="AE4622" i="1"/>
  <c r="AE4623" i="1"/>
  <c r="AE4624" i="1"/>
  <c r="AE4625" i="1"/>
  <c r="AE4626" i="1"/>
  <c r="AE4627" i="1"/>
  <c r="AE4628" i="1"/>
  <c r="AE4629" i="1"/>
  <c r="AE4630" i="1"/>
  <c r="AE4631" i="1"/>
  <c r="AE4632" i="1"/>
  <c r="AE4633" i="1"/>
  <c r="AE4634" i="1"/>
  <c r="AE4635" i="1"/>
  <c r="AE4636" i="1"/>
  <c r="AE4637" i="1"/>
  <c r="AE4638" i="1"/>
  <c r="AE4639" i="1"/>
  <c r="AE4640" i="1"/>
  <c r="AE4641" i="1"/>
  <c r="AE4642" i="1"/>
  <c r="AE4643" i="1"/>
  <c r="AE4644" i="1"/>
  <c r="AE4645" i="1"/>
  <c r="AE4646" i="1"/>
  <c r="AE4647" i="1"/>
  <c r="AE4648" i="1"/>
  <c r="AE4649" i="1"/>
  <c r="AE4650" i="1"/>
  <c r="AE4651" i="1"/>
  <c r="AE4652" i="1"/>
  <c r="AE4653" i="1"/>
  <c r="AE4654" i="1"/>
  <c r="AE4655" i="1"/>
  <c r="AE4656" i="1"/>
  <c r="AE4657" i="1"/>
  <c r="AE4658" i="1"/>
  <c r="AE4659" i="1"/>
  <c r="AE4660" i="1"/>
  <c r="AE4661" i="1"/>
  <c r="AE4662" i="1"/>
  <c r="AE4663" i="1"/>
  <c r="AE4664" i="1"/>
  <c r="AE4665" i="1"/>
  <c r="AE4666" i="1"/>
  <c r="AE4667" i="1"/>
  <c r="AE4668" i="1"/>
  <c r="AE4669" i="1"/>
  <c r="AE4670" i="1"/>
  <c r="AE4671" i="1"/>
  <c r="AE4672" i="1"/>
  <c r="AE4673" i="1"/>
  <c r="AE4674" i="1"/>
  <c r="AE4675" i="1"/>
  <c r="AE4676" i="1"/>
  <c r="AE4677" i="1"/>
  <c r="AE4678" i="1"/>
  <c r="AE4679" i="1"/>
  <c r="AE4680" i="1"/>
  <c r="AE4681" i="1"/>
  <c r="AE4682" i="1"/>
  <c r="AE4683" i="1"/>
  <c r="AE4684" i="1"/>
  <c r="AE4685" i="1"/>
  <c r="AE4686" i="1"/>
  <c r="AE4687" i="1"/>
  <c r="AE4688" i="1"/>
  <c r="AE4689" i="1"/>
  <c r="AE4690" i="1"/>
  <c r="AE4691" i="1"/>
  <c r="AE4692" i="1"/>
  <c r="AE4693" i="1"/>
  <c r="AE4694" i="1"/>
  <c r="AE4695" i="1"/>
  <c r="AE4696" i="1"/>
  <c r="AE4697" i="1"/>
  <c r="AE4698" i="1"/>
  <c r="AE4699" i="1"/>
  <c r="AE4700" i="1"/>
  <c r="AE4701" i="1"/>
  <c r="AE4702" i="1"/>
  <c r="AE4703" i="1"/>
  <c r="AE4704" i="1"/>
  <c r="AE4705" i="1"/>
  <c r="AE4706" i="1"/>
  <c r="AE4707" i="1"/>
  <c r="AE4708" i="1"/>
  <c r="AE4709" i="1"/>
  <c r="AE4710" i="1"/>
  <c r="AE4711" i="1"/>
  <c r="AE4712" i="1"/>
  <c r="AE4713" i="1"/>
  <c r="AE4714" i="1"/>
  <c r="AE4715" i="1"/>
  <c r="AE4716" i="1"/>
  <c r="AE4717" i="1"/>
  <c r="AE4718" i="1"/>
  <c r="AE4719" i="1"/>
  <c r="AE4720" i="1"/>
  <c r="AE4721" i="1"/>
  <c r="AE4722" i="1"/>
  <c r="AE4723" i="1"/>
  <c r="AE4724" i="1"/>
  <c r="AE4725" i="1"/>
  <c r="AE4726" i="1"/>
  <c r="AE4727" i="1"/>
  <c r="AE4728" i="1"/>
  <c r="AE4729" i="1"/>
  <c r="AE4730" i="1"/>
  <c r="AE4731" i="1"/>
  <c r="AE4732" i="1"/>
  <c r="AE4733" i="1"/>
  <c r="AE4734" i="1"/>
  <c r="AE4735" i="1"/>
  <c r="AE4736" i="1"/>
  <c r="AE4737" i="1"/>
  <c r="AE4738" i="1"/>
  <c r="AE4739" i="1"/>
  <c r="AE4740" i="1"/>
  <c r="AE4741" i="1"/>
  <c r="AE4742" i="1"/>
  <c r="AE4743" i="1"/>
  <c r="AE4744" i="1"/>
  <c r="AE4745" i="1"/>
  <c r="AE4746" i="1"/>
  <c r="AE4747" i="1"/>
  <c r="AE4748" i="1"/>
  <c r="AE4749" i="1"/>
  <c r="AE4750" i="1"/>
  <c r="AE4751" i="1"/>
  <c r="AE4752" i="1"/>
  <c r="AE4753" i="1"/>
  <c r="AE4754" i="1"/>
  <c r="AE4755" i="1"/>
  <c r="AE4756" i="1"/>
  <c r="AE4757" i="1"/>
  <c r="AE4758" i="1"/>
  <c r="AE4759" i="1"/>
  <c r="AE4760" i="1"/>
  <c r="AE4761" i="1"/>
  <c r="AE4762" i="1"/>
  <c r="AE4763" i="1"/>
  <c r="AE4764" i="1"/>
  <c r="AE4765" i="1"/>
  <c r="AE4766" i="1"/>
  <c r="AE4767" i="1"/>
  <c r="AE4768" i="1"/>
  <c r="AE4769" i="1"/>
  <c r="AE4770" i="1"/>
  <c r="AE4771" i="1"/>
  <c r="AE4772" i="1"/>
  <c r="AE4773" i="1"/>
  <c r="AE4774" i="1"/>
  <c r="AE4775" i="1"/>
  <c r="AE4776" i="1"/>
  <c r="AE4777" i="1"/>
  <c r="AE4778" i="1"/>
  <c r="AE4779" i="1"/>
  <c r="AE4780" i="1"/>
  <c r="AE4781" i="1"/>
  <c r="AE4782" i="1"/>
  <c r="AE4783" i="1"/>
  <c r="AE4784" i="1"/>
  <c r="AE4785" i="1"/>
  <c r="AE4786" i="1"/>
  <c r="AE4787" i="1"/>
  <c r="AE4788" i="1"/>
  <c r="AE4789" i="1"/>
  <c r="AE4790" i="1"/>
  <c r="AE4791" i="1"/>
  <c r="AE4792" i="1"/>
  <c r="AE4793" i="1"/>
  <c r="AE4794" i="1"/>
  <c r="AE4795" i="1"/>
  <c r="AE4796" i="1"/>
  <c r="AE4797" i="1"/>
  <c r="AE4798" i="1"/>
  <c r="AE4799" i="1"/>
  <c r="AE4800" i="1"/>
  <c r="AE4801" i="1"/>
  <c r="AE4802" i="1"/>
  <c r="AE4803" i="1"/>
  <c r="AE4804" i="1"/>
  <c r="AE4805" i="1"/>
  <c r="AE4806" i="1"/>
  <c r="AE4807" i="1"/>
  <c r="AE4808" i="1"/>
  <c r="AE4809" i="1"/>
  <c r="AE4810" i="1"/>
  <c r="AE4811" i="1"/>
  <c r="AE4812" i="1"/>
  <c r="AE4813" i="1"/>
  <c r="AE4814" i="1"/>
  <c r="AE4815" i="1"/>
  <c r="AE4816" i="1"/>
  <c r="AE4817" i="1"/>
  <c r="AE4818" i="1"/>
  <c r="AE4819" i="1"/>
  <c r="AE4820" i="1"/>
  <c r="AE4821" i="1"/>
  <c r="AE4822" i="1"/>
  <c r="AE4823" i="1"/>
  <c r="AE4824" i="1"/>
  <c r="AE4825" i="1"/>
  <c r="AE4826" i="1"/>
  <c r="AE4827" i="1"/>
  <c r="AE4828" i="1"/>
  <c r="AE4829" i="1"/>
  <c r="AE4830" i="1"/>
  <c r="AE4831" i="1"/>
  <c r="AE4832" i="1"/>
  <c r="AE4833" i="1"/>
  <c r="AE4834" i="1"/>
  <c r="AE4835" i="1"/>
  <c r="AE4836" i="1"/>
  <c r="AE4837" i="1"/>
  <c r="AE4838" i="1"/>
  <c r="AE4839" i="1"/>
  <c r="AE4840" i="1"/>
  <c r="AE4841" i="1"/>
  <c r="AE4842" i="1"/>
  <c r="AE4843" i="1"/>
  <c r="AE4844" i="1"/>
  <c r="AE4845" i="1"/>
  <c r="AE4846" i="1"/>
  <c r="AE4847" i="1"/>
  <c r="AE4848" i="1"/>
  <c r="AE4849" i="1"/>
  <c r="AE4850" i="1"/>
  <c r="AE4851" i="1"/>
  <c r="AE4852" i="1"/>
  <c r="AE4853" i="1"/>
  <c r="AE4854" i="1"/>
  <c r="AE4855" i="1"/>
  <c r="AE4856" i="1"/>
  <c r="AE4857" i="1"/>
  <c r="AE4858" i="1"/>
  <c r="AE4859" i="1"/>
  <c r="AE4860" i="1"/>
  <c r="AE4861" i="1"/>
  <c r="AE4862" i="1"/>
  <c r="AE4863" i="1"/>
  <c r="AE4864" i="1"/>
  <c r="AE4865" i="1"/>
  <c r="AE4866" i="1"/>
  <c r="AE4867" i="1"/>
  <c r="AE4868" i="1"/>
  <c r="AE4869" i="1"/>
  <c r="AE4870" i="1"/>
  <c r="AE4871" i="1"/>
  <c r="AE4872" i="1"/>
  <c r="AE4873" i="1"/>
  <c r="AE4874" i="1"/>
  <c r="AE4875" i="1"/>
  <c r="AE4876" i="1"/>
  <c r="AE4877" i="1"/>
  <c r="AE4878" i="1"/>
  <c r="AE4879" i="1"/>
  <c r="AE4880" i="1"/>
  <c r="AE4881" i="1"/>
  <c r="AE4882" i="1"/>
  <c r="AE4883" i="1"/>
  <c r="AE4884" i="1"/>
  <c r="AE4885" i="1"/>
  <c r="AE4886" i="1"/>
  <c r="AE4887" i="1"/>
  <c r="AE4888" i="1"/>
  <c r="AE4889" i="1"/>
  <c r="AE4890" i="1"/>
  <c r="AE4891" i="1"/>
  <c r="AE4892" i="1"/>
  <c r="AE4893" i="1"/>
  <c r="AE4894" i="1"/>
  <c r="AE4895" i="1"/>
  <c r="AE4896" i="1"/>
  <c r="AE4897" i="1"/>
  <c r="AE4898" i="1"/>
  <c r="AE4899" i="1"/>
  <c r="AE4900" i="1"/>
  <c r="AE4901" i="1"/>
  <c r="AE4902" i="1"/>
  <c r="AE4903" i="1"/>
  <c r="AE4904" i="1"/>
  <c r="AE4905" i="1"/>
  <c r="AE4906" i="1"/>
  <c r="AE4907" i="1"/>
  <c r="AE4908" i="1"/>
  <c r="AE4909" i="1"/>
  <c r="AE4910" i="1"/>
  <c r="AE4911" i="1"/>
  <c r="AE4912" i="1"/>
  <c r="AE4913" i="1"/>
  <c r="AE4914" i="1"/>
  <c r="AE4915" i="1"/>
  <c r="AE4916" i="1"/>
  <c r="AE4917" i="1"/>
  <c r="AE4918" i="1"/>
  <c r="AE4919" i="1"/>
  <c r="AE4920" i="1"/>
  <c r="AE4921" i="1"/>
  <c r="AE4922" i="1"/>
  <c r="AE4923" i="1"/>
  <c r="AE4924" i="1"/>
  <c r="AE4925" i="1"/>
  <c r="AE4926" i="1"/>
  <c r="AE4927" i="1"/>
  <c r="AE4928" i="1"/>
  <c r="AE4929" i="1"/>
  <c r="AE4930" i="1"/>
  <c r="AE4931" i="1"/>
  <c r="AE4932" i="1"/>
  <c r="AE4933" i="1"/>
  <c r="AE4934" i="1"/>
  <c r="AE4935" i="1"/>
  <c r="AE4936" i="1"/>
  <c r="AE4937" i="1"/>
  <c r="AE4938" i="1"/>
  <c r="AE4939" i="1"/>
  <c r="AE4940" i="1"/>
  <c r="AE4941" i="1"/>
  <c r="AE4942" i="1"/>
  <c r="AE4943" i="1"/>
  <c r="AE4944" i="1"/>
  <c r="AE4945" i="1"/>
  <c r="AE4946" i="1"/>
  <c r="AE4947" i="1"/>
  <c r="AE4948" i="1"/>
  <c r="AE4949" i="1"/>
  <c r="AE4950" i="1"/>
  <c r="AE4951" i="1"/>
  <c r="AE4952" i="1"/>
  <c r="AE4953" i="1"/>
  <c r="AE4954" i="1"/>
  <c r="AE4955" i="1"/>
  <c r="AE4956" i="1"/>
  <c r="AE4957" i="1"/>
  <c r="AE4958" i="1"/>
  <c r="AE4959" i="1"/>
  <c r="AE4960" i="1"/>
  <c r="AE4961" i="1"/>
  <c r="AE4962" i="1"/>
  <c r="AE4963" i="1"/>
  <c r="AE4964" i="1"/>
  <c r="AE4965" i="1"/>
  <c r="AE4966" i="1"/>
  <c r="AE4967" i="1"/>
  <c r="AE4968" i="1"/>
  <c r="AE4969" i="1"/>
  <c r="AE4970" i="1"/>
  <c r="AE4971" i="1"/>
  <c r="AE4972" i="1"/>
  <c r="AE4973" i="1"/>
  <c r="AE4974" i="1"/>
  <c r="AE4975" i="1"/>
  <c r="AE4976" i="1"/>
  <c r="AE4977" i="1"/>
  <c r="AE4978" i="1"/>
  <c r="AE4979" i="1"/>
  <c r="AE4980" i="1"/>
  <c r="AE4981" i="1"/>
  <c r="AE4982" i="1"/>
  <c r="AE4983" i="1"/>
  <c r="AE4984" i="1"/>
  <c r="AE4985" i="1"/>
  <c r="AE4986" i="1"/>
  <c r="AE4987" i="1"/>
  <c r="AE4988" i="1"/>
  <c r="AE4989" i="1"/>
  <c r="AE4990" i="1"/>
  <c r="AE4991" i="1"/>
  <c r="AE4992" i="1"/>
  <c r="AE4993" i="1"/>
  <c r="AE4994" i="1"/>
  <c r="AE4995" i="1"/>
  <c r="AE4996" i="1"/>
  <c r="AE4997" i="1"/>
  <c r="AE4998" i="1"/>
  <c r="AE4999" i="1"/>
  <c r="AE5000" i="1"/>
  <c r="AE5001" i="1"/>
  <c r="AE5002" i="1"/>
  <c r="AE5003" i="1"/>
  <c r="D29" i="4" a="1"/>
  <c r="D29" i="4" s="1"/>
  <c r="D28" i="4" a="1"/>
  <c r="D28" i="4" s="1"/>
  <c r="D27" i="4" a="1"/>
  <c r="D27" i="4" s="1"/>
  <c r="D25" i="4" l="1" a="1"/>
  <c r="D25" i="4" s="1"/>
  <c r="D24" i="4" a="1"/>
  <c r="D24" i="4" s="1"/>
  <c r="D23" i="4" a="1"/>
  <c r="D23" i="4" s="1"/>
  <c r="D22" i="4" a="1"/>
  <c r="D22" i="4" s="1"/>
  <c r="D18" i="4" a="1"/>
  <c r="D18" i="4" s="1"/>
  <c r="D17" i="4" a="1"/>
  <c r="D17" i="4" s="1"/>
  <c r="D16" i="4" a="1"/>
  <c r="D16" i="4" s="1"/>
  <c r="D15" i="4" a="1"/>
  <c r="D15" i="4" s="1"/>
  <c r="D14" i="4" a="1"/>
  <c r="D14" i="4" s="1"/>
  <c r="D13" i="4" a="1"/>
  <c r="D13" i="4" s="1"/>
  <c r="D11" i="4" a="1"/>
  <c r="D11" i="4" s="1"/>
  <c r="D10" i="4" a="1"/>
  <c r="D10" i="4" s="1"/>
  <c r="D9" i="4" a="1"/>
  <c r="D9" i="4" s="1"/>
  <c r="D8" i="4" a="1"/>
  <c r="D8" i="4" s="1"/>
  <c r="D7" i="4" a="1"/>
  <c r="D7" i="4" s="1"/>
  <c r="E28" i="3"/>
  <c r="E27" i="3"/>
  <c r="E26" i="3"/>
  <c r="E24" i="3"/>
  <c r="E16" i="3"/>
  <c r="E17" i="3"/>
  <c r="E10" i="3"/>
  <c r="B11" i="4"/>
  <c r="B17" i="4"/>
  <c r="B18" i="4"/>
  <c r="B28" i="4"/>
  <c r="B27" i="4"/>
  <c r="B29" i="4"/>
  <c r="E28" i="4" l="1"/>
  <c r="E29" i="4"/>
  <c r="E27" i="4"/>
  <c r="E11" i="4"/>
  <c r="E17" i="4"/>
  <c r="E18" i="4"/>
  <c r="D21" i="4" a="1"/>
  <c r="D21" i="4" s="1"/>
  <c r="D20" i="4" a="1"/>
  <c r="D20" i="4" s="1"/>
  <c r="D30" i="4"/>
  <c r="E23" i="3"/>
  <c r="E22" i="3"/>
  <c r="E21" i="3"/>
  <c r="E20" i="3"/>
  <c r="E19" i="3"/>
  <c r="B22" i="4"/>
  <c r="B23" i="4"/>
  <c r="Z1" i="1"/>
  <c r="U1" i="1"/>
  <c r="B25" i="4"/>
  <c r="V1" i="1"/>
  <c r="AA1" i="1"/>
  <c r="W1" i="1"/>
  <c r="B21" i="4"/>
  <c r="B24" i="4"/>
  <c r="B20" i="4"/>
  <c r="Y1" i="1"/>
  <c r="X1" i="1"/>
  <c r="AB1" i="1"/>
  <c r="AC1" i="1"/>
  <c r="E22" i="4" l="1"/>
  <c r="E23" i="4"/>
  <c r="E25" i="4"/>
  <c r="E24" i="4"/>
  <c r="E21" i="4"/>
  <c r="E20" i="4"/>
  <c r="E15" i="3"/>
  <c r="E14" i="3"/>
  <c r="E13" i="3"/>
  <c r="E12" i="3"/>
  <c r="E9" i="3"/>
  <c r="E8" i="3"/>
  <c r="E7" i="3"/>
  <c r="E6" i="3"/>
  <c r="B16" i="4"/>
  <c r="B8" i="4"/>
  <c r="B13" i="4"/>
  <c r="O1" i="1"/>
  <c r="N1" i="1"/>
  <c r="K1" i="1"/>
  <c r="S1" i="1"/>
  <c r="B7" i="4"/>
  <c r="B9" i="4"/>
  <c r="J1" i="1"/>
  <c r="Q1" i="1"/>
  <c r="B14" i="4"/>
  <c r="T1" i="1"/>
  <c r="B15" i="4"/>
  <c r="R1" i="1"/>
  <c r="P1" i="1"/>
  <c r="L1" i="1"/>
  <c r="M1" i="1"/>
  <c r="B10" i="4"/>
  <c r="E10" i="4" l="1"/>
  <c r="E8" i="4"/>
  <c r="E15" i="4"/>
  <c r="E9" i="4"/>
  <c r="E16" i="4"/>
  <c r="E13" i="4"/>
  <c r="E7" i="4"/>
  <c r="E14" i="4"/>
  <c r="AD3" i="1"/>
  <c r="E30" i="4" l="1"/>
  <c r="AE3" i="1"/>
  <c r="B4" i="4"/>
  <c r="I4" i="12" l="1"/>
  <c r="I8" i="12"/>
  <c r="I12" i="12"/>
  <c r="I16" i="12"/>
  <c r="I20" i="12"/>
  <c r="I24" i="12"/>
  <c r="I28" i="12"/>
  <c r="I32" i="12"/>
  <c r="I36" i="12"/>
  <c r="I40" i="12"/>
  <c r="I44" i="12"/>
  <c r="I48" i="12"/>
  <c r="I52" i="12"/>
  <c r="I56" i="12"/>
  <c r="I60" i="12"/>
  <c r="I64" i="12"/>
  <c r="I68" i="12"/>
  <c r="I72" i="12"/>
  <c r="I76" i="12"/>
  <c r="I80" i="12"/>
  <c r="I84" i="12"/>
  <c r="I88" i="12"/>
  <c r="I92" i="12"/>
  <c r="I96" i="12"/>
  <c r="I100" i="12"/>
  <c r="I104" i="12"/>
  <c r="I108" i="12"/>
  <c r="I112" i="12"/>
  <c r="I116" i="12"/>
  <c r="I120" i="12"/>
  <c r="I124" i="12"/>
  <c r="I128" i="12"/>
  <c r="I132" i="12"/>
  <c r="I136" i="12"/>
  <c r="I140" i="12"/>
  <c r="I144" i="12"/>
  <c r="I148" i="12"/>
  <c r="I152" i="12"/>
  <c r="I156" i="12"/>
  <c r="I160" i="12"/>
  <c r="I164" i="12"/>
  <c r="I168" i="12"/>
  <c r="I172" i="12"/>
  <c r="I176" i="12"/>
  <c r="I180" i="12"/>
  <c r="I184" i="12"/>
  <c r="I188" i="12"/>
  <c r="I192" i="12"/>
  <c r="I196" i="12"/>
  <c r="I200" i="12"/>
  <c r="I204" i="12"/>
  <c r="I208" i="12"/>
  <c r="I212" i="12"/>
  <c r="I216" i="12"/>
  <c r="I220" i="12"/>
  <c r="I224" i="12"/>
  <c r="I228" i="12"/>
  <c r="I232" i="12"/>
  <c r="I236" i="12"/>
  <c r="I240" i="12"/>
  <c r="I244" i="12"/>
  <c r="I248" i="12"/>
  <c r="I252" i="12"/>
  <c r="I256" i="12"/>
  <c r="I260" i="12"/>
  <c r="I264" i="12"/>
  <c r="I268" i="12"/>
  <c r="I272" i="12"/>
  <c r="I276" i="12"/>
  <c r="I280" i="12"/>
  <c r="I284" i="12"/>
  <c r="I288" i="12"/>
  <c r="I292" i="12"/>
  <c r="I296" i="12"/>
  <c r="I300" i="12"/>
  <c r="I304" i="12"/>
  <c r="I308" i="12"/>
  <c r="I312" i="12"/>
  <c r="I316" i="12"/>
  <c r="I320" i="12"/>
  <c r="I324" i="12"/>
  <c r="I328" i="12"/>
  <c r="I332" i="12"/>
  <c r="I336" i="12"/>
  <c r="I340" i="12"/>
  <c r="I6" i="12"/>
  <c r="I10" i="12"/>
  <c r="I14" i="12"/>
  <c r="I18" i="12"/>
  <c r="I22" i="12"/>
  <c r="I26" i="12"/>
  <c r="I30" i="12"/>
  <c r="I34" i="12"/>
  <c r="I38" i="12"/>
  <c r="I42" i="12"/>
  <c r="I46" i="12"/>
  <c r="I50" i="12"/>
  <c r="I54" i="12"/>
  <c r="I58" i="12"/>
  <c r="I62" i="12"/>
  <c r="I66" i="12"/>
  <c r="I70" i="12"/>
  <c r="I74" i="12"/>
  <c r="I78" i="12"/>
  <c r="I82" i="12"/>
  <c r="I86" i="12"/>
  <c r="I90" i="12"/>
  <c r="I94" i="12"/>
  <c r="I98" i="12"/>
  <c r="I102" i="12"/>
  <c r="I106" i="12"/>
  <c r="I110" i="12"/>
  <c r="I114" i="12"/>
  <c r="I118" i="12"/>
  <c r="I122" i="12"/>
  <c r="I126" i="12"/>
  <c r="I130" i="12"/>
  <c r="I134" i="12"/>
  <c r="I138" i="12"/>
  <c r="I142" i="12"/>
  <c r="I146" i="12"/>
  <c r="I150" i="12"/>
  <c r="I154" i="12"/>
  <c r="I158" i="12"/>
  <c r="I162" i="12"/>
  <c r="I166" i="12"/>
  <c r="I170" i="12"/>
  <c r="I174" i="12"/>
  <c r="I178" i="12"/>
  <c r="I182" i="12"/>
  <c r="I186" i="12"/>
  <c r="I190" i="12"/>
  <c r="I194" i="12"/>
  <c r="I198" i="12"/>
  <c r="I202" i="12"/>
  <c r="I206" i="12"/>
  <c r="I210" i="12"/>
  <c r="I214" i="12"/>
  <c r="I218" i="12"/>
  <c r="I222" i="12"/>
  <c r="I226" i="12"/>
  <c r="I230" i="12"/>
  <c r="I234" i="12"/>
  <c r="I238" i="12"/>
  <c r="I242" i="12"/>
  <c r="I246" i="12"/>
  <c r="I250" i="12"/>
  <c r="I254" i="12"/>
  <c r="I258" i="12"/>
  <c r="I262" i="12"/>
  <c r="I266" i="12"/>
  <c r="I270" i="12"/>
  <c r="I274" i="12"/>
  <c r="I278" i="12"/>
  <c r="I282" i="12"/>
  <c r="I286" i="12"/>
  <c r="I290" i="12"/>
  <c r="I294" i="12"/>
  <c r="I298" i="12"/>
  <c r="I302" i="12"/>
  <c r="I306" i="12"/>
  <c r="I310" i="12"/>
  <c r="I314" i="12"/>
  <c r="I318" i="12"/>
  <c r="I322" i="12"/>
  <c r="I326" i="12"/>
  <c r="I330" i="12"/>
  <c r="I5" i="12"/>
  <c r="I13" i="12"/>
  <c r="I21" i="12"/>
  <c r="I29" i="12"/>
  <c r="I37" i="12"/>
  <c r="I45" i="12"/>
  <c r="I53" i="12"/>
  <c r="I61" i="12"/>
  <c r="I69" i="12"/>
  <c r="I77" i="12"/>
  <c r="I85" i="12"/>
  <c r="I93" i="12"/>
  <c r="I101" i="12"/>
  <c r="I109" i="12"/>
  <c r="I117" i="12"/>
  <c r="I125" i="12"/>
  <c r="I133" i="12"/>
  <c r="I141" i="12"/>
  <c r="I149" i="12"/>
  <c r="I157" i="12"/>
  <c r="I165" i="12"/>
  <c r="I173" i="12"/>
  <c r="I181" i="12"/>
  <c r="I189" i="12"/>
  <c r="I197" i="12"/>
  <c r="I205" i="12"/>
  <c r="I213" i="12"/>
  <c r="I221" i="12"/>
  <c r="I229" i="12"/>
  <c r="I237" i="12"/>
  <c r="I245" i="12"/>
  <c r="I253" i="12"/>
  <c r="I261" i="12"/>
  <c r="I269" i="12"/>
  <c r="I277" i="12"/>
  <c r="I285" i="12"/>
  <c r="I293" i="12"/>
  <c r="I301" i="12"/>
  <c r="I309" i="12"/>
  <c r="I317" i="12"/>
  <c r="I325" i="12"/>
  <c r="I333" i="12"/>
  <c r="I338" i="12"/>
  <c r="I343" i="12"/>
  <c r="I347" i="12"/>
  <c r="I351" i="12"/>
  <c r="I355" i="12"/>
  <c r="I359" i="12"/>
  <c r="I363" i="12"/>
  <c r="I367" i="12"/>
  <c r="I371" i="12"/>
  <c r="I375" i="12"/>
  <c r="I379" i="12"/>
  <c r="I383" i="12"/>
  <c r="I387" i="12"/>
  <c r="I391" i="12"/>
  <c r="I395" i="12"/>
  <c r="I399" i="12"/>
  <c r="I403" i="12"/>
  <c r="I407" i="12"/>
  <c r="I411" i="12"/>
  <c r="I415" i="12"/>
  <c r="I419" i="12"/>
  <c r="I423" i="12"/>
  <c r="I427" i="12"/>
  <c r="I431" i="12"/>
  <c r="I435" i="12"/>
  <c r="I439" i="12"/>
  <c r="I443" i="12"/>
  <c r="I447" i="12"/>
  <c r="I451" i="12"/>
  <c r="I455" i="12"/>
  <c r="I459" i="12"/>
  <c r="I463" i="12"/>
  <c r="I467" i="12"/>
  <c r="I471" i="12"/>
  <c r="I475" i="12"/>
  <c r="I479" i="12"/>
  <c r="I483" i="12"/>
  <c r="I487" i="12"/>
  <c r="I491" i="12"/>
  <c r="I495" i="12"/>
  <c r="I499" i="12"/>
  <c r="I503" i="12"/>
  <c r="I9" i="12"/>
  <c r="I17" i="12"/>
  <c r="I25" i="12"/>
  <c r="I33" i="12"/>
  <c r="I41" i="12"/>
  <c r="I49" i="12"/>
  <c r="I57" i="12"/>
  <c r="I65" i="12"/>
  <c r="I73" i="12"/>
  <c r="I81" i="12"/>
  <c r="I89" i="12"/>
  <c r="I97" i="12"/>
  <c r="I105" i="12"/>
  <c r="I113" i="12"/>
  <c r="I121" i="12"/>
  <c r="I129" i="12"/>
  <c r="I137" i="12"/>
  <c r="I145" i="12"/>
  <c r="I153" i="12"/>
  <c r="I161" i="12"/>
  <c r="I169" i="12"/>
  <c r="I177" i="12"/>
  <c r="I185" i="12"/>
  <c r="I193" i="12"/>
  <c r="I201" i="12"/>
  <c r="I209" i="12"/>
  <c r="I217" i="12"/>
  <c r="I225" i="12"/>
  <c r="I233" i="12"/>
  <c r="I241" i="12"/>
  <c r="I249" i="12"/>
  <c r="I257" i="12"/>
  <c r="I265" i="12"/>
  <c r="I273" i="12"/>
  <c r="I281" i="12"/>
  <c r="I289" i="12"/>
  <c r="I297" i="12"/>
  <c r="I305" i="12"/>
  <c r="I313" i="12"/>
  <c r="I321" i="12"/>
  <c r="I329" i="12"/>
  <c r="I335" i="12"/>
  <c r="I341" i="12"/>
  <c r="I345" i="12"/>
  <c r="I349" i="12"/>
  <c r="I353" i="12"/>
  <c r="I357" i="12"/>
  <c r="I361" i="12"/>
  <c r="I365" i="12"/>
  <c r="I369" i="12"/>
  <c r="I373" i="12"/>
  <c r="I377" i="12"/>
  <c r="I381" i="12"/>
  <c r="I385" i="12"/>
  <c r="I389" i="12"/>
  <c r="I393" i="12"/>
  <c r="I397" i="12"/>
  <c r="I401" i="12"/>
  <c r="I405" i="12"/>
  <c r="I409" i="12"/>
  <c r="I413" i="12"/>
  <c r="I417" i="12"/>
  <c r="I421" i="12"/>
  <c r="I425" i="12"/>
  <c r="I429" i="12"/>
  <c r="I433" i="12"/>
  <c r="I437" i="12"/>
  <c r="I441" i="12"/>
  <c r="I445" i="12"/>
  <c r="I449" i="12"/>
  <c r="I453" i="12"/>
  <c r="I457" i="12"/>
  <c r="I461" i="12"/>
  <c r="I465" i="12"/>
  <c r="I469" i="12"/>
  <c r="I473" i="12"/>
  <c r="I477" i="12"/>
  <c r="I481" i="12"/>
  <c r="I485" i="12"/>
  <c r="I489" i="12"/>
  <c r="I493" i="12"/>
  <c r="I497" i="12"/>
  <c r="I501" i="12"/>
  <c r="I11" i="12"/>
  <c r="I19" i="12"/>
  <c r="I7" i="12"/>
  <c r="I31" i="12"/>
  <c r="I47" i="12"/>
  <c r="I63" i="12"/>
  <c r="I79" i="12"/>
  <c r="I95" i="12"/>
  <c r="I111" i="12"/>
  <c r="I127" i="12"/>
  <c r="I143" i="12"/>
  <c r="I159" i="12"/>
  <c r="I175" i="12"/>
  <c r="I191" i="12"/>
  <c r="I207" i="12"/>
  <c r="I223" i="12"/>
  <c r="I239" i="12"/>
  <c r="I255" i="12"/>
  <c r="I271" i="12"/>
  <c r="I287" i="12"/>
  <c r="I303" i="12"/>
  <c r="I319" i="12"/>
  <c r="I334" i="12"/>
  <c r="I344" i="12"/>
  <c r="I352" i="12"/>
  <c r="I360" i="12"/>
  <c r="I368" i="12"/>
  <c r="I376" i="12"/>
  <c r="I384" i="12"/>
  <c r="I392" i="12"/>
  <c r="I400" i="12"/>
  <c r="I408" i="12"/>
  <c r="I416" i="12"/>
  <c r="I424" i="12"/>
  <c r="I432" i="12"/>
  <c r="I440" i="12"/>
  <c r="I448" i="12"/>
  <c r="I456" i="12"/>
  <c r="I464" i="12"/>
  <c r="I472" i="12"/>
  <c r="I480" i="12"/>
  <c r="I488" i="12"/>
  <c r="I496" i="12"/>
  <c r="I87" i="12"/>
  <c r="I119" i="12"/>
  <c r="I151" i="12"/>
  <c r="I183" i="12"/>
  <c r="I215" i="12"/>
  <c r="I247" i="12"/>
  <c r="I279" i="12"/>
  <c r="I311" i="12"/>
  <c r="I339" i="12"/>
  <c r="I356" i="12"/>
  <c r="I372" i="12"/>
  <c r="I388" i="12"/>
  <c r="I404" i="12"/>
  <c r="I420" i="12"/>
  <c r="I436" i="12"/>
  <c r="I452" i="12"/>
  <c r="I468" i="12"/>
  <c r="I484" i="12"/>
  <c r="I500" i="12"/>
  <c r="I43" i="12"/>
  <c r="I75" i="12"/>
  <c r="I107" i="12"/>
  <c r="I139" i="12"/>
  <c r="I171" i="12"/>
  <c r="I203" i="12"/>
  <c r="I235" i="12"/>
  <c r="I267" i="12"/>
  <c r="I299" i="12"/>
  <c r="I331" i="12"/>
  <c r="I350" i="12"/>
  <c r="I366" i="12"/>
  <c r="I382" i="12"/>
  <c r="I398" i="12"/>
  <c r="I414" i="12"/>
  <c r="I430" i="12"/>
  <c r="I446" i="12"/>
  <c r="I462" i="12"/>
  <c r="I478" i="12"/>
  <c r="I494" i="12"/>
  <c r="I15" i="12"/>
  <c r="I35" i="12"/>
  <c r="I51" i="12"/>
  <c r="I67" i="12"/>
  <c r="I83" i="12"/>
  <c r="I99" i="12"/>
  <c r="I115" i="12"/>
  <c r="I131" i="12"/>
  <c r="I147" i="12"/>
  <c r="I163" i="12"/>
  <c r="I179" i="12"/>
  <c r="I195" i="12"/>
  <c r="I211" i="12"/>
  <c r="I227" i="12"/>
  <c r="I243" i="12"/>
  <c r="I259" i="12"/>
  <c r="I275" i="12"/>
  <c r="I291" i="12"/>
  <c r="I307" i="12"/>
  <c r="I323" i="12"/>
  <c r="I337" i="12"/>
  <c r="I346" i="12"/>
  <c r="I354" i="12"/>
  <c r="I362" i="12"/>
  <c r="I370" i="12"/>
  <c r="I378" i="12"/>
  <c r="I386" i="12"/>
  <c r="I394" i="12"/>
  <c r="I402" i="12"/>
  <c r="I410" i="12"/>
  <c r="I418" i="12"/>
  <c r="I426" i="12"/>
  <c r="I434" i="12"/>
  <c r="I442" i="12"/>
  <c r="I450" i="12"/>
  <c r="I458" i="12"/>
  <c r="I466" i="12"/>
  <c r="I474" i="12"/>
  <c r="I482" i="12"/>
  <c r="I490" i="12"/>
  <c r="I498" i="12"/>
  <c r="I23" i="12"/>
  <c r="I39" i="12"/>
  <c r="I55" i="12"/>
  <c r="I71" i="12"/>
  <c r="I103" i="12"/>
  <c r="I135" i="12"/>
  <c r="I167" i="12"/>
  <c r="I199" i="12"/>
  <c r="I231" i="12"/>
  <c r="I263" i="12"/>
  <c r="I295" i="12"/>
  <c r="I327" i="12"/>
  <c r="I348" i="12"/>
  <c r="I364" i="12"/>
  <c r="I380" i="12"/>
  <c r="I396" i="12"/>
  <c r="I412" i="12"/>
  <c r="I428" i="12"/>
  <c r="I444" i="12"/>
  <c r="I460" i="12"/>
  <c r="I476" i="12"/>
  <c r="I492" i="12"/>
  <c r="I27" i="12"/>
  <c r="I59" i="12"/>
  <c r="I91" i="12"/>
  <c r="I123" i="12"/>
  <c r="I155" i="12"/>
  <c r="I187" i="12"/>
  <c r="I219" i="12"/>
  <c r="I251" i="12"/>
  <c r="I283" i="12"/>
  <c r="I315" i="12"/>
  <c r="I342" i="12"/>
  <c r="I358" i="12"/>
  <c r="I374" i="12"/>
  <c r="I390" i="12"/>
  <c r="I406" i="12"/>
  <c r="I422" i="12"/>
  <c r="I438" i="12"/>
  <c r="I454" i="12"/>
  <c r="I470" i="12"/>
  <c r="I486" i="12"/>
  <c r="I502" i="12"/>
  <c r="H4" i="12"/>
  <c r="H8" i="12"/>
  <c r="H12" i="12"/>
  <c r="H16" i="12"/>
  <c r="H20" i="12"/>
  <c r="H24" i="12"/>
  <c r="H28" i="12"/>
  <c r="H32" i="12"/>
  <c r="H36" i="12"/>
  <c r="H40" i="12"/>
  <c r="H44" i="12"/>
  <c r="H48" i="12"/>
  <c r="H52" i="12"/>
  <c r="H56" i="12"/>
  <c r="H60" i="12"/>
  <c r="H64" i="12"/>
  <c r="H68" i="12"/>
  <c r="H72" i="12"/>
  <c r="H76" i="12"/>
  <c r="H80" i="12"/>
  <c r="H84" i="12"/>
  <c r="H88" i="12"/>
  <c r="H92" i="12"/>
  <c r="H96" i="12"/>
  <c r="H100" i="12"/>
  <c r="H104" i="12"/>
  <c r="H108" i="12"/>
  <c r="H112" i="12"/>
  <c r="H116" i="12"/>
  <c r="H120" i="12"/>
  <c r="H124" i="12"/>
  <c r="H128" i="12"/>
  <c r="H132" i="12"/>
  <c r="H136" i="12"/>
  <c r="H140" i="12"/>
  <c r="H144" i="12"/>
  <c r="H148" i="12"/>
  <c r="H152" i="12"/>
  <c r="H156" i="12"/>
  <c r="H160" i="12"/>
  <c r="H164" i="12"/>
  <c r="H168" i="12"/>
  <c r="H172" i="12"/>
  <c r="H176" i="12"/>
  <c r="H180" i="12"/>
  <c r="H184" i="12"/>
  <c r="H188" i="12"/>
  <c r="H192" i="12"/>
  <c r="H196" i="12"/>
  <c r="H200" i="12"/>
  <c r="H204" i="12"/>
  <c r="H208" i="12"/>
  <c r="H212" i="12"/>
  <c r="H216" i="12"/>
  <c r="H220" i="12"/>
  <c r="H224" i="12"/>
  <c r="H228" i="12"/>
  <c r="H232" i="12"/>
  <c r="H236" i="12"/>
  <c r="H240" i="12"/>
  <c r="H244" i="12"/>
  <c r="H248" i="12"/>
  <c r="H252" i="12"/>
  <c r="H256" i="12"/>
  <c r="H260" i="12"/>
  <c r="H264" i="12"/>
  <c r="H268" i="12"/>
  <c r="H272" i="12"/>
  <c r="H276" i="12"/>
  <c r="H280" i="12"/>
  <c r="H284" i="12"/>
  <c r="H288" i="12"/>
  <c r="H292" i="12"/>
  <c r="H296" i="12"/>
  <c r="H300" i="12"/>
  <c r="H304" i="12"/>
  <c r="H308" i="12"/>
  <c r="H312" i="12"/>
  <c r="H316" i="12"/>
  <c r="H320" i="12"/>
  <c r="H324" i="12"/>
  <c r="H328" i="12"/>
  <c r="H5" i="12"/>
  <c r="H9" i="12"/>
  <c r="H13" i="12"/>
  <c r="H17" i="12"/>
  <c r="H21" i="12"/>
  <c r="H25" i="12"/>
  <c r="H29" i="12"/>
  <c r="H33" i="12"/>
  <c r="H37" i="12"/>
  <c r="H41" i="12"/>
  <c r="H45" i="12"/>
  <c r="H49" i="12"/>
  <c r="H53" i="12"/>
  <c r="H57" i="12"/>
  <c r="H61" i="12"/>
  <c r="H65" i="12"/>
  <c r="H69" i="12"/>
  <c r="H73" i="12"/>
  <c r="H77" i="12"/>
  <c r="H81" i="12"/>
  <c r="H85" i="12"/>
  <c r="H89" i="12"/>
  <c r="H93" i="12"/>
  <c r="H97" i="12"/>
  <c r="H101" i="12"/>
  <c r="H105" i="12"/>
  <c r="H109" i="12"/>
  <c r="H113" i="12"/>
  <c r="H117" i="12"/>
  <c r="H121" i="12"/>
  <c r="H125" i="12"/>
  <c r="H129" i="12"/>
  <c r="H133" i="12"/>
  <c r="H137" i="12"/>
  <c r="H141" i="12"/>
  <c r="H145" i="12"/>
  <c r="H149" i="12"/>
  <c r="H153" i="12"/>
  <c r="H157" i="12"/>
  <c r="H161" i="12"/>
  <c r="H165" i="12"/>
  <c r="H169" i="12"/>
  <c r="H173" i="12"/>
  <c r="H177" i="12"/>
  <c r="H181" i="12"/>
  <c r="H185" i="12"/>
  <c r="H189" i="12"/>
  <c r="H193" i="12"/>
  <c r="H197" i="12"/>
  <c r="H201" i="12"/>
  <c r="H205" i="12"/>
  <c r="H209" i="12"/>
  <c r="H213" i="12"/>
  <c r="H217" i="12"/>
  <c r="H221" i="12"/>
  <c r="H225" i="12"/>
  <c r="H229" i="12"/>
  <c r="H233" i="12"/>
  <c r="H237" i="12"/>
  <c r="H241" i="12"/>
  <c r="H245" i="12"/>
  <c r="H249" i="12"/>
  <c r="H253" i="12"/>
  <c r="H257" i="12"/>
  <c r="H261" i="12"/>
  <c r="H265" i="12"/>
  <c r="H269" i="12"/>
  <c r="H273" i="12"/>
  <c r="H277" i="12"/>
  <c r="H281" i="12"/>
  <c r="H285" i="12"/>
  <c r="H289" i="12"/>
  <c r="H293" i="12"/>
  <c r="H297" i="12"/>
  <c r="H301" i="12"/>
  <c r="H305" i="12"/>
  <c r="H309" i="12"/>
  <c r="H313" i="12"/>
  <c r="H317" i="12"/>
  <c r="H321" i="12"/>
  <c r="H325" i="12"/>
  <c r="H329" i="12"/>
  <c r="H333" i="12"/>
  <c r="H337" i="12"/>
  <c r="H341" i="12"/>
  <c r="H6" i="12"/>
  <c r="H14" i="12"/>
  <c r="H22" i="12"/>
  <c r="H30" i="12"/>
  <c r="H38" i="12"/>
  <c r="H46" i="12"/>
  <c r="H54" i="12"/>
  <c r="H62" i="12"/>
  <c r="H70" i="12"/>
  <c r="H78" i="12"/>
  <c r="H86" i="12"/>
  <c r="H94" i="12"/>
  <c r="H102" i="12"/>
  <c r="H110" i="12"/>
  <c r="H118" i="12"/>
  <c r="H126" i="12"/>
  <c r="H134" i="12"/>
  <c r="H142" i="12"/>
  <c r="H150" i="12"/>
  <c r="H158" i="12"/>
  <c r="H166" i="12"/>
  <c r="H174" i="12"/>
  <c r="H182" i="12"/>
  <c r="H190" i="12"/>
  <c r="H198" i="12"/>
  <c r="H206" i="12"/>
  <c r="H214" i="12"/>
  <c r="H222" i="12"/>
  <c r="H230" i="12"/>
  <c r="H238" i="12"/>
  <c r="H246" i="12"/>
  <c r="H254" i="12"/>
  <c r="H262" i="12"/>
  <c r="H270" i="12"/>
  <c r="H278" i="12"/>
  <c r="H286" i="12"/>
  <c r="H294" i="12"/>
  <c r="H302" i="12"/>
  <c r="H310" i="12"/>
  <c r="H318" i="12"/>
  <c r="H326" i="12"/>
  <c r="H332" i="12"/>
  <c r="H338" i="12"/>
  <c r="H343" i="12"/>
  <c r="H347" i="12"/>
  <c r="H351" i="12"/>
  <c r="H355" i="12"/>
  <c r="H359" i="12"/>
  <c r="H363" i="12"/>
  <c r="H367" i="12"/>
  <c r="H371" i="12"/>
  <c r="H375" i="12"/>
  <c r="H379" i="12"/>
  <c r="H383" i="12"/>
  <c r="H387" i="12"/>
  <c r="H391" i="12"/>
  <c r="H395" i="12"/>
  <c r="H399" i="12"/>
  <c r="H403" i="12"/>
  <c r="H407" i="12"/>
  <c r="H411" i="12"/>
  <c r="H415" i="12"/>
  <c r="H419" i="12"/>
  <c r="H423" i="12"/>
  <c r="H427" i="12"/>
  <c r="H431" i="12"/>
  <c r="H435" i="12"/>
  <c r="H439" i="12"/>
  <c r="H443" i="12"/>
  <c r="H447" i="12"/>
  <c r="H451" i="12"/>
  <c r="H455" i="12"/>
  <c r="H459" i="12"/>
  <c r="H463" i="12"/>
  <c r="H467" i="12"/>
  <c r="H471" i="12"/>
  <c r="H475" i="12"/>
  <c r="H479" i="12"/>
  <c r="H483" i="12"/>
  <c r="H487" i="12"/>
  <c r="H491" i="12"/>
  <c r="H495" i="12"/>
  <c r="H499" i="12"/>
  <c r="H503" i="12"/>
  <c r="H10" i="12"/>
  <c r="H18" i="12"/>
  <c r="H26" i="12"/>
  <c r="H34" i="12"/>
  <c r="H42" i="12"/>
  <c r="H50" i="12"/>
  <c r="H58" i="12"/>
  <c r="H66" i="12"/>
  <c r="H74" i="12"/>
  <c r="H82" i="12"/>
  <c r="H90" i="12"/>
  <c r="H98" i="12"/>
  <c r="H106" i="12"/>
  <c r="H114" i="12"/>
  <c r="H122" i="12"/>
  <c r="H130" i="12"/>
  <c r="H138" i="12"/>
  <c r="H146" i="12"/>
  <c r="H154" i="12"/>
  <c r="H162" i="12"/>
  <c r="H170" i="12"/>
  <c r="H178" i="12"/>
  <c r="H186" i="12"/>
  <c r="H194" i="12"/>
  <c r="H202" i="12"/>
  <c r="H210" i="12"/>
  <c r="H218" i="12"/>
  <c r="H226" i="12"/>
  <c r="H234" i="12"/>
  <c r="H242" i="12"/>
  <c r="H250" i="12"/>
  <c r="H258" i="12"/>
  <c r="H266" i="12"/>
  <c r="H274" i="12"/>
  <c r="H282" i="12"/>
  <c r="H290" i="12"/>
  <c r="H298" i="12"/>
  <c r="H306" i="12"/>
  <c r="H314" i="12"/>
  <c r="H322" i="12"/>
  <c r="H330" i="12"/>
  <c r="H335" i="12"/>
  <c r="H340" i="12"/>
  <c r="H345" i="12"/>
  <c r="H349" i="12"/>
  <c r="H353" i="12"/>
  <c r="H357" i="12"/>
  <c r="H361" i="12"/>
  <c r="H365" i="12"/>
  <c r="H369" i="12"/>
  <c r="H373" i="12"/>
  <c r="H377" i="12"/>
  <c r="H381" i="12"/>
  <c r="H385" i="12"/>
  <c r="H389" i="12"/>
  <c r="H393" i="12"/>
  <c r="H397" i="12"/>
  <c r="H401" i="12"/>
  <c r="H405" i="12"/>
  <c r="H409" i="12"/>
  <c r="H413" i="12"/>
  <c r="H417" i="12"/>
  <c r="H421" i="12"/>
  <c r="H425" i="12"/>
  <c r="H429" i="12"/>
  <c r="H433" i="12"/>
  <c r="H437" i="12"/>
  <c r="H441" i="12"/>
  <c r="H445" i="12"/>
  <c r="H449" i="12"/>
  <c r="H453" i="12"/>
  <c r="H457" i="12"/>
  <c r="H461" i="12"/>
  <c r="H465" i="12"/>
  <c r="H469" i="12"/>
  <c r="H473" i="12"/>
  <c r="H477" i="12"/>
  <c r="H481" i="12"/>
  <c r="H485" i="12"/>
  <c r="H489" i="12"/>
  <c r="H493" i="12"/>
  <c r="H497" i="12"/>
  <c r="H501" i="12"/>
  <c r="H11" i="12"/>
  <c r="H19" i="12"/>
  <c r="H7" i="12"/>
  <c r="H31" i="12"/>
  <c r="H47" i="12"/>
  <c r="H63" i="12"/>
  <c r="H79" i="12"/>
  <c r="H95" i="12"/>
  <c r="H111" i="12"/>
  <c r="H127" i="12"/>
  <c r="H143" i="12"/>
  <c r="H159" i="12"/>
  <c r="H175" i="12"/>
  <c r="H191" i="12"/>
  <c r="H207" i="12"/>
  <c r="H223" i="12"/>
  <c r="H239" i="12"/>
  <c r="H255" i="12"/>
  <c r="H271" i="12"/>
  <c r="H287" i="12"/>
  <c r="H303" i="12"/>
  <c r="H319" i="12"/>
  <c r="H334" i="12"/>
  <c r="H344" i="12"/>
  <c r="H352" i="12"/>
  <c r="H360" i="12"/>
  <c r="H368" i="12"/>
  <c r="H376" i="12"/>
  <c r="H384" i="12"/>
  <c r="H392" i="12"/>
  <c r="H400" i="12"/>
  <c r="H408" i="12"/>
  <c r="H416" i="12"/>
  <c r="H424" i="12"/>
  <c r="H432" i="12"/>
  <c r="H440" i="12"/>
  <c r="H448" i="12"/>
  <c r="H456" i="12"/>
  <c r="H464" i="12"/>
  <c r="H472" i="12"/>
  <c r="H480" i="12"/>
  <c r="H488" i="12"/>
  <c r="H496" i="12"/>
  <c r="H15" i="12"/>
  <c r="H35" i="12"/>
  <c r="H51" i="12"/>
  <c r="H67" i="12"/>
  <c r="H83" i="12"/>
  <c r="H99" i="12"/>
  <c r="H115" i="12"/>
  <c r="H131" i="12"/>
  <c r="H147" i="12"/>
  <c r="H163" i="12"/>
  <c r="H179" i="12"/>
  <c r="H195" i="12"/>
  <c r="H211" i="12"/>
  <c r="H227" i="12"/>
  <c r="H243" i="12"/>
  <c r="H259" i="12"/>
  <c r="H275" i="12"/>
  <c r="H291" i="12"/>
  <c r="H307" i="12"/>
  <c r="H323" i="12"/>
  <c r="H336" i="12"/>
  <c r="H346" i="12"/>
  <c r="H354" i="12"/>
  <c r="H362" i="12"/>
  <c r="H370" i="12"/>
  <c r="H378" i="12"/>
  <c r="H386" i="12"/>
  <c r="H394" i="12"/>
  <c r="H402" i="12"/>
  <c r="H418" i="12"/>
  <c r="H434" i="12"/>
  <c r="H450" i="12"/>
  <c r="H466" i="12"/>
  <c r="H474" i="12"/>
  <c r="H490" i="12"/>
  <c r="H23" i="12"/>
  <c r="H39" i="12"/>
  <c r="H55" i="12"/>
  <c r="H71" i="12"/>
  <c r="H87" i="12"/>
  <c r="H103" i="12"/>
  <c r="H119" i="12"/>
  <c r="H135" i="12"/>
  <c r="H151" i="12"/>
  <c r="H167" i="12"/>
  <c r="H183" i="12"/>
  <c r="H199" i="12"/>
  <c r="H215" i="12"/>
  <c r="H231" i="12"/>
  <c r="H247" i="12"/>
  <c r="H263" i="12"/>
  <c r="H279" i="12"/>
  <c r="H295" i="12"/>
  <c r="H311" i="12"/>
  <c r="H327" i="12"/>
  <c r="H339" i="12"/>
  <c r="H348" i="12"/>
  <c r="H356" i="12"/>
  <c r="H364" i="12"/>
  <c r="H372" i="12"/>
  <c r="H380" i="12"/>
  <c r="H388" i="12"/>
  <c r="H396" i="12"/>
  <c r="H404" i="12"/>
  <c r="H412" i="12"/>
  <c r="H420" i="12"/>
  <c r="H428" i="12"/>
  <c r="H436" i="12"/>
  <c r="H444" i="12"/>
  <c r="H452" i="12"/>
  <c r="H460" i="12"/>
  <c r="H468" i="12"/>
  <c r="H476" i="12"/>
  <c r="H484" i="12"/>
  <c r="H492" i="12"/>
  <c r="H500" i="12"/>
  <c r="H27" i="12"/>
  <c r="H43" i="12"/>
  <c r="H59" i="12"/>
  <c r="H75" i="12"/>
  <c r="H91" i="12"/>
  <c r="H107" i="12"/>
  <c r="H123" i="12"/>
  <c r="H139" i="12"/>
  <c r="H155" i="12"/>
  <c r="H171" i="12"/>
  <c r="H187" i="12"/>
  <c r="H203" i="12"/>
  <c r="H219" i="12"/>
  <c r="H235" i="12"/>
  <c r="H251" i="12"/>
  <c r="H267" i="12"/>
  <c r="H283" i="12"/>
  <c r="H299" i="12"/>
  <c r="H315" i="12"/>
  <c r="H331" i="12"/>
  <c r="H342" i="12"/>
  <c r="H350" i="12"/>
  <c r="H358" i="12"/>
  <c r="H366" i="12"/>
  <c r="H374" i="12"/>
  <c r="H382" i="12"/>
  <c r="H390" i="12"/>
  <c r="H398" i="12"/>
  <c r="H406" i="12"/>
  <c r="H414" i="12"/>
  <c r="H422" i="12"/>
  <c r="H430" i="12"/>
  <c r="H438" i="12"/>
  <c r="H446" i="12"/>
  <c r="H454" i="12"/>
  <c r="H462" i="12"/>
  <c r="H470" i="12"/>
  <c r="H478" i="12"/>
  <c r="H486" i="12"/>
  <c r="H494" i="12"/>
  <c r="H502" i="12"/>
  <c r="H410" i="12"/>
  <c r="H426" i="12"/>
  <c r="H442" i="12"/>
  <c r="H458" i="12"/>
  <c r="H482" i="12"/>
  <c r="H498" i="12"/>
  <c r="G4" i="12"/>
  <c r="G8" i="12"/>
  <c r="G12" i="12"/>
  <c r="G16" i="12"/>
  <c r="G20" i="12"/>
  <c r="G24" i="12"/>
  <c r="G28" i="12"/>
  <c r="G32" i="12"/>
  <c r="G36" i="12"/>
  <c r="G40" i="12"/>
  <c r="G44" i="12"/>
  <c r="G48" i="12"/>
  <c r="G52" i="12"/>
  <c r="G56" i="12"/>
  <c r="G60" i="12"/>
  <c r="G64" i="12"/>
  <c r="G68" i="12"/>
  <c r="G72" i="12"/>
  <c r="G76" i="12"/>
  <c r="G80" i="12"/>
  <c r="G84" i="12"/>
  <c r="G88" i="12"/>
  <c r="G92" i="12"/>
  <c r="G96" i="12"/>
  <c r="G100" i="12"/>
  <c r="G104" i="12"/>
  <c r="G108" i="12"/>
  <c r="G112" i="12"/>
  <c r="G116" i="12"/>
  <c r="G120" i="12"/>
  <c r="G124" i="12"/>
  <c r="G128" i="12"/>
  <c r="G132" i="12"/>
  <c r="G136" i="12"/>
  <c r="G140" i="12"/>
  <c r="G144" i="12"/>
  <c r="G148" i="12"/>
  <c r="G152" i="12"/>
  <c r="G156" i="12"/>
  <c r="G160" i="12"/>
  <c r="G164" i="12"/>
  <c r="G168" i="12"/>
  <c r="G172" i="12"/>
  <c r="G176" i="12"/>
  <c r="G180" i="12"/>
  <c r="G184" i="12"/>
  <c r="G188" i="12"/>
  <c r="G192" i="12"/>
  <c r="G196" i="12"/>
  <c r="G200" i="12"/>
  <c r="G204" i="12"/>
  <c r="G208" i="12"/>
  <c r="G212" i="12"/>
  <c r="G216" i="12"/>
  <c r="G220" i="12"/>
  <c r="G224" i="12"/>
  <c r="G228" i="12"/>
  <c r="G232" i="12"/>
  <c r="G236" i="12"/>
  <c r="G240" i="12"/>
  <c r="G244" i="12"/>
  <c r="G248" i="12"/>
  <c r="G252" i="12"/>
  <c r="G256" i="12"/>
  <c r="G260" i="12"/>
  <c r="G264" i="12"/>
  <c r="G268" i="12"/>
  <c r="G272" i="12"/>
  <c r="G276" i="12"/>
  <c r="G280" i="12"/>
  <c r="G284" i="12"/>
  <c r="G288" i="12"/>
  <c r="G292" i="12"/>
  <c r="G5" i="12"/>
  <c r="G9" i="12"/>
  <c r="G13" i="12"/>
  <c r="G17" i="12"/>
  <c r="G21" i="12"/>
  <c r="G25" i="12"/>
  <c r="G29" i="12"/>
  <c r="G33" i="12"/>
  <c r="G37" i="12"/>
  <c r="G41" i="12"/>
  <c r="G45" i="12"/>
  <c r="G49" i="12"/>
  <c r="G53" i="12"/>
  <c r="G57" i="12"/>
  <c r="G61" i="12"/>
  <c r="G65" i="12"/>
  <c r="G69" i="12"/>
  <c r="G73" i="12"/>
  <c r="G77" i="12"/>
  <c r="G81" i="12"/>
  <c r="G85" i="12"/>
  <c r="G89" i="12"/>
  <c r="G93" i="12"/>
  <c r="G97" i="12"/>
  <c r="G101" i="12"/>
  <c r="G105" i="12"/>
  <c r="G109" i="12"/>
  <c r="G113" i="12"/>
  <c r="G117" i="12"/>
  <c r="G121" i="12"/>
  <c r="G125" i="12"/>
  <c r="G129" i="12"/>
  <c r="G133" i="12"/>
  <c r="G137" i="12"/>
  <c r="G141" i="12"/>
  <c r="G145" i="12"/>
  <c r="G149" i="12"/>
  <c r="G153" i="12"/>
  <c r="G157" i="12"/>
  <c r="G161" i="12"/>
  <c r="G165" i="12"/>
  <c r="G169" i="12"/>
  <c r="G173" i="12"/>
  <c r="G177" i="12"/>
  <c r="G181" i="12"/>
  <c r="G185" i="12"/>
  <c r="G189" i="12"/>
  <c r="G193" i="12"/>
  <c r="G197" i="12"/>
  <c r="G201" i="12"/>
  <c r="G205" i="12"/>
  <c r="G209" i="12"/>
  <c r="G213" i="12"/>
  <c r="G217" i="12"/>
  <c r="G221" i="12"/>
  <c r="G225" i="12"/>
  <c r="G229" i="12"/>
  <c r="G233" i="12"/>
  <c r="G237" i="12"/>
  <c r="G241" i="12"/>
  <c r="G245" i="12"/>
  <c r="G249" i="12"/>
  <c r="G253" i="12"/>
  <c r="G257" i="12"/>
  <c r="G261" i="12"/>
  <c r="G265" i="12"/>
  <c r="G269" i="12"/>
  <c r="G273" i="12"/>
  <c r="G277" i="12"/>
  <c r="G281" i="12"/>
  <c r="G285" i="12"/>
  <c r="G289" i="12"/>
  <c r="G293" i="12"/>
  <c r="G297" i="12"/>
  <c r="G301" i="12"/>
  <c r="G305" i="12"/>
  <c r="G309" i="12"/>
  <c r="G313" i="12"/>
  <c r="G317" i="12"/>
  <c r="G321" i="12"/>
  <c r="G325" i="12"/>
  <c r="G329" i="12"/>
  <c r="G333" i="12"/>
  <c r="G337" i="12"/>
  <c r="G341" i="12"/>
  <c r="G7" i="12"/>
  <c r="G15" i="12"/>
  <c r="G23" i="12"/>
  <c r="G31" i="12"/>
  <c r="G39" i="12"/>
  <c r="G47" i="12"/>
  <c r="G55" i="12"/>
  <c r="G63" i="12"/>
  <c r="G71" i="12"/>
  <c r="G79" i="12"/>
  <c r="G87" i="12"/>
  <c r="G95" i="12"/>
  <c r="G103" i="12"/>
  <c r="G111" i="12"/>
  <c r="G119" i="12"/>
  <c r="G127" i="12"/>
  <c r="G135" i="12"/>
  <c r="G143" i="12"/>
  <c r="G151" i="12"/>
  <c r="G159" i="12"/>
  <c r="G167" i="12"/>
  <c r="G175" i="12"/>
  <c r="G183" i="12"/>
  <c r="G191" i="12"/>
  <c r="G199" i="12"/>
  <c r="G207" i="12"/>
  <c r="G215" i="12"/>
  <c r="G223" i="12"/>
  <c r="G231" i="12"/>
  <c r="G239" i="12"/>
  <c r="G247" i="12"/>
  <c r="G255" i="12"/>
  <c r="G263" i="12"/>
  <c r="G271" i="12"/>
  <c r="G279" i="12"/>
  <c r="G287" i="12"/>
  <c r="G295" i="12"/>
  <c r="G300" i="12"/>
  <c r="G306" i="12"/>
  <c r="G311" i="12"/>
  <c r="G316" i="12"/>
  <c r="G322" i="12"/>
  <c r="G327" i="12"/>
  <c r="G332" i="12"/>
  <c r="G338" i="12"/>
  <c r="G343" i="12"/>
  <c r="G347" i="12"/>
  <c r="G351" i="12"/>
  <c r="G355" i="12"/>
  <c r="G359" i="12"/>
  <c r="G363" i="12"/>
  <c r="G367" i="12"/>
  <c r="G371" i="12"/>
  <c r="G375" i="12"/>
  <c r="G379" i="12"/>
  <c r="G383" i="12"/>
  <c r="G387" i="12"/>
  <c r="G391" i="12"/>
  <c r="G395" i="12"/>
  <c r="G399" i="12"/>
  <c r="G403" i="12"/>
  <c r="G407" i="12"/>
  <c r="G411" i="12"/>
  <c r="G415" i="12"/>
  <c r="G419" i="12"/>
  <c r="G423" i="12"/>
  <c r="G427" i="12"/>
  <c r="G431" i="12"/>
  <c r="G435" i="12"/>
  <c r="G439" i="12"/>
  <c r="G443" i="12"/>
  <c r="G447" i="12"/>
  <c r="G451" i="12"/>
  <c r="G455" i="12"/>
  <c r="G459" i="12"/>
  <c r="G463" i="12"/>
  <c r="G467" i="12"/>
  <c r="G471" i="12"/>
  <c r="G475" i="12"/>
  <c r="G479" i="12"/>
  <c r="G483" i="12"/>
  <c r="G487" i="12"/>
  <c r="G491" i="12"/>
  <c r="G495" i="12"/>
  <c r="G499" i="12"/>
  <c r="G503" i="12"/>
  <c r="G500" i="12"/>
  <c r="G19" i="12"/>
  <c r="G10" i="12"/>
  <c r="G18" i="12"/>
  <c r="G26" i="12"/>
  <c r="G34" i="12"/>
  <c r="G42" i="12"/>
  <c r="G50" i="12"/>
  <c r="G58" i="12"/>
  <c r="G66" i="12"/>
  <c r="G74" i="12"/>
  <c r="G82" i="12"/>
  <c r="G90" i="12"/>
  <c r="G98" i="12"/>
  <c r="G106" i="12"/>
  <c r="G114" i="12"/>
  <c r="G122" i="12"/>
  <c r="G130" i="12"/>
  <c r="G138" i="12"/>
  <c r="G146" i="12"/>
  <c r="G154" i="12"/>
  <c r="G162" i="12"/>
  <c r="G170" i="12"/>
  <c r="G178" i="12"/>
  <c r="G186" i="12"/>
  <c r="G194" i="12"/>
  <c r="G202" i="12"/>
  <c r="G210" i="12"/>
  <c r="G218" i="12"/>
  <c r="G226" i="12"/>
  <c r="G234" i="12"/>
  <c r="G242" i="12"/>
  <c r="G250" i="12"/>
  <c r="G258" i="12"/>
  <c r="G266" i="12"/>
  <c r="G274" i="12"/>
  <c r="G282" i="12"/>
  <c r="G290" i="12"/>
  <c r="G296" i="12"/>
  <c r="G302" i="12"/>
  <c r="G307" i="12"/>
  <c r="G312" i="12"/>
  <c r="G318" i="12"/>
  <c r="G323" i="12"/>
  <c r="G328" i="12"/>
  <c r="G334" i="12"/>
  <c r="G339" i="12"/>
  <c r="G344" i="12"/>
  <c r="G348" i="12"/>
  <c r="G352" i="12"/>
  <c r="G356" i="12"/>
  <c r="G360" i="12"/>
  <c r="G364" i="12"/>
  <c r="G368" i="12"/>
  <c r="G372" i="12"/>
  <c r="G376" i="12"/>
  <c r="G380" i="12"/>
  <c r="G384" i="12"/>
  <c r="G388" i="12"/>
  <c r="G392" i="12"/>
  <c r="G396" i="12"/>
  <c r="G400" i="12"/>
  <c r="G404" i="12"/>
  <c r="G408" i="12"/>
  <c r="G412" i="12"/>
  <c r="G416" i="12"/>
  <c r="G420" i="12"/>
  <c r="G424" i="12"/>
  <c r="G428" i="12"/>
  <c r="G432" i="12"/>
  <c r="G436" i="12"/>
  <c r="G440" i="12"/>
  <c r="G444" i="12"/>
  <c r="G448" i="12"/>
  <c r="G452" i="12"/>
  <c r="G456" i="12"/>
  <c r="G460" i="12"/>
  <c r="G464" i="12"/>
  <c r="G468" i="12"/>
  <c r="G472" i="12"/>
  <c r="G476" i="12"/>
  <c r="G480" i="12"/>
  <c r="G484" i="12"/>
  <c r="G488" i="12"/>
  <c r="G492" i="12"/>
  <c r="G496" i="12"/>
  <c r="G11" i="12"/>
  <c r="G6" i="12"/>
  <c r="G30" i="12"/>
  <c r="G46" i="12"/>
  <c r="G62" i="12"/>
  <c r="G78" i="12"/>
  <c r="G94" i="12"/>
  <c r="G110" i="12"/>
  <c r="G126" i="12"/>
  <c r="G142" i="12"/>
  <c r="G158" i="12"/>
  <c r="G174" i="12"/>
  <c r="G190" i="12"/>
  <c r="G206" i="12"/>
  <c r="G222" i="12"/>
  <c r="G238" i="12"/>
  <c r="G254" i="12"/>
  <c r="G270" i="12"/>
  <c r="G286" i="12"/>
  <c r="G299" i="12"/>
  <c r="G310" i="12"/>
  <c r="G320" i="12"/>
  <c r="G331" i="12"/>
  <c r="G342" i="12"/>
  <c r="G350" i="12"/>
  <c r="G358" i="12"/>
  <c r="G366" i="12"/>
  <c r="G374" i="12"/>
  <c r="G382" i="12"/>
  <c r="G390" i="12"/>
  <c r="G398" i="12"/>
  <c r="G406" i="12"/>
  <c r="G414" i="12"/>
  <c r="G422" i="12"/>
  <c r="G430" i="12"/>
  <c r="G438" i="12"/>
  <c r="G446" i="12"/>
  <c r="G454" i="12"/>
  <c r="G462" i="12"/>
  <c r="G470" i="12"/>
  <c r="G478" i="12"/>
  <c r="G486" i="12"/>
  <c r="G494" i="12"/>
  <c r="G502" i="12"/>
  <c r="G14" i="12"/>
  <c r="G35" i="12"/>
  <c r="G51" i="12"/>
  <c r="G67" i="12"/>
  <c r="G83" i="12"/>
  <c r="G99" i="12"/>
  <c r="G115" i="12"/>
  <c r="G131" i="12"/>
  <c r="G147" i="12"/>
  <c r="G163" i="12"/>
  <c r="G179" i="12"/>
  <c r="G195" i="12"/>
  <c r="G211" i="12"/>
  <c r="G227" i="12"/>
  <c r="G243" i="12"/>
  <c r="G259" i="12"/>
  <c r="G275" i="12"/>
  <c r="G291" i="12"/>
  <c r="G303" i="12"/>
  <c r="G314" i="12"/>
  <c r="G324" i="12"/>
  <c r="G335" i="12"/>
  <c r="G345" i="12"/>
  <c r="G353" i="12"/>
  <c r="G361" i="12"/>
  <c r="G369" i="12"/>
  <c r="G377" i="12"/>
  <c r="G385" i="12"/>
  <c r="G393" i="12"/>
  <c r="G401" i="12"/>
  <c r="G409" i="12"/>
  <c r="G417" i="12"/>
  <c r="G425" i="12"/>
  <c r="G433" i="12"/>
  <c r="G441" i="12"/>
  <c r="G449" i="12"/>
  <c r="G457" i="12"/>
  <c r="G465" i="12"/>
  <c r="G473" i="12"/>
  <c r="G481" i="12"/>
  <c r="G489" i="12"/>
  <c r="G497" i="12"/>
  <c r="G22" i="12"/>
  <c r="G38" i="12"/>
  <c r="G54" i="12"/>
  <c r="G70" i="12"/>
  <c r="G86" i="12"/>
  <c r="G102" i="12"/>
  <c r="G118" i="12"/>
  <c r="G134" i="12"/>
  <c r="G150" i="12"/>
  <c r="G166" i="12"/>
  <c r="G182" i="12"/>
  <c r="G198" i="12"/>
  <c r="G214" i="12"/>
  <c r="G230" i="12"/>
  <c r="G246" i="12"/>
  <c r="G262" i="12"/>
  <c r="G278" i="12"/>
  <c r="G294" i="12"/>
  <c r="G304" i="12"/>
  <c r="G315" i="12"/>
  <c r="G326" i="12"/>
  <c r="G336" i="12"/>
  <c r="G346" i="12"/>
  <c r="G354" i="12"/>
  <c r="G362" i="12"/>
  <c r="G370" i="12"/>
  <c r="G378" i="12"/>
  <c r="G386" i="12"/>
  <c r="G394" i="12"/>
  <c r="G402" i="12"/>
  <c r="G410" i="12"/>
  <c r="G418" i="12"/>
  <c r="G426" i="12"/>
  <c r="G434" i="12"/>
  <c r="G442" i="12"/>
  <c r="G450" i="12"/>
  <c r="G458" i="12"/>
  <c r="G466" i="12"/>
  <c r="G474" i="12"/>
  <c r="G482" i="12"/>
  <c r="G490" i="12"/>
  <c r="G498" i="12"/>
  <c r="G27" i="12"/>
  <c r="G43" i="12"/>
  <c r="G59" i="12"/>
  <c r="G75" i="12"/>
  <c r="G91" i="12"/>
  <c r="G107" i="12"/>
  <c r="G123" i="12"/>
  <c r="G139" i="12"/>
  <c r="G155" i="12"/>
  <c r="G171" i="12"/>
  <c r="G187" i="12"/>
  <c r="G203" i="12"/>
  <c r="G219" i="12"/>
  <c r="G235" i="12"/>
  <c r="G251" i="12"/>
  <c r="G267" i="12"/>
  <c r="G283" i="12"/>
  <c r="G298" i="12"/>
  <c r="G308" i="12"/>
  <c r="G319" i="12"/>
  <c r="G330" i="12"/>
  <c r="G340" i="12"/>
  <c r="G349" i="12"/>
  <c r="G357" i="12"/>
  <c r="G365" i="12"/>
  <c r="G373" i="12"/>
  <c r="G381" i="12"/>
  <c r="G389" i="12"/>
  <c r="G397" i="12"/>
  <c r="G405" i="12"/>
  <c r="G413" i="12"/>
  <c r="G421" i="12"/>
  <c r="G429" i="12"/>
  <c r="G437" i="12"/>
  <c r="G469" i="12"/>
  <c r="G501" i="12"/>
  <c r="G477" i="12"/>
  <c r="G485" i="12"/>
  <c r="G461" i="12"/>
  <c r="G493" i="12"/>
  <c r="G445" i="12"/>
  <c r="G453" i="12"/>
  <c r="F4" i="12"/>
  <c r="F8" i="12"/>
  <c r="F12" i="12"/>
  <c r="F16" i="12"/>
  <c r="F20" i="12"/>
  <c r="F24" i="12"/>
  <c r="F28" i="12"/>
  <c r="F32" i="12"/>
  <c r="F36" i="12"/>
  <c r="F40" i="12"/>
  <c r="F44" i="12"/>
  <c r="F48" i="12"/>
  <c r="F52" i="12"/>
  <c r="F56" i="12"/>
  <c r="F60" i="12"/>
  <c r="F64" i="12"/>
  <c r="F68" i="12"/>
  <c r="F72" i="12"/>
  <c r="F76" i="12"/>
  <c r="F80" i="12"/>
  <c r="F84" i="12"/>
  <c r="F88" i="12"/>
  <c r="F92" i="12"/>
  <c r="F96" i="12"/>
  <c r="F100" i="12"/>
  <c r="F104" i="12"/>
  <c r="F108" i="12"/>
  <c r="F112" i="12"/>
  <c r="F116" i="12"/>
  <c r="F120" i="12"/>
  <c r="F124" i="12"/>
  <c r="F128" i="12"/>
  <c r="F132" i="12"/>
  <c r="F136" i="12"/>
  <c r="F140" i="12"/>
  <c r="F144" i="12"/>
  <c r="F148" i="12"/>
  <c r="F152" i="12"/>
  <c r="F156" i="12"/>
  <c r="F160" i="12"/>
  <c r="F164" i="12"/>
  <c r="F168" i="12"/>
  <c r="F172" i="12"/>
  <c r="F176" i="12"/>
  <c r="F180" i="12"/>
  <c r="F184" i="12"/>
  <c r="F188" i="12"/>
  <c r="F192" i="12"/>
  <c r="F196" i="12"/>
  <c r="F200" i="12"/>
  <c r="F204" i="12"/>
  <c r="F208" i="12"/>
  <c r="F212" i="12"/>
  <c r="F216" i="12"/>
  <c r="F220" i="12"/>
  <c r="F224" i="12"/>
  <c r="F228" i="12"/>
  <c r="F232" i="12"/>
  <c r="F236" i="12"/>
  <c r="F240" i="12"/>
  <c r="F244" i="12"/>
  <c r="F248" i="12"/>
  <c r="F252" i="12"/>
  <c r="F256" i="12"/>
  <c r="F260" i="12"/>
  <c r="F264" i="12"/>
  <c r="F268" i="12"/>
  <c r="F272" i="12"/>
  <c r="F276" i="12"/>
  <c r="F280" i="12"/>
  <c r="F284" i="12"/>
  <c r="F288" i="12"/>
  <c r="F292" i="12"/>
  <c r="F296" i="12"/>
  <c r="F300" i="12"/>
  <c r="F304" i="12"/>
  <c r="F308" i="12"/>
  <c r="F312" i="12"/>
  <c r="F316" i="12"/>
  <c r="F320" i="12"/>
  <c r="F324" i="12"/>
  <c r="F328" i="12"/>
  <c r="F332" i="12"/>
  <c r="F336" i="12"/>
  <c r="F340" i="12"/>
  <c r="F5" i="12"/>
  <c r="F10" i="12"/>
  <c r="F15" i="12"/>
  <c r="F21" i="12"/>
  <c r="F26" i="12"/>
  <c r="F31" i="12"/>
  <c r="F37" i="12"/>
  <c r="F42" i="12"/>
  <c r="F47" i="12"/>
  <c r="F53" i="12"/>
  <c r="F58" i="12"/>
  <c r="F63" i="12"/>
  <c r="F69" i="12"/>
  <c r="F74" i="12"/>
  <c r="F79" i="12"/>
  <c r="F85" i="12"/>
  <c r="F90" i="12"/>
  <c r="F95" i="12"/>
  <c r="F101" i="12"/>
  <c r="F106" i="12"/>
  <c r="F111" i="12"/>
  <c r="F117" i="12"/>
  <c r="F122" i="12"/>
  <c r="F127" i="12"/>
  <c r="F133" i="12"/>
  <c r="F138" i="12"/>
  <c r="F143" i="12"/>
  <c r="F149" i="12"/>
  <c r="F154" i="12"/>
  <c r="F159" i="12"/>
  <c r="F165" i="12"/>
  <c r="F170" i="12"/>
  <c r="F175" i="12"/>
  <c r="F181" i="12"/>
  <c r="F186" i="12"/>
  <c r="F191" i="12"/>
  <c r="F197" i="12"/>
  <c r="F202" i="12"/>
  <c r="F207" i="12"/>
  <c r="F213" i="12"/>
  <c r="F218" i="12"/>
  <c r="F223" i="12"/>
  <c r="F229" i="12"/>
  <c r="F234" i="12"/>
  <c r="F239" i="12"/>
  <c r="F245" i="12"/>
  <c r="F250" i="12"/>
  <c r="F255" i="12"/>
  <c r="F261" i="12"/>
  <c r="F266" i="12"/>
  <c r="F271" i="12"/>
  <c r="F277" i="12"/>
  <c r="F282" i="12"/>
  <c r="F287" i="12"/>
  <c r="F293" i="12"/>
  <c r="F298" i="12"/>
  <c r="F303" i="12"/>
  <c r="F309" i="12"/>
  <c r="F314" i="12"/>
  <c r="F319" i="12"/>
  <c r="F325" i="12"/>
  <c r="F330" i="12"/>
  <c r="F335" i="12"/>
  <c r="F341" i="12"/>
  <c r="F345" i="12"/>
  <c r="F349" i="12"/>
  <c r="F353" i="12"/>
  <c r="F357" i="12"/>
  <c r="F361" i="12"/>
  <c r="F365" i="12"/>
  <c r="F369" i="12"/>
  <c r="F373" i="12"/>
  <c r="F377" i="12"/>
  <c r="F381" i="12"/>
  <c r="F385" i="12"/>
  <c r="F389" i="12"/>
  <c r="F393" i="12"/>
  <c r="F397" i="12"/>
  <c r="F401" i="12"/>
  <c r="F405" i="12"/>
  <c r="F409" i="12"/>
  <c r="F413" i="12"/>
  <c r="F417" i="12"/>
  <c r="F421" i="12"/>
  <c r="F425" i="12"/>
  <c r="F429" i="12"/>
  <c r="F433" i="12"/>
  <c r="F437" i="12"/>
  <c r="F441" i="12"/>
  <c r="F445" i="12"/>
  <c r="F449" i="12"/>
  <c r="F453" i="12"/>
  <c r="F457" i="12"/>
  <c r="F461" i="12"/>
  <c r="F465" i="12"/>
  <c r="F469" i="12"/>
  <c r="F473" i="12"/>
  <c r="F477" i="12"/>
  <c r="F481" i="12"/>
  <c r="F485" i="12"/>
  <c r="F489" i="12"/>
  <c r="F7" i="12"/>
  <c r="F13" i="12"/>
  <c r="F18" i="12"/>
  <c r="F23" i="12"/>
  <c r="F29" i="12"/>
  <c r="F34" i="12"/>
  <c r="F39" i="12"/>
  <c r="F45" i="12"/>
  <c r="F50" i="12"/>
  <c r="F55" i="12"/>
  <c r="F61" i="12"/>
  <c r="F66" i="12"/>
  <c r="F71" i="12"/>
  <c r="F77" i="12"/>
  <c r="F82" i="12"/>
  <c r="F87" i="12"/>
  <c r="F93" i="12"/>
  <c r="F98" i="12"/>
  <c r="F103" i="12"/>
  <c r="F109" i="12"/>
  <c r="F114" i="12"/>
  <c r="F119" i="12"/>
  <c r="F125" i="12"/>
  <c r="F130" i="12"/>
  <c r="F135" i="12"/>
  <c r="F141" i="12"/>
  <c r="F146" i="12"/>
  <c r="F151" i="12"/>
  <c r="F157" i="12"/>
  <c r="F162" i="12"/>
  <c r="F167" i="12"/>
  <c r="F173" i="12"/>
  <c r="F178" i="12"/>
  <c r="F183" i="12"/>
  <c r="F189" i="12"/>
  <c r="F194" i="12"/>
  <c r="F199" i="12"/>
  <c r="F205" i="12"/>
  <c r="F210" i="12"/>
  <c r="F215" i="12"/>
  <c r="F221" i="12"/>
  <c r="F226" i="12"/>
  <c r="F231" i="12"/>
  <c r="F237" i="12"/>
  <c r="F242" i="12"/>
  <c r="F247" i="12"/>
  <c r="F253" i="12"/>
  <c r="F258" i="12"/>
  <c r="F263" i="12"/>
  <c r="F269" i="12"/>
  <c r="F274" i="12"/>
  <c r="F279" i="12"/>
  <c r="F285" i="12"/>
  <c r="F290" i="12"/>
  <c r="F295" i="12"/>
  <c r="F301" i="12"/>
  <c r="F306" i="12"/>
  <c r="F311" i="12"/>
  <c r="F317" i="12"/>
  <c r="F322" i="12"/>
  <c r="F327" i="12"/>
  <c r="F333" i="12"/>
  <c r="F338" i="12"/>
  <c r="F343" i="12"/>
  <c r="F347" i="12"/>
  <c r="F351" i="12"/>
  <c r="F355" i="12"/>
  <c r="F359" i="12"/>
  <c r="F363" i="12"/>
  <c r="F367" i="12"/>
  <c r="F371" i="12"/>
  <c r="F375" i="12"/>
  <c r="F379" i="12"/>
  <c r="F383" i="12"/>
  <c r="F387" i="12"/>
  <c r="F391" i="12"/>
  <c r="F395" i="12"/>
  <c r="F399" i="12"/>
  <c r="F403" i="12"/>
  <c r="F407" i="12"/>
  <c r="F411" i="12"/>
  <c r="F415" i="12"/>
  <c r="F419" i="12"/>
  <c r="F423" i="12"/>
  <c r="F427" i="12"/>
  <c r="F6" i="12"/>
  <c r="F17" i="12"/>
  <c r="F27" i="12"/>
  <c r="F38" i="12"/>
  <c r="F49" i="12"/>
  <c r="F59" i="12"/>
  <c r="F70" i="12"/>
  <c r="F81" i="12"/>
  <c r="F91" i="12"/>
  <c r="F102" i="12"/>
  <c r="F113" i="12"/>
  <c r="F123" i="12"/>
  <c r="F134" i="12"/>
  <c r="F145" i="12"/>
  <c r="F155" i="12"/>
  <c r="F166" i="12"/>
  <c r="F177" i="12"/>
  <c r="F187" i="12"/>
  <c r="F198" i="12"/>
  <c r="F209" i="12"/>
  <c r="F219" i="12"/>
  <c r="F230" i="12"/>
  <c r="F241" i="12"/>
  <c r="F251" i="12"/>
  <c r="F262" i="12"/>
  <c r="F273" i="12"/>
  <c r="F283" i="12"/>
  <c r="F294" i="12"/>
  <c r="F305" i="12"/>
  <c r="F315" i="12"/>
  <c r="F326" i="12"/>
  <c r="F337" i="12"/>
  <c r="F346" i="12"/>
  <c r="F354" i="12"/>
  <c r="F362" i="12"/>
  <c r="F370" i="12"/>
  <c r="F378" i="12"/>
  <c r="F386" i="12"/>
  <c r="F394" i="12"/>
  <c r="F402" i="12"/>
  <c r="F410" i="12"/>
  <c r="F418" i="12"/>
  <c r="F426" i="12"/>
  <c r="F432" i="12"/>
  <c r="F438" i="12"/>
  <c r="F443" i="12"/>
  <c r="F448" i="12"/>
  <c r="F454" i="12"/>
  <c r="F459" i="12"/>
  <c r="F464" i="12"/>
  <c r="F470" i="12"/>
  <c r="F475" i="12"/>
  <c r="F480" i="12"/>
  <c r="F486" i="12"/>
  <c r="F491" i="12"/>
  <c r="F495" i="12"/>
  <c r="F499" i="12"/>
  <c r="F503" i="12"/>
  <c r="F9" i="12"/>
  <c r="F19" i="12"/>
  <c r="F30" i="12"/>
  <c r="F41" i="12"/>
  <c r="F51" i="12"/>
  <c r="F62" i="12"/>
  <c r="F73" i="12"/>
  <c r="F83" i="12"/>
  <c r="F94" i="12"/>
  <c r="F105" i="12"/>
  <c r="F115" i="12"/>
  <c r="F126" i="12"/>
  <c r="F137" i="12"/>
  <c r="F147" i="12"/>
  <c r="F158" i="12"/>
  <c r="F169" i="12"/>
  <c r="F179" i="12"/>
  <c r="F190" i="12"/>
  <c r="F201" i="12"/>
  <c r="F211" i="12"/>
  <c r="F222" i="12"/>
  <c r="F233" i="12"/>
  <c r="F243" i="12"/>
  <c r="F254" i="12"/>
  <c r="F265" i="12"/>
  <c r="F275" i="12"/>
  <c r="F286" i="12"/>
  <c r="F297" i="12"/>
  <c r="F307" i="12"/>
  <c r="F318" i="12"/>
  <c r="F329" i="12"/>
  <c r="F339" i="12"/>
  <c r="F348" i="12"/>
  <c r="F356" i="12"/>
  <c r="F364" i="12"/>
  <c r="F372" i="12"/>
  <c r="F380" i="12"/>
  <c r="F388" i="12"/>
  <c r="F396" i="12"/>
  <c r="F404" i="12"/>
  <c r="F412" i="12"/>
  <c r="F420" i="12"/>
  <c r="F428" i="12"/>
  <c r="F434" i="12"/>
  <c r="F439" i="12"/>
  <c r="F444" i="12"/>
  <c r="F450" i="12"/>
  <c r="F455" i="12"/>
  <c r="F460" i="12"/>
  <c r="F466" i="12"/>
  <c r="F476" i="12"/>
  <c r="F487" i="12"/>
  <c r="F496" i="12"/>
  <c r="F11" i="12"/>
  <c r="F22" i="12"/>
  <c r="F33" i="12"/>
  <c r="F43" i="12"/>
  <c r="F54" i="12"/>
  <c r="F65" i="12"/>
  <c r="F75" i="12"/>
  <c r="F86" i="12"/>
  <c r="F97" i="12"/>
  <c r="F107" i="12"/>
  <c r="F118" i="12"/>
  <c r="F129" i="12"/>
  <c r="F139" i="12"/>
  <c r="F150" i="12"/>
  <c r="F161" i="12"/>
  <c r="F171" i="12"/>
  <c r="F182" i="12"/>
  <c r="F193" i="12"/>
  <c r="F203" i="12"/>
  <c r="F214" i="12"/>
  <c r="F225" i="12"/>
  <c r="F235" i="12"/>
  <c r="F246" i="12"/>
  <c r="F257" i="12"/>
  <c r="F267" i="12"/>
  <c r="F278" i="12"/>
  <c r="F289" i="12"/>
  <c r="F299" i="12"/>
  <c r="F310" i="12"/>
  <c r="F321" i="12"/>
  <c r="F331" i="12"/>
  <c r="F342" i="12"/>
  <c r="F350" i="12"/>
  <c r="F358" i="12"/>
  <c r="F366" i="12"/>
  <c r="F374" i="12"/>
  <c r="F382" i="12"/>
  <c r="F390" i="12"/>
  <c r="F398" i="12"/>
  <c r="F406" i="12"/>
  <c r="F414" i="12"/>
  <c r="F422" i="12"/>
  <c r="F430" i="12"/>
  <c r="F435" i="12"/>
  <c r="F440" i="12"/>
  <c r="F446" i="12"/>
  <c r="F451" i="12"/>
  <c r="F456" i="12"/>
  <c r="F462" i="12"/>
  <c r="F467" i="12"/>
  <c r="F472" i="12"/>
  <c r="F478" i="12"/>
  <c r="F483" i="12"/>
  <c r="F488" i="12"/>
  <c r="F493" i="12"/>
  <c r="F497" i="12"/>
  <c r="F501" i="12"/>
  <c r="F14" i="12"/>
  <c r="F25" i="12"/>
  <c r="F35" i="12"/>
  <c r="F46" i="12"/>
  <c r="F57" i="12"/>
  <c r="F67" i="12"/>
  <c r="F78" i="12"/>
  <c r="F89" i="12"/>
  <c r="F99" i="12"/>
  <c r="F110" i="12"/>
  <c r="F121" i="12"/>
  <c r="F131" i="12"/>
  <c r="F142" i="12"/>
  <c r="F153" i="12"/>
  <c r="F163" i="12"/>
  <c r="F174" i="12"/>
  <c r="F185" i="12"/>
  <c r="F195" i="12"/>
  <c r="F206" i="12"/>
  <c r="F217" i="12"/>
  <c r="F227" i="12"/>
  <c r="F238" i="12"/>
  <c r="F249" i="12"/>
  <c r="F259" i="12"/>
  <c r="F270" i="12"/>
  <c r="F281" i="12"/>
  <c r="F291" i="12"/>
  <c r="F302" i="12"/>
  <c r="F313" i="12"/>
  <c r="F323" i="12"/>
  <c r="F334" i="12"/>
  <c r="F344" i="12"/>
  <c r="F352" i="12"/>
  <c r="F360" i="12"/>
  <c r="F368" i="12"/>
  <c r="F376" i="12"/>
  <c r="F384" i="12"/>
  <c r="F392" i="12"/>
  <c r="F400" i="12"/>
  <c r="F408" i="12"/>
  <c r="F416" i="12"/>
  <c r="F424" i="12"/>
  <c r="F431" i="12"/>
  <c r="F436" i="12"/>
  <c r="F442" i="12"/>
  <c r="F447" i="12"/>
  <c r="F452" i="12"/>
  <c r="F458" i="12"/>
  <c r="F463" i="12"/>
  <c r="F468" i="12"/>
  <c r="F474" i="12"/>
  <c r="F479" i="12"/>
  <c r="F484" i="12"/>
  <c r="F490" i="12"/>
  <c r="F494" i="12"/>
  <c r="F498" i="12"/>
  <c r="F502" i="12"/>
  <c r="F471" i="12"/>
  <c r="F482" i="12"/>
  <c r="F492" i="12"/>
  <c r="F500" i="12"/>
  <c r="E4" i="12"/>
  <c r="E8" i="12"/>
  <c r="E12" i="12"/>
  <c r="E16" i="12"/>
  <c r="E20" i="12"/>
  <c r="E24" i="12"/>
  <c r="E28" i="12"/>
  <c r="E32" i="12"/>
  <c r="E36" i="12"/>
  <c r="E40" i="12"/>
  <c r="E44" i="12"/>
  <c r="E48" i="12"/>
  <c r="E52" i="12"/>
  <c r="E56" i="12"/>
  <c r="E60" i="12"/>
  <c r="E64" i="12"/>
  <c r="E68" i="12"/>
  <c r="E72" i="12"/>
  <c r="E76" i="12"/>
  <c r="E80" i="12"/>
  <c r="E84" i="12"/>
  <c r="E88" i="12"/>
  <c r="E92" i="12"/>
  <c r="E96" i="12"/>
  <c r="E100" i="12"/>
  <c r="E104" i="12"/>
  <c r="E108" i="12"/>
  <c r="E112" i="12"/>
  <c r="E116" i="12"/>
  <c r="E120" i="12"/>
  <c r="E124" i="12"/>
  <c r="E128" i="12"/>
  <c r="E132" i="12"/>
  <c r="E136" i="12"/>
  <c r="E140" i="12"/>
  <c r="E144" i="12"/>
  <c r="E148" i="12"/>
  <c r="E152" i="12"/>
  <c r="E156" i="12"/>
  <c r="E160" i="12"/>
  <c r="E164" i="12"/>
  <c r="E168" i="12"/>
  <c r="E172" i="12"/>
  <c r="E176" i="12"/>
  <c r="E180" i="12"/>
  <c r="E184" i="12"/>
  <c r="E188" i="12"/>
  <c r="E192" i="12"/>
  <c r="E196" i="12"/>
  <c r="E200" i="12"/>
  <c r="E204" i="12"/>
  <c r="E208" i="12"/>
  <c r="E212" i="12"/>
  <c r="E216" i="12"/>
  <c r="E220" i="12"/>
  <c r="E224" i="12"/>
  <c r="E228" i="12"/>
  <c r="E232" i="12"/>
  <c r="E236" i="12"/>
  <c r="E240" i="12"/>
  <c r="E244" i="12"/>
  <c r="E248" i="12"/>
  <c r="E252" i="12"/>
  <c r="E256" i="12"/>
  <c r="E260" i="12"/>
  <c r="E264" i="12"/>
  <c r="E268" i="12"/>
  <c r="E272" i="12"/>
  <c r="E276" i="12"/>
  <c r="E280" i="12"/>
  <c r="E284" i="12"/>
  <c r="E288" i="12"/>
  <c r="E292" i="12"/>
  <c r="E296" i="12"/>
  <c r="E5" i="12"/>
  <c r="E9" i="12"/>
  <c r="E13" i="12"/>
  <c r="E17" i="12"/>
  <c r="E21" i="12"/>
  <c r="E25" i="12"/>
  <c r="E29" i="12"/>
  <c r="E33" i="12"/>
  <c r="E37" i="12"/>
  <c r="E41" i="12"/>
  <c r="E45" i="12"/>
  <c r="E49" i="12"/>
  <c r="E53" i="12"/>
  <c r="E57" i="12"/>
  <c r="E61" i="12"/>
  <c r="E65" i="12"/>
  <c r="E69" i="12"/>
  <c r="E73" i="12"/>
  <c r="E77" i="12"/>
  <c r="E81" i="12"/>
  <c r="E85" i="12"/>
  <c r="E89" i="12"/>
  <c r="E93" i="12"/>
  <c r="E97" i="12"/>
  <c r="E101" i="12"/>
  <c r="E105" i="12"/>
  <c r="E109" i="12"/>
  <c r="E113" i="12"/>
  <c r="E117" i="12"/>
  <c r="E121" i="12"/>
  <c r="E125" i="12"/>
  <c r="E129" i="12"/>
  <c r="E133" i="12"/>
  <c r="E137" i="12"/>
  <c r="E141" i="12"/>
  <c r="E145" i="12"/>
  <c r="E149" i="12"/>
  <c r="E153" i="12"/>
  <c r="E157" i="12"/>
  <c r="E161" i="12"/>
  <c r="E165" i="12"/>
  <c r="E169" i="12"/>
  <c r="E173" i="12"/>
  <c r="E177" i="12"/>
  <c r="E181" i="12"/>
  <c r="E185" i="12"/>
  <c r="E189" i="12"/>
  <c r="E193" i="12"/>
  <c r="E197" i="12"/>
  <c r="E201" i="12"/>
  <c r="E205" i="12"/>
  <c r="E209" i="12"/>
  <c r="E213" i="12"/>
  <c r="E217" i="12"/>
  <c r="E221" i="12"/>
  <c r="E225" i="12"/>
  <c r="E229" i="12"/>
  <c r="E233" i="12"/>
  <c r="E237" i="12"/>
  <c r="E241" i="12"/>
  <c r="E245" i="12"/>
  <c r="E249" i="12"/>
  <c r="E253" i="12"/>
  <c r="E257" i="12"/>
  <c r="E261" i="12"/>
  <c r="E265" i="12"/>
  <c r="E269" i="12"/>
  <c r="E273" i="12"/>
  <c r="E277" i="12"/>
  <c r="E281" i="12"/>
  <c r="E285" i="12"/>
  <c r="E289" i="12"/>
  <c r="E293" i="12"/>
  <c r="E297" i="12"/>
  <c r="E301" i="12"/>
  <c r="E305" i="12"/>
  <c r="E309" i="12"/>
  <c r="E313" i="12"/>
  <c r="E317" i="12"/>
  <c r="E321" i="12"/>
  <c r="E325" i="12"/>
  <c r="E329" i="12"/>
  <c r="E333" i="12"/>
  <c r="E337" i="12"/>
  <c r="E341" i="12"/>
  <c r="E6" i="12"/>
  <c r="E14" i="12"/>
  <c r="E22" i="12"/>
  <c r="E30" i="12"/>
  <c r="E38" i="12"/>
  <c r="E46" i="12"/>
  <c r="E54" i="12"/>
  <c r="E62" i="12"/>
  <c r="E70" i="12"/>
  <c r="E78" i="12"/>
  <c r="E86" i="12"/>
  <c r="E94" i="12"/>
  <c r="E102" i="12"/>
  <c r="E110" i="12"/>
  <c r="E118" i="12"/>
  <c r="E126" i="12"/>
  <c r="E134" i="12"/>
  <c r="E142" i="12"/>
  <c r="E150" i="12"/>
  <c r="E158" i="12"/>
  <c r="E166" i="12"/>
  <c r="E174" i="12"/>
  <c r="E182" i="12"/>
  <c r="E190" i="12"/>
  <c r="E198" i="12"/>
  <c r="E206" i="12"/>
  <c r="E214" i="12"/>
  <c r="E222" i="12"/>
  <c r="E230" i="12"/>
  <c r="E238" i="12"/>
  <c r="E246" i="12"/>
  <c r="E254" i="12"/>
  <c r="E262" i="12"/>
  <c r="E270" i="12"/>
  <c r="E278" i="12"/>
  <c r="E286" i="12"/>
  <c r="E294" i="12"/>
  <c r="E300" i="12"/>
  <c r="E306" i="12"/>
  <c r="E311" i="12"/>
  <c r="E316" i="12"/>
  <c r="E322" i="12"/>
  <c r="E327" i="12"/>
  <c r="E332" i="12"/>
  <c r="E338" i="12"/>
  <c r="E343" i="12"/>
  <c r="E347" i="12"/>
  <c r="E351" i="12"/>
  <c r="E355" i="12"/>
  <c r="E359" i="12"/>
  <c r="E363" i="12"/>
  <c r="E367" i="12"/>
  <c r="E371" i="12"/>
  <c r="E375" i="12"/>
  <c r="E379" i="12"/>
  <c r="E383" i="12"/>
  <c r="E387" i="12"/>
  <c r="E391" i="12"/>
  <c r="E395" i="12"/>
  <c r="E399" i="12"/>
  <c r="E403" i="12"/>
  <c r="E407" i="12"/>
  <c r="E411" i="12"/>
  <c r="E415" i="12"/>
  <c r="E419" i="12"/>
  <c r="E423" i="12"/>
  <c r="E427" i="12"/>
  <c r="E431" i="12"/>
  <c r="E435" i="12"/>
  <c r="E439" i="12"/>
  <c r="E443" i="12"/>
  <c r="E447" i="12"/>
  <c r="E451" i="12"/>
  <c r="E455" i="12"/>
  <c r="E459" i="12"/>
  <c r="E463" i="12"/>
  <c r="E467" i="12"/>
  <c r="E471" i="12"/>
  <c r="E475" i="12"/>
  <c r="E479" i="12"/>
  <c r="E483" i="12"/>
  <c r="E487" i="12"/>
  <c r="E491" i="12"/>
  <c r="E495" i="12"/>
  <c r="E499" i="12"/>
  <c r="E7" i="12"/>
  <c r="E15" i="12"/>
  <c r="E23" i="12"/>
  <c r="E31" i="12"/>
  <c r="E39" i="12"/>
  <c r="E47" i="12"/>
  <c r="E55" i="12"/>
  <c r="E63" i="12"/>
  <c r="E71" i="12"/>
  <c r="E79" i="12"/>
  <c r="E87" i="12"/>
  <c r="E95" i="12"/>
  <c r="E103" i="12"/>
  <c r="E111" i="12"/>
  <c r="E119" i="12"/>
  <c r="E127" i="12"/>
  <c r="E135" i="12"/>
  <c r="E143" i="12"/>
  <c r="E151" i="12"/>
  <c r="E159" i="12"/>
  <c r="E167" i="12"/>
  <c r="E175" i="12"/>
  <c r="E183" i="12"/>
  <c r="E191" i="12"/>
  <c r="E199" i="12"/>
  <c r="E207" i="12"/>
  <c r="E215" i="12"/>
  <c r="E223" i="12"/>
  <c r="E231" i="12"/>
  <c r="E239" i="12"/>
  <c r="E247" i="12"/>
  <c r="E255" i="12"/>
  <c r="E263" i="12"/>
  <c r="E271" i="12"/>
  <c r="E279" i="12"/>
  <c r="E287" i="12"/>
  <c r="E295" i="12"/>
  <c r="E302" i="12"/>
  <c r="E307" i="12"/>
  <c r="E312" i="12"/>
  <c r="E318" i="12"/>
  <c r="E323" i="12"/>
  <c r="E328" i="12"/>
  <c r="E334" i="12"/>
  <c r="E339" i="12"/>
  <c r="E344" i="12"/>
  <c r="E348" i="12"/>
  <c r="E352" i="12"/>
  <c r="E356" i="12"/>
  <c r="E360" i="12"/>
  <c r="E364" i="12"/>
  <c r="E368" i="12"/>
  <c r="E372" i="12"/>
  <c r="E376" i="12"/>
  <c r="E380" i="12"/>
  <c r="E384" i="12"/>
  <c r="E388" i="12"/>
  <c r="E392" i="12"/>
  <c r="E396" i="12"/>
  <c r="E400" i="12"/>
  <c r="E404" i="12"/>
  <c r="E408" i="12"/>
  <c r="E412" i="12"/>
  <c r="E416" i="12"/>
  <c r="E420" i="12"/>
  <c r="E424" i="12"/>
  <c r="E428" i="12"/>
  <c r="E432" i="12"/>
  <c r="E436" i="12"/>
  <c r="E440" i="12"/>
  <c r="E444" i="12"/>
  <c r="E448" i="12"/>
  <c r="E452" i="12"/>
  <c r="E456" i="12"/>
  <c r="E460" i="12"/>
  <c r="E464" i="12"/>
  <c r="E468" i="12"/>
  <c r="E472" i="12"/>
  <c r="E476" i="12"/>
  <c r="E480" i="12"/>
  <c r="E484" i="12"/>
  <c r="E488" i="12"/>
  <c r="E492" i="12"/>
  <c r="E496" i="12"/>
  <c r="E500" i="12"/>
  <c r="E10" i="12"/>
  <c r="E18" i="12"/>
  <c r="E26" i="12"/>
  <c r="E34" i="12"/>
  <c r="E42" i="12"/>
  <c r="E11" i="12"/>
  <c r="E43" i="12"/>
  <c r="E59" i="12"/>
  <c r="E75" i="12"/>
  <c r="E91" i="12"/>
  <c r="E107" i="12"/>
  <c r="E123" i="12"/>
  <c r="E139" i="12"/>
  <c r="E155" i="12"/>
  <c r="E171" i="12"/>
  <c r="E187" i="12"/>
  <c r="E203" i="12"/>
  <c r="E219" i="12"/>
  <c r="E235" i="12"/>
  <c r="E251" i="12"/>
  <c r="E267" i="12"/>
  <c r="E283" i="12"/>
  <c r="E299" i="12"/>
  <c r="E310" i="12"/>
  <c r="E320" i="12"/>
  <c r="E331" i="12"/>
  <c r="E342" i="12"/>
  <c r="E350" i="12"/>
  <c r="E358" i="12"/>
  <c r="E366" i="12"/>
  <c r="E374" i="12"/>
  <c r="E382" i="12"/>
  <c r="E390" i="12"/>
  <c r="E398" i="12"/>
  <c r="E406" i="12"/>
  <c r="E414" i="12"/>
  <c r="E422" i="12"/>
  <c r="E430" i="12"/>
  <c r="E438" i="12"/>
  <c r="E446" i="12"/>
  <c r="E454" i="12"/>
  <c r="E462" i="12"/>
  <c r="E470" i="12"/>
  <c r="E478" i="12"/>
  <c r="E486" i="12"/>
  <c r="E494" i="12"/>
  <c r="E502" i="12"/>
  <c r="E19" i="12"/>
  <c r="E50" i="12"/>
  <c r="E66" i="12"/>
  <c r="E82" i="12"/>
  <c r="E98" i="12"/>
  <c r="E114" i="12"/>
  <c r="E130" i="12"/>
  <c r="E146" i="12"/>
  <c r="E162" i="12"/>
  <c r="E178" i="12"/>
  <c r="E194" i="12"/>
  <c r="E210" i="12"/>
  <c r="E226" i="12"/>
  <c r="E242" i="12"/>
  <c r="E258" i="12"/>
  <c r="E274" i="12"/>
  <c r="E290" i="12"/>
  <c r="E303" i="12"/>
  <c r="E314" i="12"/>
  <c r="E324" i="12"/>
  <c r="E335" i="12"/>
  <c r="E345" i="12"/>
  <c r="E353" i="12"/>
  <c r="E361" i="12"/>
  <c r="E369" i="12"/>
  <c r="E377" i="12"/>
  <c r="E385" i="12"/>
  <c r="E393" i="12"/>
  <c r="E401" i="12"/>
  <c r="E409" i="12"/>
  <c r="E417" i="12"/>
  <c r="E425" i="12"/>
  <c r="E433" i="12"/>
  <c r="E441" i="12"/>
  <c r="E449" i="12"/>
  <c r="E457" i="12"/>
  <c r="E465" i="12"/>
  <c r="E473" i="12"/>
  <c r="E481" i="12"/>
  <c r="E489" i="12"/>
  <c r="E497" i="12"/>
  <c r="E503" i="12"/>
  <c r="E437" i="12"/>
  <c r="E461" i="12"/>
  <c r="E477" i="12"/>
  <c r="E485" i="12"/>
  <c r="E501" i="12"/>
  <c r="E27" i="12"/>
  <c r="E51" i="12"/>
  <c r="E67" i="12"/>
  <c r="E83" i="12"/>
  <c r="E99" i="12"/>
  <c r="E115" i="12"/>
  <c r="E131" i="12"/>
  <c r="E147" i="12"/>
  <c r="E163" i="12"/>
  <c r="E179" i="12"/>
  <c r="E195" i="12"/>
  <c r="E211" i="12"/>
  <c r="E227" i="12"/>
  <c r="E243" i="12"/>
  <c r="E259" i="12"/>
  <c r="E275" i="12"/>
  <c r="E291" i="12"/>
  <c r="E304" i="12"/>
  <c r="E315" i="12"/>
  <c r="E326" i="12"/>
  <c r="E336" i="12"/>
  <c r="E346" i="12"/>
  <c r="E354" i="12"/>
  <c r="E362" i="12"/>
  <c r="E370" i="12"/>
  <c r="E378" i="12"/>
  <c r="E386" i="12"/>
  <c r="E394" i="12"/>
  <c r="E402" i="12"/>
  <c r="E410" i="12"/>
  <c r="E418" i="12"/>
  <c r="E426" i="12"/>
  <c r="E434" i="12"/>
  <c r="E442" i="12"/>
  <c r="E450" i="12"/>
  <c r="E458" i="12"/>
  <c r="E466" i="12"/>
  <c r="E474" i="12"/>
  <c r="E482" i="12"/>
  <c r="E490" i="12"/>
  <c r="E498" i="12"/>
  <c r="E35" i="12"/>
  <c r="E58" i="12"/>
  <c r="E74" i="12"/>
  <c r="E90" i="12"/>
  <c r="E106" i="12"/>
  <c r="E122" i="12"/>
  <c r="E138" i="12"/>
  <c r="E154" i="12"/>
  <c r="E170" i="12"/>
  <c r="E186" i="12"/>
  <c r="E202" i="12"/>
  <c r="E218" i="12"/>
  <c r="E234" i="12"/>
  <c r="E250" i="12"/>
  <c r="E266" i="12"/>
  <c r="E282" i="12"/>
  <c r="E298" i="12"/>
  <c r="E308" i="12"/>
  <c r="E319" i="12"/>
  <c r="E330" i="12"/>
  <c r="E340" i="12"/>
  <c r="E349" i="12"/>
  <c r="E357" i="12"/>
  <c r="E365" i="12"/>
  <c r="E373" i="12"/>
  <c r="E381" i="12"/>
  <c r="E389" i="12"/>
  <c r="E397" i="12"/>
  <c r="E405" i="12"/>
  <c r="E413" i="12"/>
  <c r="E421" i="12"/>
  <c r="E429" i="12"/>
  <c r="E445" i="12"/>
  <c r="E453" i="12"/>
  <c r="E469" i="12"/>
  <c r="E493" i="12"/>
  <c r="D4" i="12"/>
  <c r="D8" i="12"/>
  <c r="D12" i="12"/>
  <c r="D16" i="12"/>
  <c r="D20" i="12"/>
  <c r="D24" i="12"/>
  <c r="D28" i="12"/>
  <c r="D32" i="12"/>
  <c r="D36" i="12"/>
  <c r="D40" i="12"/>
  <c r="D44" i="12"/>
  <c r="D48" i="12"/>
  <c r="D52" i="12"/>
  <c r="D56" i="12"/>
  <c r="D60" i="12"/>
  <c r="D64" i="12"/>
  <c r="D68" i="12"/>
  <c r="D72" i="12"/>
  <c r="D76" i="12"/>
  <c r="D80" i="12"/>
  <c r="D84" i="12"/>
  <c r="D88" i="12"/>
  <c r="D92" i="12"/>
  <c r="D96" i="12"/>
  <c r="D100" i="12"/>
  <c r="D104" i="12"/>
  <c r="D108" i="12"/>
  <c r="D112" i="12"/>
  <c r="D116" i="12"/>
  <c r="D120" i="12"/>
  <c r="D124" i="12"/>
  <c r="D128" i="12"/>
  <c r="D132" i="12"/>
  <c r="D136" i="12"/>
  <c r="D140" i="12"/>
  <c r="D144" i="12"/>
  <c r="D148" i="12"/>
  <c r="D152" i="12"/>
  <c r="D156" i="12"/>
  <c r="D160" i="12"/>
  <c r="D164" i="12"/>
  <c r="D168" i="12"/>
  <c r="D172" i="12"/>
  <c r="D176" i="12"/>
  <c r="D180" i="12"/>
  <c r="D184" i="12"/>
  <c r="D188" i="12"/>
  <c r="D192" i="12"/>
  <c r="D196" i="12"/>
  <c r="D200" i="12"/>
  <c r="D204" i="12"/>
  <c r="D208" i="12"/>
  <c r="D212" i="12"/>
  <c r="D216" i="12"/>
  <c r="D220" i="12"/>
  <c r="D224" i="12"/>
  <c r="D228" i="12"/>
  <c r="D232" i="12"/>
  <c r="D236" i="12"/>
  <c r="D240" i="12"/>
  <c r="D244" i="12"/>
  <c r="D248" i="12"/>
  <c r="D252" i="12"/>
  <c r="D256" i="12"/>
  <c r="D260" i="12"/>
  <c r="D264" i="12"/>
  <c r="D268" i="12"/>
  <c r="D272" i="12"/>
  <c r="D276" i="12"/>
  <c r="D280" i="12"/>
  <c r="D284" i="12"/>
  <c r="D288" i="12"/>
  <c r="D292" i="12"/>
  <c r="D296" i="12"/>
  <c r="D300" i="12"/>
  <c r="D304" i="12"/>
  <c r="D308" i="12"/>
  <c r="D312" i="12"/>
  <c r="D316" i="12"/>
  <c r="D320" i="12"/>
  <c r="D324" i="12"/>
  <c r="D328" i="12"/>
  <c r="D332" i="12"/>
  <c r="D5" i="12"/>
  <c r="D9" i="12"/>
  <c r="D13" i="12"/>
  <c r="D17" i="12"/>
  <c r="D21" i="12"/>
  <c r="D25" i="12"/>
  <c r="D29" i="12"/>
  <c r="D33" i="12"/>
  <c r="D37" i="12"/>
  <c r="D41" i="12"/>
  <c r="D45" i="12"/>
  <c r="D49" i="12"/>
  <c r="D53" i="12"/>
  <c r="D57" i="12"/>
  <c r="D61" i="12"/>
  <c r="D65" i="12"/>
  <c r="D69" i="12"/>
  <c r="D73" i="12"/>
  <c r="D77" i="12"/>
  <c r="D81" i="12"/>
  <c r="D85" i="12"/>
  <c r="D89" i="12"/>
  <c r="D93" i="12"/>
  <c r="D97" i="12"/>
  <c r="D101" i="12"/>
  <c r="D105" i="12"/>
  <c r="D109" i="12"/>
  <c r="D113" i="12"/>
  <c r="D117" i="12"/>
  <c r="D121" i="12"/>
  <c r="D125" i="12"/>
  <c r="D129" i="12"/>
  <c r="D133" i="12"/>
  <c r="D137" i="12"/>
  <c r="D141" i="12"/>
  <c r="D145" i="12"/>
  <c r="D149" i="12"/>
  <c r="D153" i="12"/>
  <c r="D157" i="12"/>
  <c r="D161" i="12"/>
  <c r="D165" i="12"/>
  <c r="D169" i="12"/>
  <c r="D173" i="12"/>
  <c r="D177" i="12"/>
  <c r="D181" i="12"/>
  <c r="D185" i="12"/>
  <c r="D189" i="12"/>
  <c r="D193" i="12"/>
  <c r="D197" i="12"/>
  <c r="D201" i="12"/>
  <c r="D205" i="12"/>
  <c r="D209" i="12"/>
  <c r="D213" i="12"/>
  <c r="D217" i="12"/>
  <c r="D221" i="12"/>
  <c r="D225" i="12"/>
  <c r="D229" i="12"/>
  <c r="D233" i="12"/>
  <c r="D237" i="12"/>
  <c r="D241" i="12"/>
  <c r="D245" i="12"/>
  <c r="D249" i="12"/>
  <c r="D253" i="12"/>
  <c r="D257" i="12"/>
  <c r="D261" i="12"/>
  <c r="D265" i="12"/>
  <c r="D269" i="12"/>
  <c r="D273" i="12"/>
  <c r="D277" i="12"/>
  <c r="D281" i="12"/>
  <c r="D285" i="12"/>
  <c r="D289" i="12"/>
  <c r="D293" i="12"/>
  <c r="D297" i="12"/>
  <c r="D301" i="12"/>
  <c r="D305" i="12"/>
  <c r="D309" i="12"/>
  <c r="D313" i="12"/>
  <c r="D317" i="12"/>
  <c r="D321" i="12"/>
  <c r="D325" i="12"/>
  <c r="D329" i="12"/>
  <c r="D333" i="12"/>
  <c r="D337" i="12"/>
  <c r="D341" i="12"/>
  <c r="D6" i="12"/>
  <c r="D14" i="12"/>
  <c r="D22" i="12"/>
  <c r="D30" i="12"/>
  <c r="D38" i="12"/>
  <c r="D46" i="12"/>
  <c r="D54" i="12"/>
  <c r="D62" i="12"/>
  <c r="D70" i="12"/>
  <c r="D78" i="12"/>
  <c r="D86" i="12"/>
  <c r="D94" i="12"/>
  <c r="D102" i="12"/>
  <c r="D110" i="12"/>
  <c r="D118" i="12"/>
  <c r="D126" i="12"/>
  <c r="D134" i="12"/>
  <c r="D142" i="12"/>
  <c r="D150" i="12"/>
  <c r="D158" i="12"/>
  <c r="D166" i="12"/>
  <c r="D174" i="12"/>
  <c r="D182" i="12"/>
  <c r="D190" i="12"/>
  <c r="D198" i="12"/>
  <c r="D206" i="12"/>
  <c r="D214" i="12"/>
  <c r="D222" i="12"/>
  <c r="D230" i="12"/>
  <c r="D238" i="12"/>
  <c r="D246" i="12"/>
  <c r="D254" i="12"/>
  <c r="D262" i="12"/>
  <c r="D270" i="12"/>
  <c r="D278" i="12"/>
  <c r="D286" i="12"/>
  <c r="D294" i="12"/>
  <c r="D302" i="12"/>
  <c r="D310" i="12"/>
  <c r="D318" i="12"/>
  <c r="D326" i="12"/>
  <c r="D334" i="12"/>
  <c r="D339" i="12"/>
  <c r="D344" i="12"/>
  <c r="D348" i="12"/>
  <c r="D352" i="12"/>
  <c r="D356" i="12"/>
  <c r="D360" i="12"/>
  <c r="D364" i="12"/>
  <c r="D368" i="12"/>
  <c r="D372" i="12"/>
  <c r="D376" i="12"/>
  <c r="D380" i="12"/>
  <c r="D384" i="12"/>
  <c r="D388" i="12"/>
  <c r="D392" i="12"/>
  <c r="D396" i="12"/>
  <c r="D400" i="12"/>
  <c r="D404" i="12"/>
  <c r="D408" i="12"/>
  <c r="D412" i="12"/>
  <c r="D416" i="12"/>
  <c r="D420" i="12"/>
  <c r="D424" i="12"/>
  <c r="D428" i="12"/>
  <c r="D432" i="12"/>
  <c r="D436" i="12"/>
  <c r="D440" i="12"/>
  <c r="D444" i="12"/>
  <c r="D448" i="12"/>
  <c r="D452" i="12"/>
  <c r="D456" i="12"/>
  <c r="D460" i="12"/>
  <c r="D464" i="12"/>
  <c r="D468" i="12"/>
  <c r="D472" i="12"/>
  <c r="D476" i="12"/>
  <c r="D480" i="12"/>
  <c r="D484" i="12"/>
  <c r="D488" i="12"/>
  <c r="D492" i="12"/>
  <c r="D496" i="12"/>
  <c r="D500" i="12"/>
  <c r="D7" i="12"/>
  <c r="D15" i="12"/>
  <c r="D10" i="12"/>
  <c r="D18" i="12"/>
  <c r="D26" i="12"/>
  <c r="D34" i="12"/>
  <c r="D42" i="12"/>
  <c r="D50" i="12"/>
  <c r="D58" i="12"/>
  <c r="D66" i="12"/>
  <c r="D74" i="12"/>
  <c r="D82" i="12"/>
  <c r="D90" i="12"/>
  <c r="D98" i="12"/>
  <c r="D106" i="12"/>
  <c r="D114" i="12"/>
  <c r="D122" i="12"/>
  <c r="D130" i="12"/>
  <c r="D138" i="12"/>
  <c r="D146" i="12"/>
  <c r="D154" i="12"/>
  <c r="D162" i="12"/>
  <c r="D170" i="12"/>
  <c r="D178" i="12"/>
  <c r="D186" i="12"/>
  <c r="D194" i="12"/>
  <c r="D202" i="12"/>
  <c r="D210" i="12"/>
  <c r="D218" i="12"/>
  <c r="D226" i="12"/>
  <c r="D234" i="12"/>
  <c r="D242" i="12"/>
  <c r="D250" i="12"/>
  <c r="D258" i="12"/>
  <c r="D266" i="12"/>
  <c r="D274" i="12"/>
  <c r="D282" i="12"/>
  <c r="D290" i="12"/>
  <c r="D298" i="12"/>
  <c r="D306" i="12"/>
  <c r="D314" i="12"/>
  <c r="D322" i="12"/>
  <c r="D330" i="12"/>
  <c r="D336" i="12"/>
  <c r="D342" i="12"/>
  <c r="D346" i="12"/>
  <c r="D350" i="12"/>
  <c r="D354" i="12"/>
  <c r="D358" i="12"/>
  <c r="D362" i="12"/>
  <c r="D366" i="12"/>
  <c r="D370" i="12"/>
  <c r="D374" i="12"/>
  <c r="D378" i="12"/>
  <c r="D382" i="12"/>
  <c r="D386" i="12"/>
  <c r="D390" i="12"/>
  <c r="D394" i="12"/>
  <c r="D398" i="12"/>
  <c r="D402" i="12"/>
  <c r="D406" i="12"/>
  <c r="D410" i="12"/>
  <c r="D414" i="12"/>
  <c r="D418" i="12"/>
  <c r="D422" i="12"/>
  <c r="D426" i="12"/>
  <c r="D430" i="12"/>
  <c r="D434" i="12"/>
  <c r="D438" i="12"/>
  <c r="D442" i="12"/>
  <c r="D446" i="12"/>
  <c r="D450" i="12"/>
  <c r="D454" i="12"/>
  <c r="D458" i="12"/>
  <c r="D462" i="12"/>
  <c r="D466" i="12"/>
  <c r="D470" i="12"/>
  <c r="D474" i="12"/>
  <c r="D478" i="12"/>
  <c r="D482" i="12"/>
  <c r="D486" i="12"/>
  <c r="D490" i="12"/>
  <c r="D494" i="12"/>
  <c r="D498" i="12"/>
  <c r="D502" i="12"/>
  <c r="D11" i="12"/>
  <c r="D19" i="12"/>
  <c r="D23" i="12"/>
  <c r="D39" i="12"/>
  <c r="D55" i="12"/>
  <c r="D71" i="12"/>
  <c r="D87" i="12"/>
  <c r="D103" i="12"/>
  <c r="D119" i="12"/>
  <c r="D135" i="12"/>
  <c r="D151" i="12"/>
  <c r="D167" i="12"/>
  <c r="D183" i="12"/>
  <c r="D199" i="12"/>
  <c r="D215" i="12"/>
  <c r="D231" i="12"/>
  <c r="D247" i="12"/>
  <c r="D263" i="12"/>
  <c r="D279" i="12"/>
  <c r="D295" i="12"/>
  <c r="D311" i="12"/>
  <c r="D327" i="12"/>
  <c r="D340" i="12"/>
  <c r="D349" i="12"/>
  <c r="D357" i="12"/>
  <c r="D365" i="12"/>
  <c r="D373" i="12"/>
  <c r="D381" i="12"/>
  <c r="D389" i="12"/>
  <c r="D397" i="12"/>
  <c r="D405" i="12"/>
  <c r="D413" i="12"/>
  <c r="D421" i="12"/>
  <c r="D429" i="12"/>
  <c r="D437" i="12"/>
  <c r="D445" i="12"/>
  <c r="D453" i="12"/>
  <c r="D461" i="12"/>
  <c r="D469" i="12"/>
  <c r="D477" i="12"/>
  <c r="D485" i="12"/>
  <c r="D493" i="12"/>
  <c r="D501" i="12"/>
  <c r="D43" i="12"/>
  <c r="D75" i="12"/>
  <c r="D91" i="12"/>
  <c r="D123" i="12"/>
  <c r="D171" i="12"/>
  <c r="D203" i="12"/>
  <c r="D235" i="12"/>
  <c r="D267" i="12"/>
  <c r="D283" i="12"/>
  <c r="D315" i="12"/>
  <c r="D343" i="12"/>
  <c r="D359" i="12"/>
  <c r="D375" i="12"/>
  <c r="D391" i="12"/>
  <c r="D407" i="12"/>
  <c r="D423" i="12"/>
  <c r="D439" i="12"/>
  <c r="D455" i="12"/>
  <c r="D471" i="12"/>
  <c r="D487" i="12"/>
  <c r="D503" i="12"/>
  <c r="D47" i="12"/>
  <c r="D79" i="12"/>
  <c r="D111" i="12"/>
  <c r="D143" i="12"/>
  <c r="D175" i="12"/>
  <c r="D207" i="12"/>
  <c r="D239" i="12"/>
  <c r="D271" i="12"/>
  <c r="D287" i="12"/>
  <c r="D303" i="12"/>
  <c r="D335" i="12"/>
  <c r="D353" i="12"/>
  <c r="D369" i="12"/>
  <c r="D393" i="12"/>
  <c r="D409" i="12"/>
  <c r="D425" i="12"/>
  <c r="D441" i="12"/>
  <c r="D457" i="12"/>
  <c r="D473" i="12"/>
  <c r="D489" i="12"/>
  <c r="D497" i="12"/>
  <c r="D35" i="12"/>
  <c r="D51" i="12"/>
  <c r="D67" i="12"/>
  <c r="D83" i="12"/>
  <c r="D99" i="12"/>
  <c r="D115" i="12"/>
  <c r="D131" i="12"/>
  <c r="D147" i="12"/>
  <c r="D163" i="12"/>
  <c r="D179" i="12"/>
  <c r="D195" i="12"/>
  <c r="D211" i="12"/>
  <c r="D227" i="12"/>
  <c r="D243" i="12"/>
  <c r="D259" i="12"/>
  <c r="D275" i="12"/>
  <c r="D291" i="12"/>
  <c r="D307" i="12"/>
  <c r="D323" i="12"/>
  <c r="D338" i="12"/>
  <c r="D347" i="12"/>
  <c r="D355" i="12"/>
  <c r="D363" i="12"/>
  <c r="D371" i="12"/>
  <c r="D379" i="12"/>
  <c r="D387" i="12"/>
  <c r="D395" i="12"/>
  <c r="D403" i="12"/>
  <c r="D411" i="12"/>
  <c r="D419" i="12"/>
  <c r="D427" i="12"/>
  <c r="D435" i="12"/>
  <c r="D443" i="12"/>
  <c r="D451" i="12"/>
  <c r="D459" i="12"/>
  <c r="D467" i="12"/>
  <c r="D475" i="12"/>
  <c r="D483" i="12"/>
  <c r="D491" i="12"/>
  <c r="D499" i="12"/>
  <c r="D27" i="12"/>
  <c r="D59" i="12"/>
  <c r="D107" i="12"/>
  <c r="D139" i="12"/>
  <c r="D155" i="12"/>
  <c r="D187" i="12"/>
  <c r="D219" i="12"/>
  <c r="D251" i="12"/>
  <c r="D299" i="12"/>
  <c r="D331" i="12"/>
  <c r="D351" i="12"/>
  <c r="D367" i="12"/>
  <c r="D383" i="12"/>
  <c r="D399" i="12"/>
  <c r="D415" i="12"/>
  <c r="D431" i="12"/>
  <c r="D447" i="12"/>
  <c r="D463" i="12"/>
  <c r="D479" i="12"/>
  <c r="D495" i="12"/>
  <c r="D31" i="12"/>
  <c r="D63" i="12"/>
  <c r="D95" i="12"/>
  <c r="D127" i="12"/>
  <c r="D159" i="12"/>
  <c r="D191" i="12"/>
  <c r="D223" i="12"/>
  <c r="D255" i="12"/>
  <c r="D319" i="12"/>
  <c r="D345" i="12"/>
  <c r="D361" i="12"/>
  <c r="D377" i="12"/>
  <c r="D385" i="12"/>
  <c r="D401" i="12"/>
  <c r="D417" i="12"/>
  <c r="D433" i="12"/>
  <c r="D449" i="12"/>
  <c r="D465" i="12"/>
  <c r="D481" i="12"/>
  <c r="C7" i="12"/>
  <c r="C11" i="12"/>
  <c r="C15" i="12"/>
  <c r="C19" i="12"/>
  <c r="C23" i="12"/>
  <c r="C27" i="12"/>
  <c r="C31" i="12"/>
  <c r="C35" i="12"/>
  <c r="C39" i="12"/>
  <c r="C43" i="12"/>
  <c r="C47" i="12"/>
  <c r="C51" i="12"/>
  <c r="C55" i="12"/>
  <c r="C59" i="12"/>
  <c r="C63" i="12"/>
  <c r="C67" i="12"/>
  <c r="C71" i="12"/>
  <c r="C75" i="12"/>
  <c r="C79" i="12"/>
  <c r="C83" i="12"/>
  <c r="C87" i="12"/>
  <c r="C91" i="12"/>
  <c r="C95" i="12"/>
  <c r="C99" i="12"/>
  <c r="C103" i="12"/>
  <c r="C107" i="12"/>
  <c r="C111" i="12"/>
  <c r="C115" i="12"/>
  <c r="C119" i="12"/>
  <c r="C123" i="12"/>
  <c r="C127" i="12"/>
  <c r="C131" i="12"/>
  <c r="C135" i="12"/>
  <c r="C139" i="12"/>
  <c r="C143" i="12"/>
  <c r="C147" i="12"/>
  <c r="C151" i="12"/>
  <c r="C155" i="12"/>
  <c r="C159" i="12"/>
  <c r="C163" i="12"/>
  <c r="C167" i="12"/>
  <c r="C171" i="12"/>
  <c r="C175" i="12"/>
  <c r="C179" i="12"/>
  <c r="C183" i="12"/>
  <c r="C187" i="12"/>
  <c r="C191" i="12"/>
  <c r="C195" i="12"/>
  <c r="C199" i="12"/>
  <c r="C203" i="12"/>
  <c r="C207" i="12"/>
  <c r="C211" i="12"/>
  <c r="C215" i="12"/>
  <c r="C219" i="12"/>
  <c r="C223" i="12"/>
  <c r="C227" i="12"/>
  <c r="C231" i="12"/>
  <c r="C235" i="12"/>
  <c r="C239" i="12"/>
  <c r="C243" i="12"/>
  <c r="C247" i="12"/>
  <c r="C251" i="12"/>
  <c r="C255" i="12"/>
  <c r="C259" i="12"/>
  <c r="C263" i="12"/>
  <c r="C267" i="12"/>
  <c r="C271" i="12"/>
  <c r="C275" i="12"/>
  <c r="C279" i="12"/>
  <c r="C283" i="12"/>
  <c r="C287" i="12"/>
  <c r="C291" i="12"/>
  <c r="C295" i="12"/>
  <c r="C299" i="12"/>
  <c r="C303" i="12"/>
  <c r="C307" i="12"/>
  <c r="C311" i="12"/>
  <c r="C315" i="12"/>
  <c r="C319" i="12"/>
  <c r="C323" i="12"/>
  <c r="C327" i="12"/>
  <c r="C331" i="12"/>
  <c r="C335" i="12"/>
  <c r="C339" i="12"/>
  <c r="C343" i="12"/>
  <c r="C8" i="12"/>
  <c r="C12" i="12"/>
  <c r="C16" i="12"/>
  <c r="C20" i="12"/>
  <c r="C24" i="12"/>
  <c r="C28" i="12"/>
  <c r="C32" i="12"/>
  <c r="C36" i="12"/>
  <c r="C40" i="12"/>
  <c r="C44" i="12"/>
  <c r="C48" i="12"/>
  <c r="C52" i="12"/>
  <c r="C56" i="12"/>
  <c r="C60" i="12"/>
  <c r="C64" i="12"/>
  <c r="C68" i="12"/>
  <c r="C72" i="12"/>
  <c r="C76" i="12"/>
  <c r="C80" i="12"/>
  <c r="C84" i="12"/>
  <c r="C88" i="12"/>
  <c r="C92" i="12"/>
  <c r="C96" i="12"/>
  <c r="C100" i="12"/>
  <c r="C104" i="12"/>
  <c r="C108" i="12"/>
  <c r="C112" i="12"/>
  <c r="C116" i="12"/>
  <c r="C120" i="12"/>
  <c r="C124" i="12"/>
  <c r="C128" i="12"/>
  <c r="C132" i="12"/>
  <c r="C136" i="12"/>
  <c r="C140" i="12"/>
  <c r="C144" i="12"/>
  <c r="C148" i="12"/>
  <c r="C152" i="12"/>
  <c r="C156" i="12"/>
  <c r="C160" i="12"/>
  <c r="C164" i="12"/>
  <c r="C168" i="12"/>
  <c r="C172" i="12"/>
  <c r="C176" i="12"/>
  <c r="C180" i="12"/>
  <c r="C184" i="12"/>
  <c r="C188" i="12"/>
  <c r="C192" i="12"/>
  <c r="C196" i="12"/>
  <c r="C200" i="12"/>
  <c r="C204" i="12"/>
  <c r="C208" i="12"/>
  <c r="C212" i="12"/>
  <c r="C216" i="12"/>
  <c r="C220" i="12"/>
  <c r="C224" i="12"/>
  <c r="C228" i="12"/>
  <c r="C232" i="12"/>
  <c r="C236" i="12"/>
  <c r="C240" i="12"/>
  <c r="C244" i="12"/>
  <c r="C248" i="12"/>
  <c r="C252" i="12"/>
  <c r="C256" i="12"/>
  <c r="C260" i="12"/>
  <c r="C264" i="12"/>
  <c r="C268" i="12"/>
  <c r="C272" i="12"/>
  <c r="C276" i="12"/>
  <c r="C280" i="12"/>
  <c r="C284" i="12"/>
  <c r="C288" i="12"/>
  <c r="C292" i="12"/>
  <c r="C296" i="12"/>
  <c r="C300" i="12"/>
  <c r="C304" i="12"/>
  <c r="C308" i="12"/>
  <c r="C312" i="12"/>
  <c r="C316" i="12"/>
  <c r="C320" i="12"/>
  <c r="C324" i="12"/>
  <c r="C328" i="12"/>
  <c r="C332" i="12"/>
  <c r="C336" i="12"/>
  <c r="C340" i="12"/>
  <c r="C344" i="12"/>
  <c r="C5" i="12"/>
  <c r="C13" i="12"/>
  <c r="C21" i="12"/>
  <c r="C29" i="12"/>
  <c r="C37" i="12"/>
  <c r="C45" i="12"/>
  <c r="C53" i="12"/>
  <c r="C61" i="12"/>
  <c r="C69" i="12"/>
  <c r="C77" i="12"/>
  <c r="C85" i="12"/>
  <c r="C93" i="12"/>
  <c r="C101" i="12"/>
  <c r="C109" i="12"/>
  <c r="C117" i="12"/>
  <c r="C125" i="12"/>
  <c r="C133" i="12"/>
  <c r="C141" i="12"/>
  <c r="C149" i="12"/>
  <c r="C157" i="12"/>
  <c r="C165" i="12"/>
  <c r="C173" i="12"/>
  <c r="C181" i="12"/>
  <c r="C189" i="12"/>
  <c r="C197" i="12"/>
  <c r="C205" i="12"/>
  <c r="C213" i="12"/>
  <c r="C221" i="12"/>
  <c r="C229" i="12"/>
  <c r="C237" i="12"/>
  <c r="C245" i="12"/>
  <c r="C253" i="12"/>
  <c r="C261" i="12"/>
  <c r="C269" i="12"/>
  <c r="C277" i="12"/>
  <c r="C285" i="12"/>
  <c r="C293" i="12"/>
  <c r="C301" i="12"/>
  <c r="C309" i="12"/>
  <c r="C317" i="12"/>
  <c r="C325" i="12"/>
  <c r="C333" i="12"/>
  <c r="C341" i="12"/>
  <c r="C347" i="12"/>
  <c r="C351" i="12"/>
  <c r="C355" i="12"/>
  <c r="C359" i="12"/>
  <c r="C363" i="12"/>
  <c r="C367" i="12"/>
  <c r="C371" i="12"/>
  <c r="C375" i="12"/>
  <c r="C379" i="12"/>
  <c r="C383" i="12"/>
  <c r="C387" i="12"/>
  <c r="C391" i="12"/>
  <c r="C395" i="12"/>
  <c r="C399" i="12"/>
  <c r="C403" i="12"/>
  <c r="C407" i="12"/>
  <c r="C411" i="12"/>
  <c r="C415" i="12"/>
  <c r="C419" i="12"/>
  <c r="C423" i="12"/>
  <c r="C427" i="12"/>
  <c r="C431" i="12"/>
  <c r="C435" i="12"/>
  <c r="C439" i="12"/>
  <c r="C443" i="12"/>
  <c r="C447" i="12"/>
  <c r="C451" i="12"/>
  <c r="C455" i="12"/>
  <c r="C459" i="12"/>
  <c r="C463" i="12"/>
  <c r="C467" i="12"/>
  <c r="C471" i="12"/>
  <c r="C475" i="12"/>
  <c r="C479" i="12"/>
  <c r="C483" i="12"/>
  <c r="C487" i="12"/>
  <c r="C491" i="12"/>
  <c r="C495" i="12"/>
  <c r="C499" i="12"/>
  <c r="C503" i="12"/>
  <c r="C6" i="12"/>
  <c r="C14" i="12"/>
  <c r="C9" i="12"/>
  <c r="C17" i="12"/>
  <c r="C25" i="12"/>
  <c r="C33" i="12"/>
  <c r="C41" i="12"/>
  <c r="C49" i="12"/>
  <c r="C57" i="12"/>
  <c r="C65" i="12"/>
  <c r="C73" i="12"/>
  <c r="C81" i="12"/>
  <c r="C89" i="12"/>
  <c r="C97" i="12"/>
  <c r="C105" i="12"/>
  <c r="C113" i="12"/>
  <c r="C121" i="12"/>
  <c r="C129" i="12"/>
  <c r="C137" i="12"/>
  <c r="C145" i="12"/>
  <c r="C153" i="12"/>
  <c r="C161" i="12"/>
  <c r="C169" i="12"/>
  <c r="C177" i="12"/>
  <c r="C185" i="12"/>
  <c r="C193" i="12"/>
  <c r="C201" i="12"/>
  <c r="C209" i="12"/>
  <c r="C217" i="12"/>
  <c r="C225" i="12"/>
  <c r="C233" i="12"/>
  <c r="C241" i="12"/>
  <c r="C249" i="12"/>
  <c r="C257" i="12"/>
  <c r="C265" i="12"/>
  <c r="C273" i="12"/>
  <c r="C281" i="12"/>
  <c r="C289" i="12"/>
  <c r="C297" i="12"/>
  <c r="C305" i="12"/>
  <c r="C313" i="12"/>
  <c r="C321" i="12"/>
  <c r="C329" i="12"/>
  <c r="C337" i="12"/>
  <c r="C345" i="12"/>
  <c r="C349" i="12"/>
  <c r="C353" i="12"/>
  <c r="C357" i="12"/>
  <c r="C361" i="12"/>
  <c r="C365" i="12"/>
  <c r="C369" i="12"/>
  <c r="C373" i="12"/>
  <c r="C377" i="12"/>
  <c r="C381" i="12"/>
  <c r="C385" i="12"/>
  <c r="C389" i="12"/>
  <c r="C393" i="12"/>
  <c r="C397" i="12"/>
  <c r="C401" i="12"/>
  <c r="C405" i="12"/>
  <c r="C409" i="12"/>
  <c r="C413" i="12"/>
  <c r="C417" i="12"/>
  <c r="C421" i="12"/>
  <c r="C425" i="12"/>
  <c r="C429" i="12"/>
  <c r="C433" i="12"/>
  <c r="C437" i="12"/>
  <c r="C441" i="12"/>
  <c r="C445" i="12"/>
  <c r="C449" i="12"/>
  <c r="C453" i="12"/>
  <c r="C457" i="12"/>
  <c r="C461" i="12"/>
  <c r="C465" i="12"/>
  <c r="C469" i="12"/>
  <c r="C473" i="12"/>
  <c r="C477" i="12"/>
  <c r="C481" i="12"/>
  <c r="C485" i="12"/>
  <c r="C489" i="12"/>
  <c r="C493" i="12"/>
  <c r="C497" i="12"/>
  <c r="C501" i="12"/>
  <c r="C10" i="12"/>
  <c r="C18" i="12"/>
  <c r="C26" i="12"/>
  <c r="C34" i="12"/>
  <c r="C42" i="12"/>
  <c r="C50" i="12"/>
  <c r="C22" i="12"/>
  <c r="C54" i="12"/>
  <c r="C70" i="12"/>
  <c r="C86" i="12"/>
  <c r="C102" i="12"/>
  <c r="C118" i="12"/>
  <c r="C134" i="12"/>
  <c r="C150" i="12"/>
  <c r="C166" i="12"/>
  <c r="C182" i="12"/>
  <c r="C198" i="12"/>
  <c r="C214" i="12"/>
  <c r="C230" i="12"/>
  <c r="C246" i="12"/>
  <c r="C262" i="12"/>
  <c r="C278" i="12"/>
  <c r="C294" i="12"/>
  <c r="C310" i="12"/>
  <c r="C326" i="12"/>
  <c r="C342" i="12"/>
  <c r="C352" i="12"/>
  <c r="C360" i="12"/>
  <c r="C368" i="12"/>
  <c r="C376" i="12"/>
  <c r="C384" i="12"/>
  <c r="C392" i="12"/>
  <c r="C400" i="12"/>
  <c r="C408" i="12"/>
  <c r="C416" i="12"/>
  <c r="C424" i="12"/>
  <c r="C432" i="12"/>
  <c r="C440" i="12"/>
  <c r="C448" i="12"/>
  <c r="C456" i="12"/>
  <c r="C464" i="12"/>
  <c r="C472" i="12"/>
  <c r="C480" i="12"/>
  <c r="C488" i="12"/>
  <c r="C496" i="12"/>
  <c r="C158" i="12"/>
  <c r="C190" i="12"/>
  <c r="C222" i="12"/>
  <c r="C254" i="12"/>
  <c r="C286" i="12"/>
  <c r="C334" i="12"/>
  <c r="C356" i="12"/>
  <c r="C372" i="12"/>
  <c r="C388" i="12"/>
  <c r="C404" i="12"/>
  <c r="C420" i="12"/>
  <c r="C444" i="12"/>
  <c r="C460" i="12"/>
  <c r="C476" i="12"/>
  <c r="C492" i="12"/>
  <c r="C66" i="12"/>
  <c r="C98" i="12"/>
  <c r="C130" i="12"/>
  <c r="C162" i="12"/>
  <c r="C194" i="12"/>
  <c r="C242" i="12"/>
  <c r="C274" i="12"/>
  <c r="C290" i="12"/>
  <c r="C322" i="12"/>
  <c r="C358" i="12"/>
  <c r="C374" i="12"/>
  <c r="C390" i="12"/>
  <c r="C406" i="12"/>
  <c r="C422" i="12"/>
  <c r="C438" i="12"/>
  <c r="C462" i="12"/>
  <c r="C478" i="12"/>
  <c r="C494" i="12"/>
  <c r="C30" i="12"/>
  <c r="C58" i="12"/>
  <c r="C74" i="12"/>
  <c r="C90" i="12"/>
  <c r="C106" i="12"/>
  <c r="C122" i="12"/>
  <c r="C138" i="12"/>
  <c r="C154" i="12"/>
  <c r="C170" i="12"/>
  <c r="C186" i="12"/>
  <c r="C202" i="12"/>
  <c r="C218" i="12"/>
  <c r="C234" i="12"/>
  <c r="C250" i="12"/>
  <c r="C266" i="12"/>
  <c r="C282" i="12"/>
  <c r="C298" i="12"/>
  <c r="C314" i="12"/>
  <c r="C330" i="12"/>
  <c r="C346" i="12"/>
  <c r="C354" i="12"/>
  <c r="C362" i="12"/>
  <c r="C370" i="12"/>
  <c r="C378" i="12"/>
  <c r="C386" i="12"/>
  <c r="C394" i="12"/>
  <c r="C402" i="12"/>
  <c r="C410" i="12"/>
  <c r="C418" i="12"/>
  <c r="C426" i="12"/>
  <c r="C434" i="12"/>
  <c r="C442" i="12"/>
  <c r="C450" i="12"/>
  <c r="C458" i="12"/>
  <c r="C466" i="12"/>
  <c r="C474" i="12"/>
  <c r="C482" i="12"/>
  <c r="C490" i="12"/>
  <c r="C498" i="12"/>
  <c r="C38" i="12"/>
  <c r="C62" i="12"/>
  <c r="C78" i="12"/>
  <c r="C94" i="12"/>
  <c r="C110" i="12"/>
  <c r="C126" i="12"/>
  <c r="C142" i="12"/>
  <c r="C174" i="12"/>
  <c r="C206" i="12"/>
  <c r="C238" i="12"/>
  <c r="C270" i="12"/>
  <c r="C302" i="12"/>
  <c r="C318" i="12"/>
  <c r="C348" i="12"/>
  <c r="C364" i="12"/>
  <c r="C380" i="12"/>
  <c r="C396" i="12"/>
  <c r="C412" i="12"/>
  <c r="C428" i="12"/>
  <c r="C436" i="12"/>
  <c r="C452" i="12"/>
  <c r="C468" i="12"/>
  <c r="C484" i="12"/>
  <c r="C500" i="12"/>
  <c r="C46" i="12"/>
  <c r="C82" i="12"/>
  <c r="C114" i="12"/>
  <c r="C146" i="12"/>
  <c r="C178" i="12"/>
  <c r="C210" i="12"/>
  <c r="C226" i="12"/>
  <c r="C258" i="12"/>
  <c r="C306" i="12"/>
  <c r="C338" i="12"/>
  <c r="C350" i="12"/>
  <c r="C366" i="12"/>
  <c r="C382" i="12"/>
  <c r="C398" i="12"/>
  <c r="C414" i="12"/>
  <c r="C430" i="12"/>
  <c r="C446" i="12"/>
  <c r="C454" i="12"/>
  <c r="C470" i="12"/>
  <c r="C486" i="12"/>
  <c r="C502" i="12"/>
  <c r="C4" i="12"/>
</calcChain>
</file>

<file path=xl/sharedStrings.xml><?xml version="1.0" encoding="utf-8"?>
<sst xmlns="http://schemas.openxmlformats.org/spreadsheetml/2006/main" count="169" uniqueCount="107">
  <si>
    <t>sitename</t>
  </si>
  <si>
    <t>operatingunit</t>
  </si>
  <si>
    <t>psnu</t>
  </si>
  <si>
    <t>snuprioritization</t>
  </si>
  <si>
    <t>sitetype</t>
  </si>
  <si>
    <t>orgunituid</t>
  </si>
  <si>
    <t>type</t>
  </si>
  <si>
    <t>ci.hts_pos_ou</t>
  </si>
  <si>
    <t>ci.hts_pos_psnu</t>
  </si>
  <si>
    <t>ci.hts_pos_yoyc</t>
  </si>
  <si>
    <t>ci.hts_pos_yoyd</t>
  </si>
  <si>
    <t>init.tx_new_ou</t>
  </si>
  <si>
    <t>init.tx_new_psnu</t>
  </si>
  <si>
    <t>init.tx_new_yoyc</t>
  </si>
  <si>
    <t>init.tx_new_yoyd</t>
  </si>
  <si>
    <t>score</t>
  </si>
  <si>
    <t>CASE IDENTIFICATION/POSITIVES FOUND</t>
  </si>
  <si>
    <t>INITIATION ON TREATMENT</t>
  </si>
  <si>
    <t>Include</t>
  </si>
  <si>
    <t>Exclude</t>
  </si>
  <si>
    <t>inclusion</t>
  </si>
  <si>
    <t>weights</t>
  </si>
  <si>
    <t>Include - Important</t>
  </si>
  <si>
    <t>Include?</t>
  </si>
  <si>
    <t>metric</t>
  </si>
  <si>
    <t>metric_weight</t>
  </si>
  <si>
    <t>w_ci.hts_pos_ou</t>
  </si>
  <si>
    <t>w_ci.hts_pos_psnu</t>
  </si>
  <si>
    <t>w_ci.hts_pos_yoyc</t>
  </si>
  <si>
    <t>w_ci.hts_pos_yoyd</t>
  </si>
  <si>
    <t>w_init.tx_new_ou</t>
  </si>
  <si>
    <t>w_init.tx_new_psnu</t>
  </si>
  <si>
    <t>w_init.tx_new_yoyc</t>
  </si>
  <si>
    <t>w_init.tx_new_yoyd</t>
  </si>
  <si>
    <t>rank</t>
  </si>
  <si>
    <t>METRICS</t>
  </si>
  <si>
    <t>prfm.hts_tst_pos</t>
  </si>
  <si>
    <t>prfm.kp_prev</t>
  </si>
  <si>
    <t>prfm.ovc_serv</t>
  </si>
  <si>
    <t>prfm.pmtct_stat</t>
  </si>
  <si>
    <t>prfm.tx_new</t>
  </si>
  <si>
    <t>w_prfm.hts_tst_pos</t>
  </si>
  <si>
    <t>w_prfm.kp_prev</t>
  </si>
  <si>
    <t>w_prfm.ovc_serv</t>
  </si>
  <si>
    <t>w_prfm.pmtct_stat</t>
  </si>
  <si>
    <t>w_prfm.tx_new</t>
  </si>
  <si>
    <t xml:space="preserve">weight -&gt; </t>
  </si>
  <si>
    <t>site/community name</t>
  </si>
  <si>
    <t>prioritization</t>
  </si>
  <si>
    <t>site type</t>
  </si>
  <si>
    <t>priority SNU</t>
  </si>
  <si>
    <t>SCORE</t>
  </si>
  <si>
    <t>WEIGHTED SCORE</t>
  </si>
  <si>
    <t>sites</t>
  </si>
  <si>
    <t>&lt;&lt;&lt; select a facility/community</t>
  </si>
  <si>
    <t>index score</t>
  </si>
  <si>
    <t>agency_cdc</t>
  </si>
  <si>
    <t>agency_usaid</t>
  </si>
  <si>
    <t>ci.hts_index</t>
  </si>
  <si>
    <t>init.tx_netnew_yoyc</t>
  </si>
  <si>
    <t>init.tx_netnew_yoyd</t>
  </si>
  <si>
    <t>prfm.vmmc_circ</t>
  </si>
  <si>
    <t>stat.ovc</t>
  </si>
  <si>
    <t>stat.pmtct</t>
  </si>
  <si>
    <t>stat.tb</t>
  </si>
  <si>
    <t>w_ci.hts_index</t>
  </si>
  <si>
    <t>w_init.tx_netnew_yoyc</t>
  </si>
  <si>
    <t>w_init.tx_netnew_yoyd</t>
  </si>
  <si>
    <t>w_stat.ovc</t>
  </si>
  <si>
    <t>w_stat.pmtct</t>
  </si>
  <si>
    <t>w_stat.tb</t>
  </si>
  <si>
    <t>INIT.1 - High new on treatment volume relative to country level median over last 3 quarters</t>
  </si>
  <si>
    <t>INIT.2 - High new on treatment volume relative to priority SNU level median over last 3 quarters</t>
  </si>
  <si>
    <t>INIT.3 - High new on treatment volume percent change in volume, year over year [relative to all sites]</t>
  </si>
  <si>
    <t>INIT.4 - High new on treatment volume change in volume, year over year [relative to all sites]</t>
  </si>
  <si>
    <t>INIT.5 - High net new on treatment volume percent change in volume, year over year [relative to all sites]</t>
  </si>
  <si>
    <t>INIT.6 - High net new on treatment volume change in volume, year over year [relative to all sites]</t>
  </si>
  <si>
    <t>HIGH VOLUME AND LOW MER PERFORMANCE</t>
  </si>
  <si>
    <t>KNOWN HIV STATUS</t>
  </si>
  <si>
    <r>
      <rPr>
        <sz val="11"/>
        <color theme="1" tint="0.499984740745262"/>
        <rFont val="Calibri Light"/>
        <family val="2"/>
      </rPr>
      <t xml:space="preserve">CI.1 - </t>
    </r>
    <r>
      <rPr>
        <sz val="11"/>
        <color theme="1"/>
        <rFont val="Calibri Light"/>
        <family val="2"/>
      </rPr>
      <t>High positive test volume relative to country level median over last 3 quarters</t>
    </r>
  </si>
  <si>
    <r>
      <rPr>
        <sz val="11"/>
        <color theme="1" tint="0.499984740745262"/>
        <rFont val="Calibri Light"/>
        <family val="2"/>
      </rPr>
      <t>CI.2 -</t>
    </r>
    <r>
      <rPr>
        <sz val="11"/>
        <color theme="1"/>
        <rFont val="Calibri Light"/>
        <family val="2"/>
      </rPr>
      <t xml:space="preserve"> High positive test volume relative to priority SNU level median over last 3 quarters</t>
    </r>
  </si>
  <si>
    <r>
      <rPr>
        <sz val="11"/>
        <color theme="1" tint="0.499984740745262"/>
        <rFont val="Calibri Light"/>
        <family val="2"/>
      </rPr>
      <t xml:space="preserve">PFRM.6 - </t>
    </r>
    <r>
      <rPr>
        <sz val="11"/>
        <color theme="1"/>
        <rFont val="Calibri Light"/>
        <family val="2"/>
      </rPr>
      <t xml:space="preserve">High voluntary circumcisions against acheivement to date </t>
    </r>
    <r>
      <rPr>
        <sz val="11"/>
        <color theme="1" tint="0.499984740745262"/>
        <rFont val="Calibri Light"/>
        <family val="2"/>
      </rPr>
      <t>[relative to all sites]</t>
    </r>
  </si>
  <si>
    <r>
      <rPr>
        <sz val="11"/>
        <color theme="1" tint="0.499984740745262"/>
        <rFont val="Calibri Light"/>
        <family val="2"/>
      </rPr>
      <t>CI.3 -</t>
    </r>
    <r>
      <rPr>
        <sz val="11"/>
        <color theme="1"/>
        <rFont val="Calibri Light"/>
        <family val="2"/>
      </rPr>
      <t xml:space="preserve"> High positive test volume percent change in volume, year over year </t>
    </r>
    <r>
      <rPr>
        <sz val="11"/>
        <color theme="1" tint="0.499984740745262"/>
        <rFont val="Calibri Light"/>
        <family val="2"/>
      </rPr>
      <t>[relative to all sites]</t>
    </r>
  </si>
  <si>
    <r>
      <rPr>
        <sz val="11"/>
        <color theme="1" tint="0.499984740745262"/>
        <rFont val="Calibri Light"/>
        <family val="2"/>
      </rPr>
      <t>CI.4 -</t>
    </r>
    <r>
      <rPr>
        <sz val="11"/>
        <color theme="1"/>
        <rFont val="Calibri Light"/>
        <family val="2"/>
      </rPr>
      <t xml:space="preserve"> High positive test volume change in volume, year over year </t>
    </r>
    <r>
      <rPr>
        <sz val="11"/>
        <color theme="1" tint="0.499984740745262"/>
        <rFont val="Calibri Light"/>
        <family val="2"/>
      </rPr>
      <t>[relative to all sites]</t>
    </r>
  </si>
  <si>
    <r>
      <rPr>
        <sz val="11"/>
        <color theme="1" tint="0.499984740745262"/>
        <rFont val="Calibri Light"/>
        <family val="2"/>
      </rPr>
      <t>PRFM.1 -</t>
    </r>
    <r>
      <rPr>
        <sz val="11"/>
        <color theme="1"/>
        <rFont val="Calibri Light"/>
        <family val="2"/>
      </rPr>
      <t xml:space="preserve"> High positive test target volume against low achievement to date</t>
    </r>
    <r>
      <rPr>
        <sz val="11"/>
        <color theme="1" tint="0.499984740745262"/>
        <rFont val="Calibri Light"/>
        <family val="2"/>
      </rPr>
      <t xml:space="preserve"> [relative to all sites]</t>
    </r>
  </si>
  <si>
    <r>
      <rPr>
        <sz val="11"/>
        <color theme="1" tint="0.499984740745262"/>
        <rFont val="Calibri Light"/>
        <family val="2"/>
      </rPr>
      <t>PRFM.2 -</t>
    </r>
    <r>
      <rPr>
        <sz val="11"/>
        <color theme="1"/>
        <rFont val="Calibri Light"/>
        <family val="2"/>
      </rPr>
      <t xml:space="preserve"> High key pop. prevention target volume against achievement to date </t>
    </r>
    <r>
      <rPr>
        <sz val="11"/>
        <color theme="1" tint="0.499984740745262"/>
        <rFont val="Calibri Light"/>
        <family val="2"/>
      </rPr>
      <t>[relative to all sites]</t>
    </r>
  </si>
  <si>
    <r>
      <rPr>
        <sz val="11"/>
        <color theme="1" tint="0.499984740745262"/>
        <rFont val="Calibri Light"/>
        <family val="2"/>
      </rPr>
      <t xml:space="preserve">PRFM.3 - </t>
    </r>
    <r>
      <rPr>
        <sz val="11"/>
        <color theme="1"/>
        <rFont val="Calibri Light"/>
        <family val="2"/>
      </rPr>
      <t xml:space="preserve">High OVC's served target volume against achievement to date </t>
    </r>
    <r>
      <rPr>
        <sz val="11"/>
        <color theme="1" tint="0.499984740745262"/>
        <rFont val="Calibri Light"/>
        <family val="2"/>
      </rPr>
      <t>[relative to all sites]</t>
    </r>
  </si>
  <si>
    <r>
      <rPr>
        <sz val="11"/>
        <color theme="1" tint="0.499984740745262"/>
        <rFont val="Calibri Light"/>
        <family val="2"/>
      </rPr>
      <t>PRFM.4 -</t>
    </r>
    <r>
      <rPr>
        <sz val="11"/>
        <color theme="1"/>
        <rFont val="Calibri Light"/>
        <family val="2"/>
      </rPr>
      <t xml:space="preserve"> High pregnant women known status target volume against achievement to date </t>
    </r>
    <r>
      <rPr>
        <sz val="11"/>
        <color theme="1" tint="0.499984740745262"/>
        <rFont val="Calibri Light"/>
        <family val="2"/>
      </rPr>
      <t>[relative to all sites]</t>
    </r>
  </si>
  <si>
    <r>
      <rPr>
        <sz val="11"/>
        <color theme="1" tint="0.499984740745262"/>
        <rFont val="Calibri Light"/>
        <family val="2"/>
      </rPr>
      <t xml:space="preserve">STAT.1 - </t>
    </r>
    <r>
      <rPr>
        <sz val="11"/>
        <color theme="1"/>
        <rFont val="Calibri Light"/>
        <family val="2"/>
      </rPr>
      <t xml:space="preserve">High OVC served target volume against low known HIV status </t>
    </r>
    <r>
      <rPr>
        <sz val="11"/>
        <color theme="1" tint="0.499984740745262"/>
        <rFont val="Calibri Light"/>
        <family val="2"/>
      </rPr>
      <t>[relative to all sites]</t>
    </r>
  </si>
  <si>
    <r>
      <rPr>
        <sz val="11"/>
        <color theme="1" tint="0.499984740745262"/>
        <rFont val="Calibri Light"/>
        <family val="2"/>
      </rPr>
      <t>STAT.2 -</t>
    </r>
    <r>
      <rPr>
        <sz val="11"/>
        <color theme="1"/>
        <rFont val="Calibri Light"/>
        <family val="2"/>
      </rPr>
      <t xml:space="preserve"> High pregnant women served target volume against low known HIV status </t>
    </r>
    <r>
      <rPr>
        <sz val="11"/>
        <color theme="1" tint="0.499984740745262"/>
        <rFont val="Calibri Light"/>
        <family val="2"/>
      </rPr>
      <t>[relative to all sites]</t>
    </r>
  </si>
  <si>
    <r>
      <rPr>
        <sz val="11"/>
        <color theme="1" tint="0.499984740745262"/>
        <rFont val="Calibri Light"/>
        <family val="2"/>
      </rPr>
      <t>STAT.1 -</t>
    </r>
    <r>
      <rPr>
        <sz val="11"/>
        <color theme="1"/>
        <rFont val="Calibri Light"/>
        <family val="2"/>
      </rPr>
      <t xml:space="preserve"> High TB target volume against low known HIV status </t>
    </r>
    <r>
      <rPr>
        <sz val="11"/>
        <color theme="1" tint="0.499984740745262"/>
        <rFont val="Calibri Light"/>
        <family val="2"/>
      </rPr>
      <t>[relative to all sites]</t>
    </r>
  </si>
  <si>
    <t>CDC presence</t>
  </si>
  <si>
    <t>USAID presence</t>
  </si>
  <si>
    <r>
      <rPr>
        <sz val="11"/>
        <color theme="1" tint="0.499984740745262"/>
        <rFont val="Calibri Light"/>
        <family val="2"/>
      </rPr>
      <t>CI.5 -</t>
    </r>
    <r>
      <rPr>
        <sz val="11"/>
        <color theme="1"/>
        <rFont val="Calibri Light"/>
        <family val="2"/>
      </rPr>
      <t xml:space="preserve"> Low share of facility and community index testing in testing portfolio </t>
    </r>
    <r>
      <rPr>
        <sz val="11"/>
        <color theme="1" tint="0.499984740745262"/>
        <rFont val="Calibri Light"/>
        <family val="2"/>
      </rPr>
      <t>[relative to other PSNU sites]</t>
    </r>
  </si>
  <si>
    <r>
      <rPr>
        <sz val="11"/>
        <color theme="1" tint="0.499984740745262"/>
        <rFont val="Calibri Light"/>
        <family val="2"/>
      </rPr>
      <t>INIT.1 -</t>
    </r>
    <r>
      <rPr>
        <sz val="11"/>
        <color theme="1"/>
        <rFont val="Calibri Light"/>
        <family val="2"/>
      </rPr>
      <t xml:space="preserve"> High new on treatment volume relative to country level median over last 3 quarters</t>
    </r>
  </si>
  <si>
    <r>
      <rPr>
        <sz val="11"/>
        <color theme="1" tint="0.499984740745262"/>
        <rFont val="Calibri Light"/>
        <family val="2"/>
      </rPr>
      <t>INIT.2 -</t>
    </r>
    <r>
      <rPr>
        <sz val="11"/>
        <color theme="1"/>
        <rFont val="Calibri Light"/>
        <family val="2"/>
      </rPr>
      <t xml:space="preserve"> High new on treatment volume relative to priority SNU level median over last 3 quarters</t>
    </r>
  </si>
  <si>
    <r>
      <rPr>
        <sz val="11"/>
        <color theme="1" tint="0.499984740745262"/>
        <rFont val="Calibri Light"/>
        <family val="2"/>
      </rPr>
      <t>INIT.4 -</t>
    </r>
    <r>
      <rPr>
        <sz val="11"/>
        <color theme="1"/>
        <rFont val="Calibri Light"/>
        <family val="2"/>
      </rPr>
      <t xml:space="preserve"> High new on treatment volume change in volume, year over year </t>
    </r>
    <r>
      <rPr>
        <sz val="11"/>
        <color theme="1" tint="0.499984740745262"/>
        <rFont val="Calibri Light"/>
        <family val="2"/>
      </rPr>
      <t>[relative to all sites]</t>
    </r>
  </si>
  <si>
    <r>
      <rPr>
        <sz val="11"/>
        <color theme="1" tint="0.499984740745262"/>
        <rFont val="Calibri Light"/>
        <family val="2"/>
      </rPr>
      <t>INIT.3 -</t>
    </r>
    <r>
      <rPr>
        <sz val="11"/>
        <color theme="1"/>
        <rFont val="Calibri Light"/>
        <family val="2"/>
      </rPr>
      <t xml:space="preserve"> High new on treatment volume percent change in volume, year over year</t>
    </r>
    <r>
      <rPr>
        <sz val="11"/>
        <color theme="1" tint="0.499984740745262"/>
        <rFont val="Calibri Light"/>
        <family val="2"/>
      </rPr>
      <t xml:space="preserve"> [relative to all sites]</t>
    </r>
  </si>
  <si>
    <r>
      <rPr>
        <sz val="11"/>
        <color theme="1" tint="0.499984740745262"/>
        <rFont val="Calibri Light"/>
        <family val="2"/>
      </rPr>
      <t xml:space="preserve">INIT.5 - </t>
    </r>
    <r>
      <rPr>
        <sz val="11"/>
        <color theme="1"/>
        <rFont val="Calibri Light"/>
        <family val="2"/>
      </rPr>
      <t xml:space="preserve">High net new on treatment volume percent change in volume, year over year </t>
    </r>
    <r>
      <rPr>
        <sz val="11"/>
        <color theme="1" tint="0.499984740745262"/>
        <rFont val="Calibri Light"/>
        <family val="2"/>
      </rPr>
      <t>[relative to all sites]</t>
    </r>
  </si>
  <si>
    <r>
      <rPr>
        <sz val="11"/>
        <color theme="1" tint="0.499984740745262"/>
        <rFont val="Calibri Light"/>
        <family val="2"/>
      </rPr>
      <t xml:space="preserve">INIT.6 - </t>
    </r>
    <r>
      <rPr>
        <sz val="11"/>
        <color theme="1"/>
        <rFont val="Calibri Light"/>
        <family val="2"/>
      </rPr>
      <t xml:space="preserve">High net new on treatment volume change in volume, year over year </t>
    </r>
    <r>
      <rPr>
        <sz val="11"/>
        <color theme="1" tint="0.499984740745262"/>
        <rFont val="Calibri Light"/>
        <family val="2"/>
      </rPr>
      <t>[relative to all sites]</t>
    </r>
  </si>
  <si>
    <t>opunit</t>
  </si>
  <si>
    <t>Template</t>
  </si>
  <si>
    <t>SITE DROPDOWN LIST</t>
  </si>
  <si>
    <r>
      <t>PRFM.5 -</t>
    </r>
    <r>
      <rPr>
        <sz val="11"/>
        <color theme="1"/>
        <rFont val="Calibri Light"/>
        <family val="2"/>
      </rPr>
      <t xml:space="preserve"> High new on treatment target volume against achievement to date</t>
    </r>
    <r>
      <rPr>
        <sz val="11"/>
        <color theme="1" tint="0.499984740745262"/>
        <rFont val="Calibri Light"/>
        <family val="2"/>
      </rPr>
      <t xml:space="preserve"> [relative to all sites]</t>
    </r>
  </si>
  <si>
    <r>
      <t xml:space="preserve">PRFM.5 - </t>
    </r>
    <r>
      <rPr>
        <sz val="11"/>
        <color theme="1"/>
        <rFont val="Calibri Light"/>
        <family val="2"/>
      </rPr>
      <t>High new on treatment target volume against achievement to date</t>
    </r>
    <r>
      <rPr>
        <sz val="11"/>
        <color theme="1" tint="0.499984740745262"/>
        <rFont val="Calibri Light"/>
        <family val="2"/>
      </rPr>
      <t xml:space="preserve"> [relative to all sites]</t>
    </r>
  </si>
  <si>
    <t>RAW DATA</t>
  </si>
  <si>
    <t>v2.1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</si>
</sst>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numFmt numFmtId="165" formatCode="0;;"/>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1"/>
      <color theme="1"/>
      <name val="Calibri Light"/>
      <family val="2"/>
    </font>
    <font>
      <b/>
      <sz val="16"/>
      <color theme="1"/>
      <name val="Calibri"/>
      <family val="2"/>
      <scheme val="minor"/>
    </font>
    <font>
      <sz val="10"/>
      <color theme="1"/>
      <name val="Calibri Light"/>
      <family val="2"/>
    </font>
    <font>
      <sz val="12"/>
      <color theme="1"/>
      <name val="Calibri Light"/>
      <family val="2"/>
    </font>
    <font>
      <sz val="12"/>
      <color theme="1"/>
      <name val="Calibri"/>
      <family val="2"/>
      <scheme val="minor"/>
    </font>
    <font>
      <b/>
      <sz val="12"/>
      <color theme="1"/>
      <name val="Calibri"/>
      <family val="2"/>
      <scheme val="minor"/>
    </font>
    <font>
      <sz val="10"/>
      <color theme="1"/>
      <name val="Calibri Light"/>
      <family val="2"/>
    </font>
    <font>
      <sz val="11"/>
      <color theme="1" tint="0.499984740745262"/>
      <name val="Calibri Light"/>
      <family val="2"/>
    </font>
    <font>
      <b/>
      <sz val="16"/>
      <color theme="7" tint="0.39997558519241921"/>
      <name val="Calibri"/>
      <family val="2"/>
      <scheme val="minor"/>
    </font>
    <font>
      <b/>
      <sz val="10"/>
      <color theme="8"/>
      <name val="Calibri"/>
      <family val="2"/>
      <scheme val="minor"/>
    </font>
    <font>
      <b/>
      <sz val="16"/>
      <color theme="4"/>
      <name val="Calibri"/>
      <family val="2"/>
      <scheme val="minor"/>
    </font>
    <font>
      <b/>
      <sz val="14"/>
      <color theme="4"/>
      <name val="Calibri"/>
      <family val="2"/>
      <scheme val="minor"/>
    </font>
    <font>
      <sz val="10"/>
      <color theme="1" tint="0.34998626667073579"/>
      <name val="Calibri Light"/>
      <family val="2"/>
    </font>
    <font>
      <b/>
      <sz val="12"/>
      <color theme="4"/>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1" tint="0.3499862666707357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1">
    <xf numFmtId="0" fontId="0" fillId="0" borderId="0" xfId="0"/>
    <xf numFmtId="0" fontId="0" fillId="0" borderId="0" xfId="0" applyNumberFormat="1"/>
    <xf numFmtId="0" fontId="19" fillId="0" borderId="0" xfId="0" applyFont="1"/>
    <xf numFmtId="0" fontId="0" fillId="0" borderId="0" xfId="0" applyProtection="1">
      <protection hidden="1"/>
    </xf>
    <xf numFmtId="164" fontId="0" fillId="0" borderId="0" xfId="0" applyNumberFormat="1" applyProtection="1">
      <protection hidden="1"/>
    </xf>
    <xf numFmtId="0" fontId="19" fillId="0" borderId="0" xfId="0" applyFont="1" applyProtection="1">
      <protection hidden="1"/>
    </xf>
    <xf numFmtId="0" fontId="19" fillId="0" borderId="0" xfId="0" applyNumberFormat="1" applyFont="1" applyProtection="1">
      <protection hidden="1"/>
    </xf>
    <xf numFmtId="164" fontId="19" fillId="0" borderId="0" xfId="0" applyNumberFormat="1" applyFont="1" applyProtection="1">
      <protection hidden="1"/>
    </xf>
    <xf numFmtId="0" fontId="21" fillId="0" borderId="0" xfId="0" applyFont="1" applyProtection="1">
      <protection hidden="1"/>
    </xf>
    <xf numFmtId="0" fontId="0" fillId="0" borderId="10" xfId="0" applyBorder="1" applyProtection="1">
      <protection hidden="1"/>
    </xf>
    <xf numFmtId="0" fontId="19" fillId="0" borderId="0" xfId="0" applyNumberFormat="1" applyFont="1" applyAlignment="1" applyProtection="1">
      <alignment horizontal="left"/>
      <protection hidden="1"/>
    </xf>
    <xf numFmtId="0" fontId="21" fillId="0" borderId="0" xfId="0" applyNumberFormat="1" applyFont="1" applyProtection="1">
      <protection hidden="1"/>
    </xf>
    <xf numFmtId="164" fontId="21" fillId="0" borderId="0" xfId="0" applyNumberFormat="1" applyFont="1" applyProtection="1">
      <protection hidden="1"/>
    </xf>
    <xf numFmtId="165" fontId="23" fillId="0" borderId="0" xfId="0" applyNumberFormat="1" applyFont="1"/>
    <xf numFmtId="0" fontId="0" fillId="0" borderId="0" xfId="0" applyBorder="1" applyAlignment="1">
      <alignment horizontal="right"/>
    </xf>
    <xf numFmtId="0" fontId="19" fillId="0" borderId="10" xfId="0" applyFont="1" applyBorder="1" applyAlignment="1">
      <alignment horizontal="right"/>
    </xf>
    <xf numFmtId="165" fontId="22" fillId="0" borderId="0" xfId="0" applyNumberFormat="1" applyFont="1" applyAlignment="1">
      <alignment horizontal="right" indent="1"/>
    </xf>
    <xf numFmtId="165" fontId="24" fillId="0" borderId="0" xfId="0" applyNumberFormat="1" applyFont="1" applyAlignment="1">
      <alignment horizontal="right" indent="1"/>
    </xf>
    <xf numFmtId="165" fontId="22" fillId="0" borderId="0" xfId="0" applyNumberFormat="1" applyFont="1" applyBorder="1" applyAlignment="1">
      <alignment horizontal="right" indent="1"/>
    </xf>
    <xf numFmtId="165" fontId="22" fillId="0" borderId="10" xfId="0" applyNumberFormat="1" applyFont="1" applyBorder="1" applyAlignment="1">
      <alignment horizontal="right" indent="1"/>
    </xf>
    <xf numFmtId="165" fontId="24" fillId="0" borderId="10" xfId="0" applyNumberFormat="1" applyFont="1" applyBorder="1" applyAlignment="1">
      <alignment horizontal="right" indent="1"/>
    </xf>
    <xf numFmtId="0" fontId="25" fillId="0" borderId="0" xfId="0" applyFont="1" applyProtection="1">
      <protection hidden="1"/>
    </xf>
    <xf numFmtId="0" fontId="0" fillId="0" borderId="0" xfId="0" applyNumberFormat="1" applyProtection="1">
      <protection hidden="1"/>
    </xf>
    <xf numFmtId="0" fontId="18" fillId="0" borderId="10" xfId="0" applyNumberFormat="1" applyFont="1" applyBorder="1" applyProtection="1">
      <protection hidden="1"/>
    </xf>
    <xf numFmtId="0" fontId="0" fillId="0" borderId="10" xfId="0" applyNumberFormat="1" applyBorder="1" applyProtection="1">
      <protection hidden="1"/>
    </xf>
    <xf numFmtId="0" fontId="19" fillId="0" borderId="10" xfId="0" applyNumberFormat="1" applyFont="1" applyBorder="1" applyProtection="1">
      <protection hidden="1"/>
    </xf>
    <xf numFmtId="0" fontId="19" fillId="0" borderId="0" xfId="0" applyNumberFormat="1" applyFont="1"/>
    <xf numFmtId="0" fontId="27" fillId="0" borderId="0" xfId="0" applyFont="1" applyProtection="1">
      <protection hidden="1"/>
    </xf>
    <xf numFmtId="0" fontId="27" fillId="0" borderId="0" xfId="0" applyNumberFormat="1" applyFont="1" applyProtection="1">
      <protection hidden="1"/>
    </xf>
    <xf numFmtId="0" fontId="27" fillId="0" borderId="0" xfId="0" applyFont="1" applyAlignment="1" applyProtection="1">
      <alignment horizontal="right"/>
      <protection hidden="1"/>
    </xf>
    <xf numFmtId="0" fontId="28" fillId="0" borderId="0" xfId="0" applyFont="1"/>
    <xf numFmtId="0" fontId="26" fillId="0" borderId="0" xfId="0" applyNumberFormat="1" applyFont="1" applyProtection="1">
      <protection hidden="1"/>
    </xf>
    <xf numFmtId="0" fontId="29" fillId="0" borderId="0" xfId="0" applyFont="1" applyProtection="1">
      <protection hidden="1"/>
    </xf>
    <xf numFmtId="0" fontId="29" fillId="0" borderId="0" xfId="0" applyNumberFormat="1" applyFont="1" applyProtection="1">
      <protection hidden="1"/>
    </xf>
    <xf numFmtId="0" fontId="30" fillId="0" borderId="10" xfId="0" applyFont="1" applyBorder="1" applyProtection="1">
      <protection hidden="1"/>
    </xf>
    <xf numFmtId="0" fontId="30" fillId="0" borderId="0" xfId="0" applyFont="1" applyProtection="1">
      <protection hidden="1"/>
    </xf>
    <xf numFmtId="0" fontId="31" fillId="0" borderId="0" xfId="0" applyFont="1"/>
    <xf numFmtId="0" fontId="32" fillId="0" borderId="0" xfId="0" applyFont="1"/>
    <xf numFmtId="0" fontId="20" fillId="0" borderId="0" xfId="0" applyFont="1" applyAlignment="1" applyProtection="1">
      <alignment horizontal="left"/>
      <protection hidden="1"/>
    </xf>
    <xf numFmtId="0" fontId="19" fillId="0" borderId="0" xfId="0" applyFont="1" applyBorder="1" applyAlignment="1">
      <alignment horizontal="right" wrapText="1"/>
    </xf>
    <xf numFmtId="0" fontId="19" fillId="0" borderId="10" xfId="0" applyFont="1"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0" formatCode="General"/>
    </dxf>
    <dxf>
      <numFmt numFmtId="0" formatCode="General"/>
    </dxf>
    <dxf>
      <numFmt numFmtId="0" formatCode="General"/>
    </dxf>
    <dxf>
      <font>
        <color theme="0"/>
      </font>
    </dxf>
    <dxf>
      <font>
        <color theme="1" tint="0.499984740745262"/>
      </font>
    </dxf>
    <dxf>
      <font>
        <strike val="0"/>
        <outline val="0"/>
        <shadow val="0"/>
        <u val="none"/>
        <vertAlign val="baseline"/>
        <sz val="11"/>
        <color theme="1"/>
        <name val="Calibri Light"/>
        <scheme val="none"/>
      </font>
      <numFmt numFmtId="0" formatCode="General"/>
    </dxf>
    <dxf>
      <font>
        <b val="0"/>
        <i val="0"/>
        <strike val="0"/>
        <condense val="0"/>
        <extend val="0"/>
        <outline val="0"/>
        <shadow val="0"/>
        <u val="none"/>
        <vertAlign val="baseline"/>
        <sz val="11"/>
        <color theme="1"/>
        <name val="Calibri Light"/>
        <scheme val="none"/>
      </font>
      <numFmt numFmtId="0" formatCode="General"/>
    </dxf>
    <dxf>
      <font>
        <b val="0"/>
        <i val="0"/>
        <strike val="0"/>
        <condense val="0"/>
        <extend val="0"/>
        <outline val="0"/>
        <shadow val="0"/>
        <u val="none"/>
        <vertAlign val="baseline"/>
        <sz val="11"/>
        <color theme="1"/>
        <name val="Calibri Light"/>
        <scheme val="none"/>
      </font>
      <numFmt numFmtId="0" formatCode="General"/>
      <alignment horizontal="left" vertical="bottom" textRotation="0" wrapText="0" indent="0" justifyLastLine="0" shrinkToFit="0" readingOrder="0"/>
      <protection locked="1" hidden="1"/>
    </dxf>
    <dxf>
      <font>
        <b val="0"/>
        <i val="0"/>
        <strike val="0"/>
        <condense val="0"/>
        <extend val="0"/>
        <outline val="0"/>
        <shadow val="0"/>
        <u val="none"/>
        <vertAlign val="baseline"/>
        <sz val="11"/>
        <color theme="1"/>
        <name val="Calibri Light"/>
        <scheme val="none"/>
      </font>
      <numFmt numFmtId="0" formatCode="General"/>
      <protection locked="1" hidden="1"/>
    </dxf>
    <dxf>
      <font>
        <b val="0"/>
        <i val="0"/>
        <strike val="0"/>
        <condense val="0"/>
        <extend val="0"/>
        <outline val="0"/>
        <shadow val="0"/>
        <u val="none"/>
        <vertAlign val="baseline"/>
        <sz val="11"/>
        <color theme="1"/>
        <name val="Calibri Light"/>
        <scheme val="none"/>
      </font>
      <numFmt numFmtId="0" formatCode="General"/>
      <protection locked="1" hidden="1"/>
    </dxf>
    <dxf>
      <font>
        <b val="0"/>
        <i val="0"/>
        <strike val="0"/>
        <condense val="0"/>
        <extend val="0"/>
        <outline val="0"/>
        <shadow val="0"/>
        <u val="none"/>
        <vertAlign val="baseline"/>
        <sz val="11"/>
        <color theme="1"/>
        <name val="Calibri Light"/>
        <scheme val="none"/>
      </font>
      <numFmt numFmtId="0" formatCode="General"/>
      <protection locked="1" hidden="1"/>
    </dxf>
    <dxf>
      <font>
        <b val="0"/>
        <i val="0"/>
        <strike val="0"/>
        <condense val="0"/>
        <extend val="0"/>
        <outline val="0"/>
        <shadow val="0"/>
        <u val="none"/>
        <vertAlign val="baseline"/>
        <sz val="11"/>
        <color theme="1"/>
        <name val="Calibri Light"/>
        <scheme val="none"/>
      </font>
      <numFmt numFmtId="0" formatCode="General"/>
      <protection locked="1" hidden="1"/>
    </dxf>
    <dxf>
      <font>
        <b val="0"/>
        <i val="0"/>
        <strike val="0"/>
        <condense val="0"/>
        <extend val="0"/>
        <outline val="0"/>
        <shadow val="0"/>
        <u val="none"/>
        <vertAlign val="baseline"/>
        <sz val="10"/>
        <color theme="1"/>
        <name val="Calibri Light"/>
        <scheme val="none"/>
      </font>
      <numFmt numFmtId="164" formatCode=";;;"/>
      <protection locked="1" hidden="1"/>
    </dxf>
    <dxf>
      <font>
        <b val="0"/>
        <i val="0"/>
        <strike val="0"/>
        <condense val="0"/>
        <extend val="0"/>
        <outline val="0"/>
        <shadow val="0"/>
        <u val="none"/>
        <vertAlign val="baseline"/>
        <sz val="10"/>
        <color theme="1"/>
        <name val="Calibri Light"/>
        <scheme val="none"/>
      </font>
      <protection locked="1" hidden="1"/>
    </dxf>
    <dxf>
      <font>
        <color theme="0"/>
      </font>
    </dxf>
    <dxf>
      <font>
        <color theme="0"/>
      </font>
    </dxf>
    <dxf>
      <font>
        <color theme="1" tint="0.499984740745262"/>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11</xdr:col>
      <xdr:colOff>330063</xdr:colOff>
      <xdr:row>44</xdr:row>
      <xdr:rowOff>113471</xdr:rowOff>
    </xdr:from>
    <xdr:to>
      <xdr:col>12</xdr:col>
      <xdr:colOff>406263</xdr:colOff>
      <xdr:row>46</xdr:row>
      <xdr:rowOff>27746</xdr:rowOff>
    </xdr:to>
    <xdr:sp macro="" textlink="">
      <xdr:nvSpPr>
        <xdr:cNvPr id="8" name="TextBox 7"/>
        <xdr:cNvSpPr txBox="1"/>
      </xdr:nvSpPr>
      <xdr:spPr>
        <a:xfrm>
          <a:off x="6674541" y="8462341"/>
          <a:ext cx="689113" cy="29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lumMod val="65000"/>
                  <a:lumOff val="35000"/>
                </a:schemeClr>
              </a:solidFill>
            </a:rPr>
            <a:t>Figure 2</a:t>
          </a:r>
        </a:p>
      </xdr:txBody>
    </xdr:sp>
    <xdr:clientData/>
  </xdr:twoCellAnchor>
  <xdr:twoCellAnchor>
    <xdr:from>
      <xdr:col>11</xdr:col>
      <xdr:colOff>301488</xdr:colOff>
      <xdr:row>25</xdr:row>
      <xdr:rowOff>132521</xdr:rowOff>
    </xdr:from>
    <xdr:to>
      <xdr:col>12</xdr:col>
      <xdr:colOff>377688</xdr:colOff>
      <xdr:row>27</xdr:row>
      <xdr:rowOff>46796</xdr:rowOff>
    </xdr:to>
    <xdr:sp macro="" textlink="">
      <xdr:nvSpPr>
        <xdr:cNvPr id="7" name="TextBox 6"/>
        <xdr:cNvSpPr txBox="1"/>
      </xdr:nvSpPr>
      <xdr:spPr>
        <a:xfrm>
          <a:off x="6645966" y="4861891"/>
          <a:ext cx="689113" cy="29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lumMod val="65000"/>
                  <a:lumOff val="35000"/>
                </a:schemeClr>
              </a:solidFill>
            </a:rPr>
            <a:t>Figure 1</a:t>
          </a:r>
        </a:p>
      </xdr:txBody>
    </xdr:sp>
    <xdr:clientData/>
  </xdr:twoCellAnchor>
  <xdr:twoCellAnchor>
    <xdr:from>
      <xdr:col>1</xdr:col>
      <xdr:colOff>3727</xdr:colOff>
      <xdr:row>3</xdr:row>
      <xdr:rowOff>10354</xdr:rowOff>
    </xdr:from>
    <xdr:to>
      <xdr:col>11</xdr:col>
      <xdr:colOff>247650</xdr:colOff>
      <xdr:row>72</xdr:row>
      <xdr:rowOff>2</xdr:rowOff>
    </xdr:to>
    <xdr:sp macro="" textlink="">
      <xdr:nvSpPr>
        <xdr:cNvPr id="4" name="TextBox 3"/>
        <xdr:cNvSpPr txBox="1"/>
      </xdr:nvSpPr>
      <xdr:spPr>
        <a:xfrm>
          <a:off x="219075" y="548724"/>
          <a:ext cx="6373053" cy="131341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GUIDANCE</a:t>
          </a:r>
        </a:p>
        <a:p>
          <a:endParaRPr lang="en-US" sz="1100" b="0">
            <a:latin typeface="Calibri Light" panose="020F0302020204030204" pitchFamily="34" charset="0"/>
          </a:endParaRPr>
        </a:p>
        <a:p>
          <a:r>
            <a:rPr lang="en-US" sz="1100" b="0">
              <a:latin typeface="Calibri Light" panose="020F0302020204030204" pitchFamily="34" charset="0"/>
            </a:rPr>
            <a:t>The purpose</a:t>
          </a:r>
          <a:r>
            <a:rPr lang="en-US" sz="1100" b="0" baseline="0">
              <a:latin typeface="Calibri Light" panose="020F0302020204030204" pitchFamily="34" charset="0"/>
            </a:rPr>
            <a:t> of this tool is to more easily allow country teams to select sites based on a limited set of MER related metrics. </a:t>
          </a:r>
        </a:p>
        <a:p>
          <a:endParaRPr lang="en-US" sz="1100" b="0" baseline="0">
            <a:latin typeface="Calibri Light" panose="020F0302020204030204" pitchFamily="34" charset="0"/>
          </a:endParaRPr>
        </a:p>
        <a:p>
          <a:r>
            <a:rPr lang="en-US" sz="1100" b="0" baseline="0">
              <a:latin typeface="Calibri Light" panose="020F0302020204030204" pitchFamily="34" charset="0"/>
            </a:rPr>
            <a:t>The tool has been made easy to use. The tool is populated with a country's set of sites and communities. Country teams should review the metrics in the Selection tab and determine which metrics they want to look at. To exclude looking at a metric, select "Exclude" from the dropdown box to the right of the metric under the header "Include?".  A site will be given a score of between 0 and 2 based for each included metric based on that sites' value compared to the  rest  in the operating unit or priority SNU. You can weight a metric more heavily by selecting "Include - Important" which will double the score for that metric. </a:t>
          </a:r>
        </a:p>
        <a:p>
          <a:endParaRPr lang="en-US" sz="1100" b="0" baseline="0">
            <a:latin typeface="Calibri Light" panose="020F0302020204030204" pitchFamily="34" charset="0"/>
          </a:endParaRPr>
        </a:p>
        <a:p>
          <a:r>
            <a:rPr lang="en-US" sz="1100" b="0" baseline="0">
              <a:latin typeface="Calibri Light" panose="020F0302020204030204" pitchFamily="34" charset="0"/>
            </a:rPr>
            <a:t>Each site/community will receive a total score based on the sum of all the included metrics and then be ranked according to their score (currently tied scored are just ordered alphabetically). </a:t>
          </a:r>
        </a:p>
        <a:p>
          <a:endParaRPr lang="en-US" sz="1100" b="0" baseline="0">
            <a:latin typeface="Calibri Light" panose="020F0302020204030204" pitchFamily="34" charset="0"/>
          </a:endParaRPr>
        </a:p>
        <a:p>
          <a:r>
            <a:rPr lang="en-US" sz="1100" b="0" baseline="0">
              <a:latin typeface="Calibri Light" panose="020F0302020204030204" pitchFamily="34" charset="0"/>
            </a:rPr>
            <a:t>With the metrics chosen, you can navigate over to the Sites tab, which contains the orderd list of communities and sites based on their scores. You can filter this list using the filter buttons above each column.</a:t>
          </a:r>
        </a:p>
        <a:p>
          <a:endParaRPr lang="en-US" sz="1100" b="0" baseline="0">
            <a:latin typeface="Calibri Light" panose="020F0302020204030204" pitchFamily="34" charset="0"/>
          </a:endParaRPr>
        </a:p>
        <a:p>
          <a:r>
            <a:rPr lang="en-US" sz="1100" b="0" baseline="0">
              <a:latin typeface="Calibri Light" panose="020F0302020204030204" pitchFamily="34" charset="0"/>
            </a:rPr>
            <a:t>To further inspect a given site/community, go to teh Site Score tab. There, you can adjust the dropdown, chaning it to the site or community you're interested in. You will then see both the score and weighted score for each metric for that site. </a:t>
          </a:r>
        </a:p>
        <a:p>
          <a:endParaRPr lang="en-US" sz="1100" b="0">
            <a:latin typeface="Calibri Light" panose="020F0302020204030204" pitchFamily="34" charset="0"/>
          </a:endParaRPr>
        </a:p>
        <a:p>
          <a:endParaRPr lang="en-US" sz="1100" b="0">
            <a:latin typeface="Calibri Light" panose="020F0302020204030204" pitchFamily="34" charset="0"/>
          </a:endParaRPr>
        </a:p>
        <a:p>
          <a:r>
            <a:rPr lang="en-US" sz="1100" b="1"/>
            <a:t>SCORING</a:t>
          </a:r>
          <a:r>
            <a:rPr lang="en-US" sz="1100" b="1" baseline="0"/>
            <a:t> OVERVIEW</a:t>
          </a:r>
        </a:p>
        <a:p>
          <a:endParaRPr lang="en-US" sz="1100" baseline="0"/>
        </a:p>
        <a:p>
          <a:r>
            <a:rPr lang="en-US" sz="1100">
              <a:solidFill>
                <a:schemeClr val="dk1"/>
              </a:solidFill>
              <a:effectLst/>
              <a:latin typeface="Calibri Light" panose="020F0302020204030204" pitchFamily="34" charset="0"/>
              <a:ea typeface="+mn-ea"/>
              <a:cs typeface="+mn-cs"/>
            </a:rPr>
            <a:t>In this SIMS site selection tool, we have pursued a non-standard route towards ranking sites. First, we have created a number of custom metrics based on MER indicators to try to identify sites or communities that are in potential need of site visits. For example, rather than just looking at volume of treatment, we are focusing on how a site/community compares to the priority SNU median over the past three quarters. </a:t>
          </a:r>
        </a:p>
        <a:p>
          <a:endParaRPr lang="en-US" sz="1100">
            <a:solidFill>
              <a:schemeClr val="dk1"/>
            </a:solidFill>
            <a:effectLst/>
            <a:latin typeface="Calibri Light" panose="020F0302020204030204" pitchFamily="34" charset="0"/>
            <a:ea typeface="+mn-ea"/>
            <a:cs typeface="+mn-cs"/>
          </a:endParaRPr>
        </a:p>
        <a:p>
          <a:r>
            <a:rPr lang="en-US" sz="1100">
              <a:solidFill>
                <a:schemeClr val="dk1"/>
              </a:solidFill>
              <a:effectLst/>
              <a:latin typeface="Calibri Light" panose="020F0302020204030204" pitchFamily="34" charset="0"/>
              <a:ea typeface="+mn-ea"/>
              <a:cs typeface="+mn-cs"/>
            </a:rPr>
            <a:t>The second way in which we approached differs from the norm is in our scoring. Since we are often combining multiple measures to create a metric (e.g. target achievement and volume), we created an index score ranging from 0 to 2 based on how that site or community fairs compared to others in the country or priority SNU. The tool will sum up the scores of only those metrics you choose to use in your site selection process, weighting any metric you chose as “important”, scoring it twice as much as it’s originally scored value.</a:t>
          </a:r>
        </a:p>
        <a:p>
          <a:endParaRPr lang="en-US" sz="1100">
            <a:solidFill>
              <a:schemeClr val="dk1"/>
            </a:solidFill>
            <a:effectLst/>
            <a:latin typeface="Calibri Light" panose="020F0302020204030204" pitchFamily="34" charset="0"/>
            <a:ea typeface="+mn-ea"/>
            <a:cs typeface="+mn-cs"/>
          </a:endParaRPr>
        </a:p>
        <a:p>
          <a:r>
            <a:rPr lang="en-US" sz="1100">
              <a:solidFill>
                <a:schemeClr val="dk1"/>
              </a:solidFill>
              <a:effectLst/>
              <a:latin typeface="Calibri Light" panose="020F0302020204030204" pitchFamily="34" charset="0"/>
              <a:ea typeface="+mn-ea"/>
              <a:cs typeface="+mn-cs"/>
            </a:rPr>
            <a:t>Let’s walk through how these metrics are scored. The metrics under case identification, linkage, and initiation on treatment all follow the same method of scoring. For these metrics, we take each site and rank its volume from low to high. Those sites/communities below the median site value receive a value of 0. Sites that have value that falls above the median value but below the 75</a:t>
          </a:r>
          <a:r>
            <a:rPr lang="en-US" sz="1100" baseline="30000">
              <a:solidFill>
                <a:schemeClr val="dk1"/>
              </a:solidFill>
              <a:effectLst/>
              <a:latin typeface="Calibri Light" panose="020F0302020204030204" pitchFamily="34" charset="0"/>
              <a:ea typeface="+mn-ea"/>
              <a:cs typeface="+mn-cs"/>
            </a:rPr>
            <a:t>th</a:t>
          </a:r>
          <a:r>
            <a:rPr lang="en-US" sz="1100">
              <a:solidFill>
                <a:schemeClr val="dk1"/>
              </a:solidFill>
              <a:effectLst/>
              <a:latin typeface="Calibri Light" panose="020F0302020204030204" pitchFamily="34" charset="0"/>
              <a:ea typeface="+mn-ea"/>
              <a:cs typeface="+mn-cs"/>
            </a:rPr>
            <a:t> percentile site are given a score of 1. The sites with the highest values (above the 75</a:t>
          </a:r>
          <a:r>
            <a:rPr lang="en-US" sz="1100" baseline="30000">
              <a:solidFill>
                <a:schemeClr val="dk1"/>
              </a:solidFill>
              <a:effectLst/>
              <a:latin typeface="Calibri Light" panose="020F0302020204030204" pitchFamily="34" charset="0"/>
              <a:ea typeface="+mn-ea"/>
              <a:cs typeface="+mn-cs"/>
            </a:rPr>
            <a:t>th</a:t>
          </a:r>
          <a:r>
            <a:rPr lang="en-US" sz="1100">
              <a:solidFill>
                <a:schemeClr val="dk1"/>
              </a:solidFill>
              <a:effectLst/>
              <a:latin typeface="Calibri Light" panose="020F0302020204030204" pitchFamily="34" charset="0"/>
              <a:ea typeface="+mn-ea"/>
              <a:cs typeface="+mn-cs"/>
            </a:rPr>
            <a:t> percentile) receive a score of 2. For performance indicators, we combine two values – target volume and percent achievement – on a scatter plot and divide into quadrants. Any site/community with high target volume, but low achievement would receive a score of 2; any sites with low achievement (and low volume) receive a score of 1; and finally, any sites with high achievement (above the target value for that quarter) receive a score of 0.</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Example</a:t>
          </a:r>
        </a:p>
        <a:p>
          <a:r>
            <a:rPr lang="en-US" sz="1100">
              <a:solidFill>
                <a:schemeClr val="dk1"/>
              </a:solidFill>
              <a:effectLst/>
              <a:latin typeface="Calibri Light" panose="020F0302020204030204" pitchFamily="34" charset="0"/>
              <a:ea typeface="+mn-ea"/>
              <a:cs typeface="+mn-cs"/>
            </a:rPr>
            <a:t>There are 100 communities and sites in the Westeros operating unit. Looking at testing volume compared to the operating unit (CI.1), we will lay out all the sites based on their positive testing volume from low to high, 36 positive tests to 300. Comparing these sites, we can measure a median value of 124 positives at the 50</a:t>
          </a:r>
          <a:r>
            <a:rPr lang="en-US" sz="1100" baseline="30000">
              <a:solidFill>
                <a:schemeClr val="dk1"/>
              </a:solidFill>
              <a:effectLst/>
              <a:latin typeface="Calibri Light" panose="020F0302020204030204" pitchFamily="34" charset="0"/>
              <a:ea typeface="+mn-ea"/>
              <a:cs typeface="+mn-cs"/>
            </a:rPr>
            <a:t>th</a:t>
          </a:r>
          <a:r>
            <a:rPr lang="en-US" sz="1100">
              <a:solidFill>
                <a:schemeClr val="dk1"/>
              </a:solidFill>
              <a:effectLst/>
              <a:latin typeface="Calibri Light" panose="020F0302020204030204" pitchFamily="34" charset="0"/>
              <a:ea typeface="+mn-ea"/>
              <a:cs typeface="+mn-cs"/>
            </a:rPr>
            <a:t> site and 174 positive tests at the 75</a:t>
          </a:r>
          <a:r>
            <a:rPr lang="en-US" sz="1100" baseline="30000">
              <a:solidFill>
                <a:schemeClr val="dk1"/>
              </a:solidFill>
              <a:effectLst/>
              <a:latin typeface="Calibri Light" panose="020F0302020204030204" pitchFamily="34" charset="0"/>
              <a:ea typeface="+mn-ea"/>
              <a:cs typeface="+mn-cs"/>
            </a:rPr>
            <a:t>th</a:t>
          </a:r>
          <a:r>
            <a:rPr lang="en-US" sz="1100">
              <a:solidFill>
                <a:schemeClr val="dk1"/>
              </a:solidFill>
              <a:effectLst/>
              <a:latin typeface="Calibri Light" panose="020F0302020204030204" pitchFamily="34" charset="0"/>
              <a:ea typeface="+mn-ea"/>
              <a:cs typeface="+mn-cs"/>
            </a:rPr>
            <a:t> site</a:t>
          </a:r>
          <a:r>
            <a:rPr lang="en-US" sz="1100" baseline="0">
              <a:solidFill>
                <a:schemeClr val="dk1"/>
              </a:solidFill>
              <a:effectLst/>
              <a:latin typeface="Calibri Light" panose="020F0302020204030204" pitchFamily="34" charset="0"/>
              <a:ea typeface="+mn-ea"/>
              <a:cs typeface="+mn-cs"/>
            </a:rPr>
            <a:t> </a:t>
          </a:r>
          <a:r>
            <a:rPr lang="en-US" sz="1100">
              <a:solidFill>
                <a:schemeClr val="dk1"/>
              </a:solidFill>
              <a:effectLst/>
              <a:latin typeface="Calibri Light" panose="020F0302020204030204" pitchFamily="34" charset="0"/>
              <a:ea typeface="+mn-ea"/>
              <a:cs typeface="+mn-cs"/>
            </a:rPr>
            <a:t>(see Figure 1).</a:t>
          </a:r>
        </a:p>
        <a:p>
          <a:endParaRPr lang="en-US" sz="1100">
            <a:solidFill>
              <a:schemeClr val="dk1"/>
            </a:solidFill>
            <a:effectLst/>
            <a:latin typeface="Calibri Light" panose="020F0302020204030204" pitchFamily="34" charset="0"/>
            <a:ea typeface="+mn-ea"/>
            <a:cs typeface="+mn-cs"/>
          </a:endParaRPr>
        </a:p>
        <a:p>
          <a:r>
            <a:rPr lang="en-US" sz="1100">
              <a:solidFill>
                <a:schemeClr val="dk1"/>
              </a:solidFill>
              <a:effectLst/>
              <a:latin typeface="Calibri Light" panose="020F0302020204030204" pitchFamily="34" charset="0"/>
              <a:ea typeface="+mn-ea"/>
              <a:cs typeface="+mn-cs"/>
            </a:rPr>
            <a:t>Naath community had 150 positive tests over the last three quarters (Q1: 40, Q2: 60, Q3: 50). Since the median value across all sites and communities in the Westeros was 124 tests, Naath community would fall between that and the 75</a:t>
          </a:r>
          <a:r>
            <a:rPr lang="en-US" sz="1100" baseline="30000">
              <a:solidFill>
                <a:schemeClr val="dk1"/>
              </a:solidFill>
              <a:effectLst/>
              <a:latin typeface="Calibri Light" panose="020F0302020204030204" pitchFamily="34" charset="0"/>
              <a:ea typeface="+mn-ea"/>
              <a:cs typeface="+mn-cs"/>
            </a:rPr>
            <a:t>th</a:t>
          </a:r>
          <a:r>
            <a:rPr lang="en-US" sz="1100">
              <a:solidFill>
                <a:schemeClr val="dk1"/>
              </a:solidFill>
              <a:effectLst/>
              <a:latin typeface="Calibri Light" panose="020F0302020204030204" pitchFamily="34" charset="0"/>
              <a:ea typeface="+mn-ea"/>
              <a:cs typeface="+mn-cs"/>
            </a:rPr>
            <a:t> percentile, 174 positive tests. As a result, we would give Naath a score of 1 for that metric.</a:t>
          </a:r>
        </a:p>
        <a:p>
          <a:endParaRPr lang="en-US" sz="1100">
            <a:solidFill>
              <a:schemeClr val="dk1"/>
            </a:solidFill>
            <a:effectLst/>
            <a:latin typeface="Calibri Light" panose="020F0302020204030204" pitchFamily="34" charset="0"/>
            <a:ea typeface="+mn-ea"/>
            <a:cs typeface="+mn-cs"/>
          </a:endParaRPr>
        </a:p>
        <a:p>
          <a:r>
            <a:rPr lang="en-US" sz="1100">
              <a:solidFill>
                <a:schemeClr val="dk1"/>
              </a:solidFill>
              <a:effectLst/>
              <a:latin typeface="Calibri Light" panose="020F0302020204030204" pitchFamily="34" charset="0"/>
              <a:ea typeface="+mn-ea"/>
              <a:cs typeface="+mn-cs"/>
            </a:rPr>
            <a:t>In addition to looking at positive testing volume, we also decided to look at OVC served targets (PRFM.4). Naath community had a target of serving 361 and achievement of 27% through 3 quarters so far this year. Naath’s volume and achievement place it in the high volume and low achievement quadrant, giving it a score of 2</a:t>
          </a:r>
          <a:r>
            <a:rPr lang="en-US" sz="1100" baseline="0">
              <a:solidFill>
                <a:schemeClr val="dk1"/>
              </a:solidFill>
              <a:effectLst/>
              <a:latin typeface="Calibri Light" panose="020F0302020204030204" pitchFamily="34" charset="0"/>
              <a:ea typeface="+mn-ea"/>
              <a:cs typeface="+mn-cs"/>
            </a:rPr>
            <a:t> (see Figure 2).</a:t>
          </a:r>
          <a:endParaRPr lang="en-US" sz="1100">
            <a:solidFill>
              <a:schemeClr val="dk1"/>
            </a:solidFill>
            <a:effectLst/>
            <a:latin typeface="Calibri Light" panose="020F0302020204030204" pitchFamily="34" charset="0"/>
            <a:ea typeface="+mn-ea"/>
            <a:cs typeface="+mn-cs"/>
          </a:endParaRPr>
        </a:p>
        <a:p>
          <a:endParaRPr lang="en-US" sz="1100">
            <a:solidFill>
              <a:schemeClr val="dk1"/>
            </a:solidFill>
            <a:effectLst/>
            <a:latin typeface="Calibri Light" panose="020F0302020204030204" pitchFamily="34" charset="0"/>
            <a:ea typeface="+mn-ea"/>
            <a:cs typeface="+mn-cs"/>
          </a:endParaRPr>
        </a:p>
        <a:p>
          <a:r>
            <a:rPr lang="en-US" sz="1100">
              <a:solidFill>
                <a:schemeClr val="dk1"/>
              </a:solidFill>
              <a:effectLst/>
              <a:latin typeface="Calibri Light" panose="020F0302020204030204" pitchFamily="34" charset="0"/>
              <a:ea typeface="+mn-ea"/>
              <a:cs typeface="+mn-cs"/>
            </a:rPr>
            <a:t>If those were the only two metrics we chose to look at and we indicated that OVC was an important metric (giving it a weight of twice as great as the original score) Naath community would have a score of 5 - 1 for C1.1 and 4 (2 score * 2 weight) for PRFM.4. Naath would then be ranked against all the other sites/communities in Westeros for these two metrics.</a:t>
          </a:r>
        </a:p>
        <a:p>
          <a:endParaRPr lang="en-US" sz="1100">
            <a:solidFill>
              <a:schemeClr val="dk1"/>
            </a:solidFill>
            <a:effectLst/>
            <a:latin typeface="Calibri Light" panose="020F0302020204030204" pitchFamily="34" charset="0"/>
            <a:ea typeface="+mn-ea"/>
            <a:cs typeface="+mn-cs"/>
          </a:endParaRPr>
        </a:p>
        <a:p>
          <a:r>
            <a:rPr lang="en-US" sz="1100" b="1">
              <a:solidFill>
                <a:schemeClr val="dk1"/>
              </a:solidFill>
              <a:effectLst/>
              <a:latin typeface="+mn-lt"/>
              <a:ea typeface="+mn-ea"/>
              <a:cs typeface="+mn-cs"/>
            </a:rPr>
            <a:t>NOTES</a:t>
          </a:r>
        </a:p>
        <a:p>
          <a:endParaRPr lang="en-US" sz="1100">
            <a:solidFill>
              <a:schemeClr val="dk1"/>
            </a:solidFill>
            <a:effectLst/>
            <a:latin typeface="Calibri Light" panose="020F0302020204030204" pitchFamily="34" charset="0"/>
            <a:ea typeface="+mn-ea"/>
            <a:cs typeface="+mn-cs"/>
          </a:endParaRPr>
        </a:p>
        <a:p>
          <a:r>
            <a:rPr lang="en-US" sz="1100">
              <a:solidFill>
                <a:schemeClr val="dk1"/>
              </a:solidFill>
              <a:effectLst/>
              <a:latin typeface="Calibri Light" panose="020F0302020204030204" pitchFamily="34" charset="0"/>
              <a:ea typeface="+mn-ea"/>
              <a:cs typeface="+mn-cs"/>
            </a:rPr>
            <a:t>This</a:t>
          </a:r>
          <a:r>
            <a:rPr lang="en-US" sz="1100" baseline="0">
              <a:solidFill>
                <a:schemeClr val="dk1"/>
              </a:solidFill>
              <a:effectLst/>
              <a:latin typeface="Calibri Light" panose="020F0302020204030204" pitchFamily="34" charset="0"/>
              <a:ea typeface="+mn-ea"/>
              <a:cs typeface="+mn-cs"/>
            </a:rPr>
            <a:t> SIMS Site selection tool was populated with the site level MER Structured Dataset FY18Q4i. The code used to produce the calculations and underlying dataset can be found on GitHub (github.com/USAID-OHA-SI/sims_site_selection).</a:t>
          </a:r>
        </a:p>
        <a:p>
          <a:endParaRPr lang="en-US" sz="1100" b="0">
            <a:solidFill>
              <a:schemeClr val="dk1"/>
            </a:solidFill>
            <a:effectLst/>
            <a:latin typeface="Calibri Light" panose="020F0302020204030204" pitchFamily="34" charset="0"/>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Calibri Light" panose="020F0302020204030204" pitchFamily="34" charset="0"/>
              <a:ea typeface="+mn-ea"/>
              <a:cs typeface="+mn-cs"/>
            </a:rPr>
            <a:t>Any issues or suggestions can be reported to Shabeen Ally (xlk1@cdc.gov) or Aaron Chafetz (achafetz@usaid.gov). </a:t>
          </a:r>
          <a:endParaRPr lang="en-US" b="0">
            <a:effectLst/>
            <a:latin typeface="Calibri Light" panose="020F0302020204030204" pitchFamily="34" charset="0"/>
          </a:endParaRPr>
        </a:p>
        <a:p>
          <a:endParaRPr lang="en-US" sz="1100">
            <a:solidFill>
              <a:schemeClr val="dk1"/>
            </a:solidFill>
            <a:effectLst/>
            <a:latin typeface="Calibri Light" panose="020F0302020204030204" pitchFamily="34" charset="0"/>
            <a:ea typeface="+mn-ea"/>
            <a:cs typeface="+mn-cs"/>
          </a:endParaRPr>
        </a:p>
      </xdr:txBody>
    </xdr:sp>
    <xdr:clientData/>
  </xdr:twoCellAnchor>
  <xdr:twoCellAnchor editAs="oneCell">
    <xdr:from>
      <xdr:col>11</xdr:col>
      <xdr:colOff>282438</xdr:colOff>
      <xdr:row>26</xdr:row>
      <xdr:rowOff>181749</xdr:rowOff>
    </xdr:from>
    <xdr:to>
      <xdr:col>19</xdr:col>
      <xdr:colOff>526278</xdr:colOff>
      <xdr:row>42</xdr:row>
      <xdr:rowOff>155992</xdr:rowOff>
    </xdr:to>
    <xdr:pic>
      <xdr:nvPicPr>
        <xdr:cNvPr id="5" name="Picture 4"/>
        <xdr:cNvPicPr>
          <a:picLocks noChangeAspect="1"/>
        </xdr:cNvPicPr>
      </xdr:nvPicPr>
      <xdr:blipFill>
        <a:blip xmlns:r="http://schemas.openxmlformats.org/officeDocument/2006/relationships" r:embed="rId1"/>
        <a:stretch>
          <a:fillRect/>
        </a:stretch>
      </xdr:blipFill>
      <xdr:spPr>
        <a:xfrm>
          <a:off x="6626916" y="5101619"/>
          <a:ext cx="5147145" cy="3022243"/>
        </a:xfrm>
        <a:prstGeom prst="rect">
          <a:avLst/>
        </a:prstGeom>
      </xdr:spPr>
    </xdr:pic>
    <xdr:clientData/>
  </xdr:twoCellAnchor>
  <xdr:twoCellAnchor editAs="oneCell">
    <xdr:from>
      <xdr:col>11</xdr:col>
      <xdr:colOff>320538</xdr:colOff>
      <xdr:row>45</xdr:row>
      <xdr:rowOff>170621</xdr:rowOff>
    </xdr:from>
    <xdr:to>
      <xdr:col>19</xdr:col>
      <xdr:colOff>564378</xdr:colOff>
      <xdr:row>61</xdr:row>
      <xdr:rowOff>144245</xdr:rowOff>
    </xdr:to>
    <xdr:pic>
      <xdr:nvPicPr>
        <xdr:cNvPr id="6" name="Picture 5"/>
        <xdr:cNvPicPr>
          <a:picLocks noChangeAspect="1"/>
        </xdr:cNvPicPr>
      </xdr:nvPicPr>
      <xdr:blipFill>
        <a:blip xmlns:r="http://schemas.openxmlformats.org/officeDocument/2006/relationships" r:embed="rId2"/>
        <a:stretch>
          <a:fillRect/>
        </a:stretch>
      </xdr:blipFill>
      <xdr:spPr>
        <a:xfrm>
          <a:off x="6665016" y="8709991"/>
          <a:ext cx="5147145" cy="3021624"/>
        </a:xfrm>
        <a:prstGeom prst="rect">
          <a:avLst/>
        </a:prstGeom>
      </xdr:spPr>
    </xdr:pic>
    <xdr:clientData/>
  </xdr:twoCellAnchor>
  <xdr:twoCellAnchor editAs="oneCell">
    <xdr:from>
      <xdr:col>11</xdr:col>
      <xdr:colOff>103660</xdr:colOff>
      <xdr:row>1</xdr:row>
      <xdr:rowOff>241327</xdr:rowOff>
    </xdr:from>
    <xdr:to>
      <xdr:col>11</xdr:col>
      <xdr:colOff>580596</xdr:colOff>
      <xdr:row>2</xdr:row>
      <xdr:rowOff>180258</xdr:rowOff>
    </xdr:to>
    <xdr:pic>
      <xdr:nvPicPr>
        <xdr:cNvPr id="11" name="Picture 10"/>
        <xdr:cNvPicPr>
          <a:picLocks noChangeAspect="1"/>
        </xdr:cNvPicPr>
      </xdr:nvPicPr>
      <xdr:blipFill>
        <a:blip xmlns:r="http://schemas.openxmlformats.org/officeDocument/2006/relationships" r:embed="rId3"/>
        <a:stretch>
          <a:fillRect/>
        </a:stretch>
      </xdr:blipFill>
      <xdr:spPr>
        <a:xfrm>
          <a:off x="6448138" y="324153"/>
          <a:ext cx="476936" cy="203975"/>
        </a:xfrm>
        <a:prstGeom prst="rect">
          <a:avLst/>
        </a:prstGeom>
      </xdr:spPr>
    </xdr:pic>
    <xdr:clientData/>
  </xdr:twoCellAnchor>
  <xdr:twoCellAnchor editAs="oneCell">
    <xdr:from>
      <xdr:col>9</xdr:col>
      <xdr:colOff>472142</xdr:colOff>
      <xdr:row>0</xdr:row>
      <xdr:rowOff>0</xdr:rowOff>
    </xdr:from>
    <xdr:to>
      <xdr:col>11</xdr:col>
      <xdr:colOff>115990</xdr:colOff>
      <xdr:row>4</xdr:row>
      <xdr:rowOff>123410</xdr:rowOff>
    </xdr:to>
    <xdr:pic>
      <xdr:nvPicPr>
        <xdr:cNvPr id="12" name="Picture 11"/>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590794" y="0"/>
          <a:ext cx="869674" cy="8522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952593</xdr:colOff>
      <xdr:row>1</xdr:row>
      <xdr:rowOff>94225</xdr:rowOff>
    </xdr:from>
    <xdr:to>
      <xdr:col>3</xdr:col>
      <xdr:colOff>1192090</xdr:colOff>
      <xdr:row>1</xdr:row>
      <xdr:rowOff>196653</xdr:rowOff>
    </xdr:to>
    <xdr:pic>
      <xdr:nvPicPr>
        <xdr:cNvPr id="6" name="Picture 5"/>
        <xdr:cNvPicPr>
          <a:picLocks noChangeAspect="1"/>
        </xdr:cNvPicPr>
      </xdr:nvPicPr>
      <xdr:blipFill>
        <a:blip xmlns:r="http://schemas.openxmlformats.org/officeDocument/2006/relationships" r:embed="rId1"/>
        <a:stretch>
          <a:fillRect/>
        </a:stretch>
      </xdr:blipFill>
      <xdr:spPr>
        <a:xfrm>
          <a:off x="7590785" y="182148"/>
          <a:ext cx="239497" cy="102428"/>
        </a:xfrm>
        <a:prstGeom prst="rect">
          <a:avLst/>
        </a:prstGeom>
      </xdr:spPr>
    </xdr:pic>
    <xdr:clientData/>
  </xdr:twoCellAnchor>
  <xdr:twoCellAnchor editAs="oneCell">
    <xdr:from>
      <xdr:col>3</xdr:col>
      <xdr:colOff>439616</xdr:colOff>
      <xdr:row>0</xdr:row>
      <xdr:rowOff>0</xdr:rowOff>
    </xdr:from>
    <xdr:to>
      <xdr:col>3</xdr:col>
      <xdr:colOff>915866</xdr:colOff>
      <xdr:row>3</xdr:row>
      <xdr:rowOff>63744</xdr:rowOff>
    </xdr:to>
    <xdr:pic>
      <xdr:nvPicPr>
        <xdr:cNvPr id="7" name="Picture 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77808" y="0"/>
          <a:ext cx="476250" cy="4667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503453</xdr:colOff>
      <xdr:row>0</xdr:row>
      <xdr:rowOff>182148</xdr:rowOff>
    </xdr:from>
    <xdr:to>
      <xdr:col>8</xdr:col>
      <xdr:colOff>742950</xdr:colOff>
      <xdr:row>1</xdr:row>
      <xdr:rowOff>17876</xdr:rowOff>
    </xdr:to>
    <xdr:pic>
      <xdr:nvPicPr>
        <xdr:cNvPr id="4" name="Picture 3"/>
        <xdr:cNvPicPr>
          <a:picLocks noChangeAspect="1"/>
        </xdr:cNvPicPr>
      </xdr:nvPicPr>
      <xdr:blipFill>
        <a:blip xmlns:r="http://schemas.openxmlformats.org/officeDocument/2006/relationships" r:embed="rId1"/>
        <a:stretch>
          <a:fillRect/>
        </a:stretch>
      </xdr:blipFill>
      <xdr:spPr>
        <a:xfrm>
          <a:off x="10171328" y="182148"/>
          <a:ext cx="239497" cy="102428"/>
        </a:xfrm>
        <a:prstGeom prst="rect">
          <a:avLst/>
        </a:prstGeom>
      </xdr:spPr>
    </xdr:pic>
    <xdr:clientData/>
  </xdr:twoCellAnchor>
  <xdr:twoCellAnchor editAs="oneCell">
    <xdr:from>
      <xdr:col>7</xdr:col>
      <xdr:colOff>1657351</xdr:colOff>
      <xdr:row>0</xdr:row>
      <xdr:rowOff>0</xdr:rowOff>
    </xdr:from>
    <xdr:to>
      <xdr:col>8</xdr:col>
      <xdr:colOff>466726</xdr:colOff>
      <xdr:row>1</xdr:row>
      <xdr:rowOff>200025</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658351" y="0"/>
          <a:ext cx="476250" cy="4667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439708</xdr:colOff>
      <xdr:row>0</xdr:row>
      <xdr:rowOff>163549</xdr:rowOff>
    </xdr:from>
    <xdr:to>
      <xdr:col>5</xdr:col>
      <xdr:colOff>700970</xdr:colOff>
      <xdr:row>1</xdr:row>
      <xdr:rowOff>11516</xdr:rowOff>
    </xdr:to>
    <xdr:pic>
      <xdr:nvPicPr>
        <xdr:cNvPr id="2" name="Picture 1"/>
        <xdr:cNvPicPr>
          <a:picLocks noChangeAspect="1"/>
        </xdr:cNvPicPr>
      </xdr:nvPicPr>
      <xdr:blipFill>
        <a:blip xmlns:r="http://schemas.openxmlformats.org/officeDocument/2006/relationships" r:embed="rId1"/>
        <a:stretch>
          <a:fillRect/>
        </a:stretch>
      </xdr:blipFill>
      <xdr:spPr>
        <a:xfrm>
          <a:off x="8880323" y="163549"/>
          <a:ext cx="261262" cy="111736"/>
        </a:xfrm>
        <a:prstGeom prst="rect">
          <a:avLst/>
        </a:prstGeom>
      </xdr:spPr>
    </xdr:pic>
    <xdr:clientData/>
  </xdr:twoCellAnchor>
  <xdr:twoCellAnchor editAs="oneCell">
    <xdr:from>
      <xdr:col>5</xdr:col>
      <xdr:colOff>1</xdr:colOff>
      <xdr:row>0</xdr:row>
      <xdr:rowOff>0</xdr:rowOff>
    </xdr:from>
    <xdr:to>
      <xdr:col>5</xdr:col>
      <xdr:colOff>456065</xdr:colOff>
      <xdr:row>2</xdr:row>
      <xdr:rowOff>87923</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40616" y="0"/>
          <a:ext cx="456064" cy="446942"/>
        </a:xfrm>
        <a:prstGeom prst="rect">
          <a:avLst/>
        </a:prstGeom>
      </xdr:spPr>
    </xdr:pic>
    <xdr:clientData/>
  </xdr:twoCellAnchor>
</xdr:wsDr>
</file>

<file path=xl/tables/table1.xml><?xml version="1.0" encoding="utf-8"?>
<table xmlns="http://schemas.openxmlformats.org/spreadsheetml/2006/main" id="2" name="prioritysites" displayName="prioritysites" ref="B3:I503" totalsRowShown="0" headerRowDxfId="13">
  <autoFilter ref="B3:I503"/>
  <tableColumns count="8">
    <tableColumn id="1" name="rank" dataDxfId="12"/>
    <tableColumn id="2" name="site/community name" dataDxfId="11">
      <calculatedColumnFormula>INDEX(data[sitename],MATCH(B4,data[rank],0))</calculatedColumnFormula>
    </tableColumn>
    <tableColumn id="5" name="site type" dataDxfId="10">
      <calculatedColumnFormula>INDEX(data[sitetype],MATCH(B4,data[rank],0))</calculatedColumnFormula>
    </tableColumn>
    <tableColumn id="7" name="CDC presence" dataDxfId="9">
      <calculatedColumnFormula>INDEX(data[agency_cdc],MATCH(B4,data[rank],0))</calculatedColumnFormula>
    </tableColumn>
    <tableColumn id="8" name="USAID presence" dataDxfId="8">
      <calculatedColumnFormula>INDEX(data[agency_usaid],MATCH(B4,data[rank],0))</calculatedColumnFormula>
    </tableColumn>
    <tableColumn id="3" name="priority SNU" dataDxfId="7">
      <calculatedColumnFormula>INDEX(data[psnu],MATCH(B4,data[rank],0))</calculatedColumnFormula>
    </tableColumn>
    <tableColumn id="4" name="prioritization" dataDxfId="6">
      <calculatedColumnFormula>INDEX(data[snuprioritization],MATCH(B4,data[rank],0))</calculatedColumnFormula>
    </tableColumn>
    <tableColumn id="6" name="index score" dataDxfId="5">
      <calculatedColumnFormula>INDEX(data[score],MATCH(B4,data[rank],0))</calculatedColumnFormula>
    </tableColumn>
  </tableColumns>
  <tableStyleInfo showFirstColumn="0" showLastColumn="0" showRowStripes="1" showColumnStripes="0"/>
</table>
</file>

<file path=xl/tables/table2.xml><?xml version="1.0" encoding="utf-8"?>
<table xmlns="http://schemas.openxmlformats.org/spreadsheetml/2006/main" id="1" name="data" displayName="data" ref="A2:AE5003" totalsRowShown="0">
  <autoFilter ref="A2:AE5003"/>
  <tableColumns count="31">
    <tableColumn id="6" name="orgunituid"/>
    <tableColumn id="1" name="sitename"/>
    <tableColumn id="2" name="operatingunit"/>
    <tableColumn id="3" name="psnu"/>
    <tableColumn id="4" name="snuprioritization"/>
    <tableColumn id="5" name="sitetype"/>
    <tableColumn id="27" name="agency_cdc"/>
    <tableColumn id="28" name="agency_usaid"/>
    <tableColumn id="7" name="type"/>
    <tableColumn id="8" name="ci.hts_index"/>
    <tableColumn id="9" name="ci.hts_pos_ou"/>
    <tableColumn id="10" name="ci.hts_pos_psnu"/>
    <tableColumn id="11" name="ci.hts_pos_yoyc"/>
    <tableColumn id="12" name="ci.hts_pos_yoyd"/>
    <tableColumn id="13" name="init.tx_netnew_yoyc"/>
    <tableColumn id="14" name="init.tx_netnew_yoyd"/>
    <tableColumn id="15" name="init.tx_new_ou"/>
    <tableColumn id="16" name="init.tx_new_psnu"/>
    <tableColumn id="17" name="init.tx_new_yoyc"/>
    <tableColumn id="18" name="init.tx_new_yoyd"/>
    <tableColumn id="24" name="prfm.hts_tst_pos"/>
    <tableColumn id="25" name="prfm.kp_prev"/>
    <tableColumn id="26" name="prfm.ovc_serv"/>
    <tableColumn id="19" name="prfm.pmtct_stat" dataDxfId="2"/>
    <tableColumn id="20" name="prfm.tx_new" dataDxfId="1"/>
    <tableColumn id="29" name="prfm.vmmc_circ"/>
    <tableColumn id="30" name="stat.ovc"/>
    <tableColumn id="31" name="stat.pmtct"/>
    <tableColumn id="32" name="stat.tb"/>
    <tableColumn id="33" name="score">
      <calculatedColumnFormula>IF(data[[#This Row],[type]]="score",SUMPRODUCT($J$1:$AC$1,data[[#This Row],[ci.hts_index]:[stat.tb]]),-1)</calculatedColumnFormula>
    </tableColumn>
    <tableColumn id="34" name="rank" dataDxfId="0">
      <calculatedColumnFormula>IF(data[[#This Row],[type]]="score",RANK(data[[#This Row],[score]],data[score])+COUNTIF($AD$3:AD3,AD3)-1,0)</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Autumn Woods">
      <a:dk1>
        <a:sysClr val="windowText" lastClr="000000"/>
      </a:dk1>
      <a:lt1>
        <a:sysClr val="window" lastClr="FFFFFF"/>
      </a:lt1>
      <a:dk2>
        <a:srgbClr val="244164"/>
      </a:dk2>
      <a:lt2>
        <a:srgbClr val="F7F7F7"/>
      </a:lt2>
      <a:accent1>
        <a:srgbClr val="335B8E"/>
      </a:accent1>
      <a:accent2>
        <a:srgbClr val="6CA18F"/>
      </a:accent2>
      <a:accent3>
        <a:srgbClr val="B5B867"/>
      </a:accent3>
      <a:accent4>
        <a:srgbClr val="CC5234"/>
      </a:accent4>
      <a:accent5>
        <a:srgbClr val="D9812C"/>
      </a:accent5>
      <a:accent6>
        <a:srgbClr val="948D79"/>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6"/>
  <sheetViews>
    <sheetView showGridLines="0" showRowColHeaders="0" tabSelected="1" zoomScale="115" zoomScaleNormal="115" workbookViewId="0">
      <selection activeCell="N17" sqref="N17"/>
    </sheetView>
  </sheetViews>
  <sheetFormatPr defaultColWidth="0" defaultRowHeight="15" zeroHeight="1" x14ac:dyDescent="0.25"/>
  <cols>
    <col min="1" max="1" width="3.28515625" customWidth="1"/>
    <col min="2" max="21" width="9.140625" customWidth="1"/>
    <col min="22" max="16384" width="9.140625" hidden="1"/>
  </cols>
  <sheetData>
    <row r="1" spans="1:7" ht="6.75" customHeight="1" x14ac:dyDescent="0.25"/>
    <row r="2" spans="1:7" ht="21" x14ac:dyDescent="0.35">
      <c r="A2" s="32" t="str">
        <f>"SIMS ASSESSMENT PRIORITIZATION | "&amp;UPPER(opunit)</f>
        <v>SIMS ASSESSMENT PRIORITIZATION | TEMPLATE</v>
      </c>
      <c r="G2" s="27"/>
    </row>
    <row r="3" spans="1:7" x14ac:dyDescent="0.25">
      <c r="B3" s="36" t="s">
        <v>106</v>
      </c>
    </row>
    <row r="4" spans="1:7" x14ac:dyDescent="0.25"/>
    <row r="5" spans="1:7" x14ac:dyDescent="0.25"/>
    <row r="6" spans="1:7" x14ac:dyDescent="0.25"/>
    <row r="7" spans="1:7" x14ac:dyDescent="0.25"/>
    <row r="8" spans="1:7" x14ac:dyDescent="0.25"/>
    <row r="9" spans="1:7" x14ac:dyDescent="0.25"/>
    <row r="10" spans="1:7" x14ac:dyDescent="0.25"/>
    <row r="11" spans="1:7" x14ac:dyDescent="0.25"/>
    <row r="12" spans="1:7" x14ac:dyDescent="0.25"/>
    <row r="13" spans="1:7" x14ac:dyDescent="0.25"/>
    <row r="14" spans="1:7" x14ac:dyDescent="0.25"/>
    <row r="15" spans="1:7" x14ac:dyDescent="0.25"/>
    <row r="16" spans="1:7"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2:2" x14ac:dyDescent="0.25"/>
    <row r="66" spans="2:2" x14ac:dyDescent="0.25"/>
    <row r="67" spans="2:2" x14ac:dyDescent="0.25"/>
    <row r="68" spans="2:2" x14ac:dyDescent="0.25"/>
    <row r="69" spans="2:2" x14ac:dyDescent="0.25"/>
    <row r="70" spans="2:2" x14ac:dyDescent="0.25"/>
    <row r="71" spans="2:2" x14ac:dyDescent="0.25"/>
    <row r="72" spans="2:2" x14ac:dyDescent="0.25"/>
    <row r="73" spans="2:2" x14ac:dyDescent="0.25">
      <c r="B73" s="2"/>
    </row>
    <row r="74" spans="2:2" x14ac:dyDescent="0.25"/>
    <row r="75" spans="2:2" x14ac:dyDescent="0.25"/>
    <row r="76" spans="2:2" x14ac:dyDescent="0.25"/>
  </sheetData>
  <sheetProtection sheet="1" objects="1" scenarios="1" selectLockedCells="1" selectUnlockedCell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33"/>
  <sheetViews>
    <sheetView showGridLines="0" showRowColHeaders="0" zoomScale="130" zoomScaleNormal="130" workbookViewId="0">
      <selection activeCell="D6" sqref="D6"/>
    </sheetView>
  </sheetViews>
  <sheetFormatPr defaultColWidth="0" defaultRowHeight="15" zeroHeight="1" x14ac:dyDescent="0.25"/>
  <cols>
    <col min="1" max="1" width="3.140625" style="1" customWidth="1"/>
    <col min="2" max="2" width="4.42578125" style="1" customWidth="1"/>
    <col min="3" max="3" width="92" style="1" customWidth="1"/>
    <col min="4" max="4" width="18.28515625" style="1" bestFit="1" customWidth="1"/>
    <col min="5" max="5" width="3.28515625" style="1" customWidth="1"/>
    <col min="6" max="16384" width="9.140625" style="1" hidden="1"/>
  </cols>
  <sheetData>
    <row r="1" spans="1:7" ht="6.75" customHeight="1" x14ac:dyDescent="0.25"/>
    <row r="2" spans="1:7" ht="21" x14ac:dyDescent="0.35">
      <c r="A2" s="33" t="str">
        <f>"SIMS ASSESSMENT PRIORITIZATION | "&amp;UPPER(opunit)</f>
        <v>SIMS ASSESSMENT PRIORITIZATION | TEMPLATE</v>
      </c>
      <c r="B2" s="22"/>
      <c r="C2" s="22"/>
      <c r="D2" s="28"/>
      <c r="E2" s="22"/>
    </row>
    <row r="3" spans="1:7" ht="3.75" customHeight="1" x14ac:dyDescent="0.25">
      <c r="A3" s="22"/>
      <c r="B3" s="22"/>
      <c r="C3" s="22"/>
      <c r="D3" s="22"/>
      <c r="E3" s="22"/>
    </row>
    <row r="4" spans="1:7" ht="18.75" x14ac:dyDescent="0.3">
      <c r="A4" s="22"/>
      <c r="B4" s="23" t="s">
        <v>35</v>
      </c>
      <c r="C4" s="24"/>
      <c r="D4" s="25" t="s">
        <v>23</v>
      </c>
      <c r="E4" s="22"/>
    </row>
    <row r="5" spans="1:7" x14ac:dyDescent="0.25">
      <c r="A5" s="7" t="s">
        <v>24</v>
      </c>
      <c r="B5" s="6" t="s">
        <v>16</v>
      </c>
      <c r="C5" s="6"/>
      <c r="D5" s="6"/>
      <c r="E5" s="7" t="s">
        <v>25</v>
      </c>
    </row>
    <row r="6" spans="1:7" x14ac:dyDescent="0.25">
      <c r="A6" s="7" t="s">
        <v>26</v>
      </c>
      <c r="B6" s="6"/>
      <c r="C6" s="6" t="s">
        <v>79</v>
      </c>
      <c r="D6" s="26" t="s">
        <v>18</v>
      </c>
      <c r="E6" s="7">
        <f>IF(ISBLANK(D6),0,INDEX(weights,MATCH(D6,inclusion,0)))</f>
        <v>1</v>
      </c>
    </row>
    <row r="7" spans="1:7" x14ac:dyDescent="0.25">
      <c r="A7" s="7" t="s">
        <v>27</v>
      </c>
      <c r="B7" s="6"/>
      <c r="C7" s="6" t="s">
        <v>80</v>
      </c>
      <c r="D7" s="26" t="s">
        <v>18</v>
      </c>
      <c r="E7" s="7">
        <f>IF(ISBLANK(D7),0,INDEX(weights,MATCH(D7,inclusion,0)))</f>
        <v>1</v>
      </c>
    </row>
    <row r="8" spans="1:7" x14ac:dyDescent="0.25">
      <c r="A8" s="7" t="s">
        <v>28</v>
      </c>
      <c r="B8" s="6"/>
      <c r="C8" s="6" t="s">
        <v>82</v>
      </c>
      <c r="D8" s="26" t="s">
        <v>19</v>
      </c>
      <c r="E8" s="7">
        <f>IF(ISBLANK(D8),0,INDEX(weights,MATCH(D8,inclusion,0)))</f>
        <v>0</v>
      </c>
    </row>
    <row r="9" spans="1:7" x14ac:dyDescent="0.25">
      <c r="A9" s="7" t="s">
        <v>29</v>
      </c>
      <c r="B9" s="6"/>
      <c r="C9" s="6" t="s">
        <v>83</v>
      </c>
      <c r="D9" s="26" t="s">
        <v>18</v>
      </c>
      <c r="E9" s="7">
        <f>IF(ISBLANK(D9),0,INDEX(weights,MATCH(D9,inclusion,0)))</f>
        <v>1</v>
      </c>
    </row>
    <row r="10" spans="1:7" x14ac:dyDescent="0.25">
      <c r="A10" s="7" t="s">
        <v>65</v>
      </c>
      <c r="C10" s="6" t="s">
        <v>93</v>
      </c>
      <c r="D10" s="26" t="s">
        <v>18</v>
      </c>
      <c r="E10" s="7">
        <f>IF(ISBLANK(D10),0,INDEX(weights,MATCH(D10,inclusion,0)))</f>
        <v>1</v>
      </c>
    </row>
    <row r="11" spans="1:7" x14ac:dyDescent="0.25">
      <c r="A11" s="7"/>
      <c r="B11" s="6" t="s">
        <v>17</v>
      </c>
      <c r="C11" s="6"/>
      <c r="D11" s="26"/>
      <c r="E11" s="7"/>
    </row>
    <row r="12" spans="1:7" x14ac:dyDescent="0.25">
      <c r="A12" s="7" t="s">
        <v>30</v>
      </c>
      <c r="B12" s="6"/>
      <c r="C12" s="6" t="s">
        <v>71</v>
      </c>
      <c r="D12" s="26" t="s">
        <v>18</v>
      </c>
      <c r="E12" s="7">
        <f t="shared" ref="E12:E17" si="0">IF(ISBLANK(D12),0,INDEX(weights,MATCH(D12,inclusion,0)))</f>
        <v>1</v>
      </c>
    </row>
    <row r="13" spans="1:7" x14ac:dyDescent="0.25">
      <c r="A13" s="7" t="s">
        <v>31</v>
      </c>
      <c r="B13" s="6"/>
      <c r="C13" s="6" t="s">
        <v>72</v>
      </c>
      <c r="D13" s="26" t="s">
        <v>18</v>
      </c>
      <c r="E13" s="7">
        <f t="shared" si="0"/>
        <v>1</v>
      </c>
    </row>
    <row r="14" spans="1:7" x14ac:dyDescent="0.25">
      <c r="A14" s="7" t="s">
        <v>32</v>
      </c>
      <c r="B14" s="6"/>
      <c r="C14" s="6" t="s">
        <v>73</v>
      </c>
      <c r="D14" s="26" t="s">
        <v>19</v>
      </c>
      <c r="E14" s="7">
        <f t="shared" si="0"/>
        <v>0</v>
      </c>
    </row>
    <row r="15" spans="1:7" x14ac:dyDescent="0.25">
      <c r="A15" s="7" t="s">
        <v>33</v>
      </c>
      <c r="B15" s="6"/>
      <c r="C15" s="6" t="s">
        <v>74</v>
      </c>
      <c r="D15" s="26" t="s">
        <v>18</v>
      </c>
      <c r="E15" s="7">
        <f t="shared" si="0"/>
        <v>1</v>
      </c>
    </row>
    <row r="16" spans="1:7" x14ac:dyDescent="0.25">
      <c r="A16" s="7" t="s">
        <v>66</v>
      </c>
      <c r="B16" s="6"/>
      <c r="C16" s="6" t="s">
        <v>75</v>
      </c>
      <c r="D16" s="26" t="s">
        <v>19</v>
      </c>
      <c r="E16" s="7">
        <f t="shared" si="0"/>
        <v>0</v>
      </c>
      <c r="G16" s="6"/>
    </row>
    <row r="17" spans="1:7" x14ac:dyDescent="0.25">
      <c r="A17" s="7" t="s">
        <v>67</v>
      </c>
      <c r="B17" s="6"/>
      <c r="C17" s="6" t="s">
        <v>76</v>
      </c>
      <c r="D17" s="26" t="s">
        <v>18</v>
      </c>
      <c r="E17" s="7">
        <f t="shared" si="0"/>
        <v>1</v>
      </c>
      <c r="G17" s="6"/>
    </row>
    <row r="18" spans="1:7" x14ac:dyDescent="0.25">
      <c r="A18" s="7"/>
      <c r="B18" s="6" t="s">
        <v>77</v>
      </c>
      <c r="C18" s="6"/>
      <c r="D18" s="26"/>
      <c r="E18" s="7"/>
    </row>
    <row r="19" spans="1:7" x14ac:dyDescent="0.25">
      <c r="A19" s="7" t="s">
        <v>41</v>
      </c>
      <c r="C19" s="6" t="s">
        <v>84</v>
      </c>
      <c r="D19" s="26" t="s">
        <v>18</v>
      </c>
      <c r="E19" s="7">
        <f t="shared" ref="E19:E23" si="1">IF(ISBLANK(D19),0,INDEX(weights,MATCH(D19,inclusion,0)))</f>
        <v>1</v>
      </c>
    </row>
    <row r="20" spans="1:7" x14ac:dyDescent="0.25">
      <c r="A20" s="7" t="s">
        <v>42</v>
      </c>
      <c r="C20" s="6" t="s">
        <v>85</v>
      </c>
      <c r="D20" s="26" t="s">
        <v>18</v>
      </c>
      <c r="E20" s="7">
        <f t="shared" si="1"/>
        <v>1</v>
      </c>
    </row>
    <row r="21" spans="1:7" x14ac:dyDescent="0.25">
      <c r="A21" s="7" t="s">
        <v>43</v>
      </c>
      <c r="C21" s="6" t="s">
        <v>86</v>
      </c>
      <c r="D21" s="26" t="s">
        <v>18</v>
      </c>
      <c r="E21" s="7">
        <f t="shared" si="1"/>
        <v>1</v>
      </c>
    </row>
    <row r="22" spans="1:7" x14ac:dyDescent="0.25">
      <c r="A22" s="7" t="s">
        <v>44</v>
      </c>
      <c r="C22" s="6" t="s">
        <v>87</v>
      </c>
      <c r="D22" s="26" t="s">
        <v>18</v>
      </c>
      <c r="E22" s="7">
        <f t="shared" si="1"/>
        <v>1</v>
      </c>
    </row>
    <row r="23" spans="1:7" x14ac:dyDescent="0.25">
      <c r="A23" s="7" t="s">
        <v>45</v>
      </c>
      <c r="C23" s="31" t="s">
        <v>103</v>
      </c>
      <c r="D23" s="26" t="s">
        <v>18</v>
      </c>
      <c r="E23" s="7">
        <f t="shared" si="1"/>
        <v>1</v>
      </c>
    </row>
    <row r="24" spans="1:7" x14ac:dyDescent="0.25">
      <c r="A24" s="7" t="s">
        <v>45</v>
      </c>
      <c r="C24" s="6" t="s">
        <v>81</v>
      </c>
      <c r="D24" s="26" t="s">
        <v>18</v>
      </c>
      <c r="E24" s="7">
        <f>IF(ISBLANK(D24),0,INDEX(weights,MATCH(D24,inclusion,0)))</f>
        <v>1</v>
      </c>
    </row>
    <row r="25" spans="1:7" x14ac:dyDescent="0.25">
      <c r="A25" s="7"/>
      <c r="B25" s="6" t="s">
        <v>78</v>
      </c>
      <c r="C25" s="6"/>
      <c r="D25" s="26"/>
      <c r="E25" s="7"/>
    </row>
    <row r="26" spans="1:7" x14ac:dyDescent="0.25">
      <c r="A26" s="7" t="s">
        <v>68</v>
      </c>
      <c r="C26" s="6" t="s">
        <v>88</v>
      </c>
      <c r="D26" s="26" t="s">
        <v>18</v>
      </c>
      <c r="E26" s="7">
        <f>IF(ISBLANK(D26),0,INDEX(weights,MATCH(D26,inclusion,0)))</f>
        <v>1</v>
      </c>
    </row>
    <row r="27" spans="1:7" x14ac:dyDescent="0.25">
      <c r="A27" s="7" t="s">
        <v>69</v>
      </c>
      <c r="C27" s="6" t="s">
        <v>89</v>
      </c>
      <c r="D27" s="26" t="s">
        <v>18</v>
      </c>
      <c r="E27" s="7">
        <f>IF(ISBLANK(D27),0,INDEX(weights,MATCH(D27,inclusion,0)))</f>
        <v>1</v>
      </c>
    </row>
    <row r="28" spans="1:7" x14ac:dyDescent="0.25">
      <c r="A28" s="7" t="s">
        <v>70</v>
      </c>
      <c r="C28" s="6" t="s">
        <v>90</v>
      </c>
      <c r="D28" s="26" t="s">
        <v>18</v>
      </c>
      <c r="E28" s="7">
        <f>IF(ISBLANK(D28),0,INDEX(weights,MATCH(D28,inclusion,0)))</f>
        <v>1</v>
      </c>
    </row>
    <row r="29" spans="1:7" x14ac:dyDescent="0.25"/>
    <row r="30" spans="1:7" x14ac:dyDescent="0.25"/>
    <row r="31" spans="1:7" x14ac:dyDescent="0.25"/>
    <row r="32" spans="1:7" x14ac:dyDescent="0.25"/>
    <row r="33" x14ac:dyDescent="0.25"/>
  </sheetData>
  <conditionalFormatting sqref="B5:D28">
    <cfRule type="expression" dxfId="16" priority="9">
      <formula>$D5="Exclude"</formula>
    </cfRule>
  </conditionalFormatting>
  <dataValidations count="1">
    <dataValidation type="list" allowBlank="1" showInputMessage="1" showErrorMessage="1" sqref="D6:D10 D12:D28">
      <formula1>inclusion</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5"/>
  <sheetViews>
    <sheetView showGridLines="0" showRowColHeaders="0" workbookViewId="0">
      <selection activeCell="C1" sqref="C1"/>
    </sheetView>
  </sheetViews>
  <sheetFormatPr defaultColWidth="0" defaultRowHeight="15" zeroHeight="1" x14ac:dyDescent="0.25"/>
  <cols>
    <col min="1" max="1" width="3.28515625" customWidth="1"/>
    <col min="2" max="2" width="6.42578125" customWidth="1"/>
    <col min="3" max="3" width="44.140625" customWidth="1"/>
    <col min="4" max="4" width="12.42578125" customWidth="1"/>
    <col min="5" max="5" width="13.7109375" customWidth="1"/>
    <col min="6" max="6" width="14.85546875" customWidth="1"/>
    <col min="7" max="7" width="25.140625" customWidth="1"/>
    <col min="8" max="8" width="25" bestFit="1" customWidth="1"/>
    <col min="9" max="9" width="11.5703125" customWidth="1"/>
    <col min="10" max="10" width="9.140625" customWidth="1"/>
    <col min="11" max="16384" width="9.140625" hidden="1"/>
  </cols>
  <sheetData>
    <row r="1" spans="1:9" ht="21" x14ac:dyDescent="0.35">
      <c r="I1" s="29"/>
    </row>
    <row r="2" spans="1:9" ht="18.75" x14ac:dyDescent="0.3">
      <c r="A2" s="3"/>
      <c r="B2" s="34" t="str">
        <f>"PRIORITY VISITS BASED ON CRITERIA | "&amp; UPPER(opunit)</f>
        <v>PRIORITY VISITS BASED ON CRITERIA | TEMPLATE</v>
      </c>
      <c r="C2" s="9"/>
      <c r="D2" s="9"/>
      <c r="E2" s="9"/>
      <c r="F2" s="9"/>
      <c r="G2" s="9"/>
      <c r="H2" s="9"/>
      <c r="I2" s="9"/>
    </row>
    <row r="3" spans="1:9" x14ac:dyDescent="0.25">
      <c r="A3" s="3"/>
      <c r="B3" s="8" t="s">
        <v>34</v>
      </c>
      <c r="C3" s="8" t="s">
        <v>47</v>
      </c>
      <c r="D3" s="8" t="s">
        <v>49</v>
      </c>
      <c r="E3" s="8" t="s">
        <v>91</v>
      </c>
      <c r="F3" s="8" t="s">
        <v>92</v>
      </c>
      <c r="G3" s="8" t="s">
        <v>50</v>
      </c>
      <c r="H3" s="8" t="s">
        <v>48</v>
      </c>
      <c r="I3" s="21" t="s">
        <v>55</v>
      </c>
    </row>
    <row r="4" spans="1:9" x14ac:dyDescent="0.25">
      <c r="A4" s="3"/>
      <c r="B4" s="11">
        <v>1</v>
      </c>
      <c r="C4" s="5" t="e">
        <f>INDEX(data[sitename],MATCH(B4,data[rank],0))</f>
        <v>#N/A</v>
      </c>
      <c r="D4" s="5" t="e">
        <f>INDEX(data[sitetype],MATCH(B4,data[rank],0))</f>
        <v>#N/A</v>
      </c>
      <c r="E4" s="5" t="e">
        <f>INDEX(data[agency_cdc],MATCH(B4,data[rank],0))</f>
        <v>#N/A</v>
      </c>
      <c r="F4" s="5" t="e">
        <f>INDEX(data[agency_usaid],MATCH(B4,data[rank],0))</f>
        <v>#N/A</v>
      </c>
      <c r="G4" s="10" t="e">
        <f>INDEX(data[psnu],MATCH(B4,data[rank],0))</f>
        <v>#N/A</v>
      </c>
      <c r="H4" s="2" t="e">
        <f>INDEX(data[snuprioritization],MATCH(B4,data[rank],0))</f>
        <v>#N/A</v>
      </c>
      <c r="I4" s="2" t="e">
        <f>INDEX(data[score],MATCH(B4,data[rank],0))</f>
        <v>#N/A</v>
      </c>
    </row>
    <row r="5" spans="1:9" x14ac:dyDescent="0.25">
      <c r="A5" s="3"/>
      <c r="B5" s="12">
        <v>2</v>
      </c>
      <c r="C5" s="5" t="e">
        <f>INDEX(data[sitename],MATCH(B5,data[rank],0))</f>
        <v>#N/A</v>
      </c>
      <c r="D5" s="5" t="e">
        <f>INDEX(data[sitetype],MATCH(B5,data[rank],0))</f>
        <v>#N/A</v>
      </c>
      <c r="E5" s="5" t="e">
        <f>INDEX(data[agency_cdc],MATCH(B5,data[rank],0))</f>
        <v>#N/A</v>
      </c>
      <c r="F5" s="5" t="e">
        <f>INDEX(data[agency_usaid],MATCH(B5,data[rank],0))</f>
        <v>#N/A</v>
      </c>
      <c r="G5" s="10" t="e">
        <f>INDEX(data[psnu],MATCH(B5,data[rank],0))</f>
        <v>#N/A</v>
      </c>
      <c r="H5" s="2" t="e">
        <f>INDEX(data[snuprioritization],MATCH(B5,data[rank],0))</f>
        <v>#N/A</v>
      </c>
      <c r="I5" s="2" t="e">
        <f>INDEX(data[score],MATCH(B5,data[rank],0))</f>
        <v>#N/A</v>
      </c>
    </row>
    <row r="6" spans="1:9" x14ac:dyDescent="0.25">
      <c r="A6" s="3"/>
      <c r="B6" s="12">
        <v>3</v>
      </c>
      <c r="C6" s="5" t="e">
        <f>INDEX(data[sitename],MATCH(B6,data[rank],0))</f>
        <v>#N/A</v>
      </c>
      <c r="D6" s="5" t="e">
        <f>INDEX(data[sitetype],MATCH(B6,data[rank],0))</f>
        <v>#N/A</v>
      </c>
      <c r="E6" s="5" t="e">
        <f>INDEX(data[agency_cdc],MATCH(B6,data[rank],0))</f>
        <v>#N/A</v>
      </c>
      <c r="F6" s="5" t="e">
        <f>INDEX(data[agency_usaid],MATCH(B6,data[rank],0))</f>
        <v>#N/A</v>
      </c>
      <c r="G6" s="10" t="e">
        <f>INDEX(data[psnu],MATCH(B6,data[rank],0))</f>
        <v>#N/A</v>
      </c>
      <c r="H6" s="2" t="e">
        <f>INDEX(data[snuprioritization],MATCH(B6,data[rank],0))</f>
        <v>#N/A</v>
      </c>
      <c r="I6" s="2" t="e">
        <f>INDEX(data[score],MATCH(B6,data[rank],0))</f>
        <v>#N/A</v>
      </c>
    </row>
    <row r="7" spans="1:9" x14ac:dyDescent="0.25">
      <c r="A7" s="3"/>
      <c r="B7" s="12">
        <v>4</v>
      </c>
      <c r="C7" s="5" t="e">
        <f>INDEX(data[sitename],MATCH(B7,data[rank],0))</f>
        <v>#N/A</v>
      </c>
      <c r="D7" s="5" t="e">
        <f>INDEX(data[sitetype],MATCH(B7,data[rank],0))</f>
        <v>#N/A</v>
      </c>
      <c r="E7" s="5" t="e">
        <f>INDEX(data[agency_cdc],MATCH(B7,data[rank],0))</f>
        <v>#N/A</v>
      </c>
      <c r="F7" s="5" t="e">
        <f>INDEX(data[agency_usaid],MATCH(B7,data[rank],0))</f>
        <v>#N/A</v>
      </c>
      <c r="G7" s="10" t="e">
        <f>INDEX(data[psnu],MATCH(B7,data[rank],0))</f>
        <v>#N/A</v>
      </c>
      <c r="H7" s="2" t="e">
        <f>INDEX(data[snuprioritization],MATCH(B7,data[rank],0))</f>
        <v>#N/A</v>
      </c>
      <c r="I7" s="2" t="e">
        <f>INDEX(data[score],MATCH(B7,data[rank],0))</f>
        <v>#N/A</v>
      </c>
    </row>
    <row r="8" spans="1:9" x14ac:dyDescent="0.25">
      <c r="A8" s="3"/>
      <c r="B8" s="12">
        <v>5</v>
      </c>
      <c r="C8" s="5" t="e">
        <f>INDEX(data[sitename],MATCH(B8,data[rank],0))</f>
        <v>#N/A</v>
      </c>
      <c r="D8" s="5" t="e">
        <f>INDEX(data[sitetype],MATCH(B8,data[rank],0))</f>
        <v>#N/A</v>
      </c>
      <c r="E8" s="5" t="e">
        <f>INDEX(data[agency_cdc],MATCH(B8,data[rank],0))</f>
        <v>#N/A</v>
      </c>
      <c r="F8" s="5" t="e">
        <f>INDEX(data[agency_usaid],MATCH(B8,data[rank],0))</f>
        <v>#N/A</v>
      </c>
      <c r="G8" s="10" t="e">
        <f>INDEX(data[psnu],MATCH(B8,data[rank],0))</f>
        <v>#N/A</v>
      </c>
      <c r="H8" s="2" t="e">
        <f>INDEX(data[snuprioritization],MATCH(B8,data[rank],0))</f>
        <v>#N/A</v>
      </c>
      <c r="I8" s="2" t="e">
        <f>INDEX(data[score],MATCH(B8,data[rank],0))</f>
        <v>#N/A</v>
      </c>
    </row>
    <row r="9" spans="1:9" x14ac:dyDescent="0.25">
      <c r="A9" s="3"/>
      <c r="B9" s="12">
        <v>6</v>
      </c>
      <c r="C9" s="5" t="e">
        <f>INDEX(data[sitename],MATCH(B9,data[rank],0))</f>
        <v>#N/A</v>
      </c>
      <c r="D9" s="5" t="e">
        <f>INDEX(data[sitetype],MATCH(B9,data[rank],0))</f>
        <v>#N/A</v>
      </c>
      <c r="E9" s="5" t="e">
        <f>INDEX(data[agency_cdc],MATCH(B9,data[rank],0))</f>
        <v>#N/A</v>
      </c>
      <c r="F9" s="5" t="e">
        <f>INDEX(data[agency_usaid],MATCH(B9,data[rank],0))</f>
        <v>#N/A</v>
      </c>
      <c r="G9" s="10" t="e">
        <f>INDEX(data[psnu],MATCH(B9,data[rank],0))</f>
        <v>#N/A</v>
      </c>
      <c r="H9" s="2" t="e">
        <f>INDEX(data[snuprioritization],MATCH(B9,data[rank],0))</f>
        <v>#N/A</v>
      </c>
      <c r="I9" s="2" t="e">
        <f>INDEX(data[score],MATCH(B9,data[rank],0))</f>
        <v>#N/A</v>
      </c>
    </row>
    <row r="10" spans="1:9" x14ac:dyDescent="0.25">
      <c r="A10" s="3"/>
      <c r="B10" s="12">
        <v>7</v>
      </c>
      <c r="C10" s="5" t="e">
        <f>INDEX(data[sitename],MATCH(B10,data[rank],0))</f>
        <v>#N/A</v>
      </c>
      <c r="D10" s="5" t="e">
        <f>INDEX(data[sitetype],MATCH(B10,data[rank],0))</f>
        <v>#N/A</v>
      </c>
      <c r="E10" s="5" t="e">
        <f>INDEX(data[agency_cdc],MATCH(B10,data[rank],0))</f>
        <v>#N/A</v>
      </c>
      <c r="F10" s="5" t="e">
        <f>INDEX(data[agency_usaid],MATCH(B10,data[rank],0))</f>
        <v>#N/A</v>
      </c>
      <c r="G10" s="10" t="e">
        <f>INDEX(data[psnu],MATCH(B10,data[rank],0))</f>
        <v>#N/A</v>
      </c>
      <c r="H10" s="2" t="e">
        <f>INDEX(data[snuprioritization],MATCH(B10,data[rank],0))</f>
        <v>#N/A</v>
      </c>
      <c r="I10" s="2" t="e">
        <f>INDEX(data[score],MATCH(B10,data[rank],0))</f>
        <v>#N/A</v>
      </c>
    </row>
    <row r="11" spans="1:9" x14ac:dyDescent="0.25">
      <c r="A11" s="3"/>
      <c r="B11" s="12">
        <v>8</v>
      </c>
      <c r="C11" s="5" t="e">
        <f>INDEX(data[sitename],MATCH(B11,data[rank],0))</f>
        <v>#N/A</v>
      </c>
      <c r="D11" s="5" t="e">
        <f>INDEX(data[sitetype],MATCH(B11,data[rank],0))</f>
        <v>#N/A</v>
      </c>
      <c r="E11" s="5" t="e">
        <f>INDEX(data[agency_cdc],MATCH(B11,data[rank],0))</f>
        <v>#N/A</v>
      </c>
      <c r="F11" s="5" t="e">
        <f>INDEX(data[agency_usaid],MATCH(B11,data[rank],0))</f>
        <v>#N/A</v>
      </c>
      <c r="G11" s="10" t="e">
        <f>INDEX(data[psnu],MATCH(B11,data[rank],0))</f>
        <v>#N/A</v>
      </c>
      <c r="H11" s="2" t="e">
        <f>INDEX(data[snuprioritization],MATCH(B11,data[rank],0))</f>
        <v>#N/A</v>
      </c>
      <c r="I11" s="2" t="e">
        <f>INDEX(data[score],MATCH(B11,data[rank],0))</f>
        <v>#N/A</v>
      </c>
    </row>
    <row r="12" spans="1:9" x14ac:dyDescent="0.25">
      <c r="A12" s="3"/>
      <c r="B12" s="12">
        <v>9</v>
      </c>
      <c r="C12" s="5" t="e">
        <f>INDEX(data[sitename],MATCH(B12,data[rank],0))</f>
        <v>#N/A</v>
      </c>
      <c r="D12" s="5" t="e">
        <f>INDEX(data[sitetype],MATCH(B12,data[rank],0))</f>
        <v>#N/A</v>
      </c>
      <c r="E12" s="5" t="e">
        <f>INDEX(data[agency_cdc],MATCH(B12,data[rank],0))</f>
        <v>#N/A</v>
      </c>
      <c r="F12" s="5" t="e">
        <f>INDEX(data[agency_usaid],MATCH(B12,data[rank],0))</f>
        <v>#N/A</v>
      </c>
      <c r="G12" s="10" t="e">
        <f>INDEX(data[psnu],MATCH(B12,data[rank],0))</f>
        <v>#N/A</v>
      </c>
      <c r="H12" s="2" t="e">
        <f>INDEX(data[snuprioritization],MATCH(B12,data[rank],0))</f>
        <v>#N/A</v>
      </c>
      <c r="I12" s="2" t="e">
        <f>INDEX(data[score],MATCH(B12,data[rank],0))</f>
        <v>#N/A</v>
      </c>
    </row>
    <row r="13" spans="1:9" x14ac:dyDescent="0.25">
      <c r="A13" s="3"/>
      <c r="B13" s="8">
        <v>10</v>
      </c>
      <c r="C13" s="5" t="e">
        <f>INDEX(data[sitename],MATCH(B13,data[rank],0))</f>
        <v>#N/A</v>
      </c>
      <c r="D13" s="5" t="e">
        <f>INDEX(data[sitetype],MATCH(B13,data[rank],0))</f>
        <v>#N/A</v>
      </c>
      <c r="E13" s="5" t="e">
        <f>INDEX(data[agency_cdc],MATCH(B13,data[rank],0))</f>
        <v>#N/A</v>
      </c>
      <c r="F13" s="5" t="e">
        <f>INDEX(data[agency_usaid],MATCH(B13,data[rank],0))</f>
        <v>#N/A</v>
      </c>
      <c r="G13" s="10" t="e">
        <f>INDEX(data[psnu],MATCH(B13,data[rank],0))</f>
        <v>#N/A</v>
      </c>
      <c r="H13" s="2" t="e">
        <f>INDEX(data[snuprioritization],MATCH(B13,data[rank],0))</f>
        <v>#N/A</v>
      </c>
      <c r="I13" s="2" t="e">
        <f>INDEX(data[score],MATCH(B13,data[rank],0))</f>
        <v>#N/A</v>
      </c>
    </row>
    <row r="14" spans="1:9" x14ac:dyDescent="0.25">
      <c r="A14" s="3"/>
      <c r="B14" s="12">
        <v>11</v>
      </c>
      <c r="C14" s="5" t="e">
        <f>INDEX(data[sitename],MATCH(B14,data[rank],0))</f>
        <v>#N/A</v>
      </c>
      <c r="D14" s="5" t="e">
        <f>INDEX(data[sitetype],MATCH(B14,data[rank],0))</f>
        <v>#N/A</v>
      </c>
      <c r="E14" s="5" t="e">
        <f>INDEX(data[agency_cdc],MATCH(B14,data[rank],0))</f>
        <v>#N/A</v>
      </c>
      <c r="F14" s="5" t="e">
        <f>INDEX(data[agency_usaid],MATCH(B14,data[rank],0))</f>
        <v>#N/A</v>
      </c>
      <c r="G14" s="10" t="e">
        <f>INDEX(data[psnu],MATCH(B14,data[rank],0))</f>
        <v>#N/A</v>
      </c>
      <c r="H14" s="2" t="e">
        <f>INDEX(data[snuprioritization],MATCH(B14,data[rank],0))</f>
        <v>#N/A</v>
      </c>
      <c r="I14" s="2" t="e">
        <f>INDEX(data[score],MATCH(B14,data[rank],0))</f>
        <v>#N/A</v>
      </c>
    </row>
    <row r="15" spans="1:9" x14ac:dyDescent="0.25">
      <c r="A15" s="3"/>
      <c r="B15" s="12">
        <v>12</v>
      </c>
      <c r="C15" s="5" t="e">
        <f>INDEX(data[sitename],MATCH(B15,data[rank],0))</f>
        <v>#N/A</v>
      </c>
      <c r="D15" s="5" t="e">
        <f>INDEX(data[sitetype],MATCH(B15,data[rank],0))</f>
        <v>#N/A</v>
      </c>
      <c r="E15" s="5" t="e">
        <f>INDEX(data[agency_cdc],MATCH(B15,data[rank],0))</f>
        <v>#N/A</v>
      </c>
      <c r="F15" s="5" t="e">
        <f>INDEX(data[agency_usaid],MATCH(B15,data[rank],0))</f>
        <v>#N/A</v>
      </c>
      <c r="G15" s="10" t="e">
        <f>INDEX(data[psnu],MATCH(B15,data[rank],0))</f>
        <v>#N/A</v>
      </c>
      <c r="H15" s="2" t="e">
        <f>INDEX(data[snuprioritization],MATCH(B15,data[rank],0))</f>
        <v>#N/A</v>
      </c>
      <c r="I15" s="2" t="e">
        <f>INDEX(data[score],MATCH(B15,data[rank],0))</f>
        <v>#N/A</v>
      </c>
    </row>
    <row r="16" spans="1:9" x14ac:dyDescent="0.25">
      <c r="A16" s="3"/>
      <c r="B16" s="12">
        <v>13</v>
      </c>
      <c r="C16" s="5" t="e">
        <f>INDEX(data[sitename],MATCH(B16,data[rank],0))</f>
        <v>#N/A</v>
      </c>
      <c r="D16" s="5" t="e">
        <f>INDEX(data[sitetype],MATCH(B16,data[rank],0))</f>
        <v>#N/A</v>
      </c>
      <c r="E16" s="5" t="e">
        <f>INDEX(data[agency_cdc],MATCH(B16,data[rank],0))</f>
        <v>#N/A</v>
      </c>
      <c r="F16" s="5" t="e">
        <f>INDEX(data[agency_usaid],MATCH(B16,data[rank],0))</f>
        <v>#N/A</v>
      </c>
      <c r="G16" s="10" t="e">
        <f>INDEX(data[psnu],MATCH(B16,data[rank],0))</f>
        <v>#N/A</v>
      </c>
      <c r="H16" s="2" t="e">
        <f>INDEX(data[snuprioritization],MATCH(B16,data[rank],0))</f>
        <v>#N/A</v>
      </c>
      <c r="I16" s="2" t="e">
        <f>INDEX(data[score],MATCH(B16,data[rank],0))</f>
        <v>#N/A</v>
      </c>
    </row>
    <row r="17" spans="1:9" x14ac:dyDescent="0.25">
      <c r="A17" s="3"/>
      <c r="B17" s="12">
        <v>14</v>
      </c>
      <c r="C17" s="5" t="e">
        <f>INDEX(data[sitename],MATCH(B17,data[rank],0))</f>
        <v>#N/A</v>
      </c>
      <c r="D17" s="5" t="e">
        <f>INDEX(data[sitetype],MATCH(B17,data[rank],0))</f>
        <v>#N/A</v>
      </c>
      <c r="E17" s="5" t="e">
        <f>INDEX(data[agency_cdc],MATCH(B17,data[rank],0))</f>
        <v>#N/A</v>
      </c>
      <c r="F17" s="5" t="e">
        <f>INDEX(data[agency_usaid],MATCH(B17,data[rank],0))</f>
        <v>#N/A</v>
      </c>
      <c r="G17" s="10" t="e">
        <f>INDEX(data[psnu],MATCH(B17,data[rank],0))</f>
        <v>#N/A</v>
      </c>
      <c r="H17" s="2" t="e">
        <f>INDEX(data[snuprioritization],MATCH(B17,data[rank],0))</f>
        <v>#N/A</v>
      </c>
      <c r="I17" s="2" t="e">
        <f>INDEX(data[score],MATCH(B17,data[rank],0))</f>
        <v>#N/A</v>
      </c>
    </row>
    <row r="18" spans="1:9" x14ac:dyDescent="0.25">
      <c r="A18" s="3"/>
      <c r="B18" s="12">
        <v>15</v>
      </c>
      <c r="C18" s="5" t="e">
        <f>INDEX(data[sitename],MATCH(B18,data[rank],0))</f>
        <v>#N/A</v>
      </c>
      <c r="D18" s="5" t="e">
        <f>INDEX(data[sitetype],MATCH(B18,data[rank],0))</f>
        <v>#N/A</v>
      </c>
      <c r="E18" s="5" t="e">
        <f>INDEX(data[agency_cdc],MATCH(B18,data[rank],0))</f>
        <v>#N/A</v>
      </c>
      <c r="F18" s="5" t="e">
        <f>INDEX(data[agency_usaid],MATCH(B18,data[rank],0))</f>
        <v>#N/A</v>
      </c>
      <c r="G18" s="10" t="e">
        <f>INDEX(data[psnu],MATCH(B18,data[rank],0))</f>
        <v>#N/A</v>
      </c>
      <c r="H18" s="2" t="e">
        <f>INDEX(data[snuprioritization],MATCH(B18,data[rank],0))</f>
        <v>#N/A</v>
      </c>
      <c r="I18" s="2" t="e">
        <f>INDEX(data[score],MATCH(B18,data[rank],0))</f>
        <v>#N/A</v>
      </c>
    </row>
    <row r="19" spans="1:9" x14ac:dyDescent="0.25">
      <c r="A19" s="3"/>
      <c r="B19" s="12">
        <v>16</v>
      </c>
      <c r="C19" s="5" t="e">
        <f>INDEX(data[sitename],MATCH(B19,data[rank],0))</f>
        <v>#N/A</v>
      </c>
      <c r="D19" s="5" t="e">
        <f>INDEX(data[sitetype],MATCH(B19,data[rank],0))</f>
        <v>#N/A</v>
      </c>
      <c r="E19" s="5" t="e">
        <f>INDEX(data[agency_cdc],MATCH(B19,data[rank],0))</f>
        <v>#N/A</v>
      </c>
      <c r="F19" s="5" t="e">
        <f>INDEX(data[agency_usaid],MATCH(B19,data[rank],0))</f>
        <v>#N/A</v>
      </c>
      <c r="G19" s="10" t="e">
        <f>INDEX(data[psnu],MATCH(B19,data[rank],0))</f>
        <v>#N/A</v>
      </c>
      <c r="H19" s="2" t="e">
        <f>INDEX(data[snuprioritization],MATCH(B19,data[rank],0))</f>
        <v>#N/A</v>
      </c>
      <c r="I19" s="2" t="e">
        <f>INDEX(data[score],MATCH(B19,data[rank],0))</f>
        <v>#N/A</v>
      </c>
    </row>
    <row r="20" spans="1:9" x14ac:dyDescent="0.25">
      <c r="A20" s="3"/>
      <c r="B20" s="12">
        <v>17</v>
      </c>
      <c r="C20" s="5" t="e">
        <f>INDEX(data[sitename],MATCH(B20,data[rank],0))</f>
        <v>#N/A</v>
      </c>
      <c r="D20" s="5" t="e">
        <f>INDEX(data[sitetype],MATCH(B20,data[rank],0))</f>
        <v>#N/A</v>
      </c>
      <c r="E20" s="5" t="e">
        <f>INDEX(data[agency_cdc],MATCH(B20,data[rank],0))</f>
        <v>#N/A</v>
      </c>
      <c r="F20" s="5" t="e">
        <f>INDEX(data[agency_usaid],MATCH(B20,data[rank],0))</f>
        <v>#N/A</v>
      </c>
      <c r="G20" s="10" t="e">
        <f>INDEX(data[psnu],MATCH(B20,data[rank],0))</f>
        <v>#N/A</v>
      </c>
      <c r="H20" s="2" t="e">
        <f>INDEX(data[snuprioritization],MATCH(B20,data[rank],0))</f>
        <v>#N/A</v>
      </c>
      <c r="I20" s="2" t="e">
        <f>INDEX(data[score],MATCH(B20,data[rank],0))</f>
        <v>#N/A</v>
      </c>
    </row>
    <row r="21" spans="1:9" x14ac:dyDescent="0.25">
      <c r="A21" s="3"/>
      <c r="B21" s="12">
        <v>18</v>
      </c>
      <c r="C21" s="5" t="e">
        <f>INDEX(data[sitename],MATCH(B21,data[rank],0))</f>
        <v>#N/A</v>
      </c>
      <c r="D21" s="5" t="e">
        <f>INDEX(data[sitetype],MATCH(B21,data[rank],0))</f>
        <v>#N/A</v>
      </c>
      <c r="E21" s="5" t="e">
        <f>INDEX(data[agency_cdc],MATCH(B21,data[rank],0))</f>
        <v>#N/A</v>
      </c>
      <c r="F21" s="5" t="e">
        <f>INDEX(data[agency_usaid],MATCH(B21,data[rank],0))</f>
        <v>#N/A</v>
      </c>
      <c r="G21" s="10" t="e">
        <f>INDEX(data[psnu],MATCH(B21,data[rank],0))</f>
        <v>#N/A</v>
      </c>
      <c r="H21" s="2" t="e">
        <f>INDEX(data[snuprioritization],MATCH(B21,data[rank],0))</f>
        <v>#N/A</v>
      </c>
      <c r="I21" s="2" t="e">
        <f>INDEX(data[score],MATCH(B21,data[rank],0))</f>
        <v>#N/A</v>
      </c>
    </row>
    <row r="22" spans="1:9" x14ac:dyDescent="0.25">
      <c r="A22" s="3"/>
      <c r="B22" s="12">
        <v>19</v>
      </c>
      <c r="C22" s="5" t="e">
        <f>INDEX(data[sitename],MATCH(B22,data[rank],0))</f>
        <v>#N/A</v>
      </c>
      <c r="D22" s="5" t="e">
        <f>INDEX(data[sitetype],MATCH(B22,data[rank],0))</f>
        <v>#N/A</v>
      </c>
      <c r="E22" s="5" t="e">
        <f>INDEX(data[agency_cdc],MATCH(B22,data[rank],0))</f>
        <v>#N/A</v>
      </c>
      <c r="F22" s="5" t="e">
        <f>INDEX(data[agency_usaid],MATCH(B22,data[rank],0))</f>
        <v>#N/A</v>
      </c>
      <c r="G22" s="10" t="e">
        <f>INDEX(data[psnu],MATCH(B22,data[rank],0))</f>
        <v>#N/A</v>
      </c>
      <c r="H22" s="2" t="e">
        <f>INDEX(data[snuprioritization],MATCH(B22,data[rank],0))</f>
        <v>#N/A</v>
      </c>
      <c r="I22" s="2" t="e">
        <f>INDEX(data[score],MATCH(B22,data[rank],0))</f>
        <v>#N/A</v>
      </c>
    </row>
    <row r="23" spans="1:9" x14ac:dyDescent="0.25">
      <c r="A23" s="3"/>
      <c r="B23" s="8">
        <v>20</v>
      </c>
      <c r="C23" s="5" t="e">
        <f>INDEX(data[sitename],MATCH(B23,data[rank],0))</f>
        <v>#N/A</v>
      </c>
      <c r="D23" s="5" t="e">
        <f>INDEX(data[sitetype],MATCH(B23,data[rank],0))</f>
        <v>#N/A</v>
      </c>
      <c r="E23" s="5" t="e">
        <f>INDEX(data[agency_cdc],MATCH(B23,data[rank],0))</f>
        <v>#N/A</v>
      </c>
      <c r="F23" s="5" t="e">
        <f>INDEX(data[agency_usaid],MATCH(B23,data[rank],0))</f>
        <v>#N/A</v>
      </c>
      <c r="G23" s="10" t="e">
        <f>INDEX(data[psnu],MATCH(B23,data[rank],0))</f>
        <v>#N/A</v>
      </c>
      <c r="H23" s="2" t="e">
        <f>INDEX(data[snuprioritization],MATCH(B23,data[rank],0))</f>
        <v>#N/A</v>
      </c>
      <c r="I23" s="2" t="e">
        <f>INDEX(data[score],MATCH(B23,data[rank],0))</f>
        <v>#N/A</v>
      </c>
    </row>
    <row r="24" spans="1:9" x14ac:dyDescent="0.25">
      <c r="A24" s="3"/>
      <c r="B24" s="12">
        <v>21</v>
      </c>
      <c r="C24" s="5" t="e">
        <f>INDEX(data[sitename],MATCH(B24,data[rank],0))</f>
        <v>#N/A</v>
      </c>
      <c r="D24" s="5" t="e">
        <f>INDEX(data[sitetype],MATCH(B24,data[rank],0))</f>
        <v>#N/A</v>
      </c>
      <c r="E24" s="5" t="e">
        <f>INDEX(data[agency_cdc],MATCH(B24,data[rank],0))</f>
        <v>#N/A</v>
      </c>
      <c r="F24" s="5" t="e">
        <f>INDEX(data[agency_usaid],MATCH(B24,data[rank],0))</f>
        <v>#N/A</v>
      </c>
      <c r="G24" s="10" t="e">
        <f>INDEX(data[psnu],MATCH(B24,data[rank],0))</f>
        <v>#N/A</v>
      </c>
      <c r="H24" s="2" t="e">
        <f>INDEX(data[snuprioritization],MATCH(B24,data[rank],0))</f>
        <v>#N/A</v>
      </c>
      <c r="I24" s="2" t="e">
        <f>INDEX(data[score],MATCH(B24,data[rank],0))</f>
        <v>#N/A</v>
      </c>
    </row>
    <row r="25" spans="1:9" x14ac:dyDescent="0.25">
      <c r="A25" s="3"/>
      <c r="B25" s="12">
        <v>22</v>
      </c>
      <c r="C25" s="5" t="e">
        <f>INDEX(data[sitename],MATCH(B25,data[rank],0))</f>
        <v>#N/A</v>
      </c>
      <c r="D25" s="5" t="e">
        <f>INDEX(data[sitetype],MATCH(B25,data[rank],0))</f>
        <v>#N/A</v>
      </c>
      <c r="E25" s="5" t="e">
        <f>INDEX(data[agency_cdc],MATCH(B25,data[rank],0))</f>
        <v>#N/A</v>
      </c>
      <c r="F25" s="5" t="e">
        <f>INDEX(data[agency_usaid],MATCH(B25,data[rank],0))</f>
        <v>#N/A</v>
      </c>
      <c r="G25" s="10" t="e">
        <f>INDEX(data[psnu],MATCH(B25,data[rank],0))</f>
        <v>#N/A</v>
      </c>
      <c r="H25" s="2" t="e">
        <f>INDEX(data[snuprioritization],MATCH(B25,data[rank],0))</f>
        <v>#N/A</v>
      </c>
      <c r="I25" s="2" t="e">
        <f>INDEX(data[score],MATCH(B25,data[rank],0))</f>
        <v>#N/A</v>
      </c>
    </row>
    <row r="26" spans="1:9" x14ac:dyDescent="0.25">
      <c r="A26" s="3"/>
      <c r="B26" s="12">
        <v>23</v>
      </c>
      <c r="C26" s="5" t="e">
        <f>INDEX(data[sitename],MATCH(B26,data[rank],0))</f>
        <v>#N/A</v>
      </c>
      <c r="D26" s="5" t="e">
        <f>INDEX(data[sitetype],MATCH(B26,data[rank],0))</f>
        <v>#N/A</v>
      </c>
      <c r="E26" s="5" t="e">
        <f>INDEX(data[agency_cdc],MATCH(B26,data[rank],0))</f>
        <v>#N/A</v>
      </c>
      <c r="F26" s="5" t="e">
        <f>INDEX(data[agency_usaid],MATCH(B26,data[rank],0))</f>
        <v>#N/A</v>
      </c>
      <c r="G26" s="10" t="e">
        <f>INDEX(data[psnu],MATCH(B26,data[rank],0))</f>
        <v>#N/A</v>
      </c>
      <c r="H26" s="2" t="e">
        <f>INDEX(data[snuprioritization],MATCH(B26,data[rank],0))</f>
        <v>#N/A</v>
      </c>
      <c r="I26" s="2" t="e">
        <f>INDEX(data[score],MATCH(B26,data[rank],0))</f>
        <v>#N/A</v>
      </c>
    </row>
    <row r="27" spans="1:9" x14ac:dyDescent="0.25">
      <c r="A27" s="3"/>
      <c r="B27" s="12">
        <v>24</v>
      </c>
      <c r="C27" s="5" t="e">
        <f>INDEX(data[sitename],MATCH(B27,data[rank],0))</f>
        <v>#N/A</v>
      </c>
      <c r="D27" s="5" t="e">
        <f>INDEX(data[sitetype],MATCH(B27,data[rank],0))</f>
        <v>#N/A</v>
      </c>
      <c r="E27" s="5" t="e">
        <f>INDEX(data[agency_cdc],MATCH(B27,data[rank],0))</f>
        <v>#N/A</v>
      </c>
      <c r="F27" s="5" t="e">
        <f>INDEX(data[agency_usaid],MATCH(B27,data[rank],0))</f>
        <v>#N/A</v>
      </c>
      <c r="G27" s="10" t="e">
        <f>INDEX(data[psnu],MATCH(B27,data[rank],0))</f>
        <v>#N/A</v>
      </c>
      <c r="H27" s="2" t="e">
        <f>INDEX(data[snuprioritization],MATCH(B27,data[rank],0))</f>
        <v>#N/A</v>
      </c>
      <c r="I27" s="2" t="e">
        <f>INDEX(data[score],MATCH(B27,data[rank],0))</f>
        <v>#N/A</v>
      </c>
    </row>
    <row r="28" spans="1:9" x14ac:dyDescent="0.25">
      <c r="A28" s="3"/>
      <c r="B28" s="12">
        <v>25</v>
      </c>
      <c r="C28" s="5" t="e">
        <f>INDEX(data[sitename],MATCH(B28,data[rank],0))</f>
        <v>#N/A</v>
      </c>
      <c r="D28" s="5" t="e">
        <f>INDEX(data[sitetype],MATCH(B28,data[rank],0))</f>
        <v>#N/A</v>
      </c>
      <c r="E28" s="5" t="e">
        <f>INDEX(data[agency_cdc],MATCH(B28,data[rank],0))</f>
        <v>#N/A</v>
      </c>
      <c r="F28" s="5" t="e">
        <f>INDEX(data[agency_usaid],MATCH(B28,data[rank],0))</f>
        <v>#N/A</v>
      </c>
      <c r="G28" s="10" t="e">
        <f>INDEX(data[psnu],MATCH(B28,data[rank],0))</f>
        <v>#N/A</v>
      </c>
      <c r="H28" s="2" t="e">
        <f>INDEX(data[snuprioritization],MATCH(B28,data[rank],0))</f>
        <v>#N/A</v>
      </c>
      <c r="I28" s="2" t="e">
        <f>INDEX(data[score],MATCH(B28,data[rank],0))</f>
        <v>#N/A</v>
      </c>
    </row>
    <row r="29" spans="1:9" x14ac:dyDescent="0.25">
      <c r="A29" s="3"/>
      <c r="B29" s="12">
        <v>26</v>
      </c>
      <c r="C29" s="5" t="e">
        <f>INDEX(data[sitename],MATCH(B29,data[rank],0))</f>
        <v>#N/A</v>
      </c>
      <c r="D29" s="5" t="e">
        <f>INDEX(data[sitetype],MATCH(B29,data[rank],0))</f>
        <v>#N/A</v>
      </c>
      <c r="E29" s="5" t="e">
        <f>INDEX(data[agency_cdc],MATCH(B29,data[rank],0))</f>
        <v>#N/A</v>
      </c>
      <c r="F29" s="5" t="e">
        <f>INDEX(data[agency_usaid],MATCH(B29,data[rank],0))</f>
        <v>#N/A</v>
      </c>
      <c r="G29" s="10" t="e">
        <f>INDEX(data[psnu],MATCH(B29,data[rank],0))</f>
        <v>#N/A</v>
      </c>
      <c r="H29" s="2" t="e">
        <f>INDEX(data[snuprioritization],MATCH(B29,data[rank],0))</f>
        <v>#N/A</v>
      </c>
      <c r="I29" s="2" t="e">
        <f>INDEX(data[score],MATCH(B29,data[rank],0))</f>
        <v>#N/A</v>
      </c>
    </row>
    <row r="30" spans="1:9" x14ac:dyDescent="0.25">
      <c r="A30" s="3"/>
      <c r="B30" s="12">
        <v>27</v>
      </c>
      <c r="C30" s="5" t="e">
        <f>INDEX(data[sitename],MATCH(B30,data[rank],0))</f>
        <v>#N/A</v>
      </c>
      <c r="D30" s="5" t="e">
        <f>INDEX(data[sitetype],MATCH(B30,data[rank],0))</f>
        <v>#N/A</v>
      </c>
      <c r="E30" s="5" t="e">
        <f>INDEX(data[agency_cdc],MATCH(B30,data[rank],0))</f>
        <v>#N/A</v>
      </c>
      <c r="F30" s="5" t="e">
        <f>INDEX(data[agency_usaid],MATCH(B30,data[rank],0))</f>
        <v>#N/A</v>
      </c>
      <c r="G30" s="10" t="e">
        <f>INDEX(data[psnu],MATCH(B30,data[rank],0))</f>
        <v>#N/A</v>
      </c>
      <c r="H30" s="2" t="e">
        <f>INDEX(data[snuprioritization],MATCH(B30,data[rank],0))</f>
        <v>#N/A</v>
      </c>
      <c r="I30" s="2" t="e">
        <f>INDEX(data[score],MATCH(B30,data[rank],0))</f>
        <v>#N/A</v>
      </c>
    </row>
    <row r="31" spans="1:9" x14ac:dyDescent="0.25">
      <c r="A31" s="3"/>
      <c r="B31" s="12">
        <v>28</v>
      </c>
      <c r="C31" s="5" t="e">
        <f>INDEX(data[sitename],MATCH(B31,data[rank],0))</f>
        <v>#N/A</v>
      </c>
      <c r="D31" s="5" t="e">
        <f>INDEX(data[sitetype],MATCH(B31,data[rank],0))</f>
        <v>#N/A</v>
      </c>
      <c r="E31" s="5" t="e">
        <f>INDEX(data[agency_cdc],MATCH(B31,data[rank],0))</f>
        <v>#N/A</v>
      </c>
      <c r="F31" s="5" t="e">
        <f>INDEX(data[agency_usaid],MATCH(B31,data[rank],0))</f>
        <v>#N/A</v>
      </c>
      <c r="G31" s="10" t="e">
        <f>INDEX(data[psnu],MATCH(B31,data[rank],0))</f>
        <v>#N/A</v>
      </c>
      <c r="H31" s="2" t="e">
        <f>INDEX(data[snuprioritization],MATCH(B31,data[rank],0))</f>
        <v>#N/A</v>
      </c>
      <c r="I31" s="2" t="e">
        <f>INDEX(data[score],MATCH(B31,data[rank],0))</f>
        <v>#N/A</v>
      </c>
    </row>
    <row r="32" spans="1:9" x14ac:dyDescent="0.25">
      <c r="A32" s="3"/>
      <c r="B32" s="12">
        <v>29</v>
      </c>
      <c r="C32" s="5" t="e">
        <f>INDEX(data[sitename],MATCH(B32,data[rank],0))</f>
        <v>#N/A</v>
      </c>
      <c r="D32" s="5" t="e">
        <f>INDEX(data[sitetype],MATCH(B32,data[rank],0))</f>
        <v>#N/A</v>
      </c>
      <c r="E32" s="5" t="e">
        <f>INDEX(data[agency_cdc],MATCH(B32,data[rank],0))</f>
        <v>#N/A</v>
      </c>
      <c r="F32" s="5" t="e">
        <f>INDEX(data[agency_usaid],MATCH(B32,data[rank],0))</f>
        <v>#N/A</v>
      </c>
      <c r="G32" s="10" t="e">
        <f>INDEX(data[psnu],MATCH(B32,data[rank],0))</f>
        <v>#N/A</v>
      </c>
      <c r="H32" s="2" t="e">
        <f>INDEX(data[snuprioritization],MATCH(B32,data[rank],0))</f>
        <v>#N/A</v>
      </c>
      <c r="I32" s="2" t="e">
        <f>INDEX(data[score],MATCH(B32,data[rank],0))</f>
        <v>#N/A</v>
      </c>
    </row>
    <row r="33" spans="1:9" x14ac:dyDescent="0.25">
      <c r="A33" s="3"/>
      <c r="B33" s="8">
        <v>30</v>
      </c>
      <c r="C33" s="5" t="e">
        <f>INDEX(data[sitename],MATCH(B33,data[rank],0))</f>
        <v>#N/A</v>
      </c>
      <c r="D33" s="5" t="e">
        <f>INDEX(data[sitetype],MATCH(B33,data[rank],0))</f>
        <v>#N/A</v>
      </c>
      <c r="E33" s="5" t="e">
        <f>INDEX(data[agency_cdc],MATCH(B33,data[rank],0))</f>
        <v>#N/A</v>
      </c>
      <c r="F33" s="5" t="e">
        <f>INDEX(data[agency_usaid],MATCH(B33,data[rank],0))</f>
        <v>#N/A</v>
      </c>
      <c r="G33" s="10" t="e">
        <f>INDEX(data[psnu],MATCH(B33,data[rank],0))</f>
        <v>#N/A</v>
      </c>
      <c r="H33" s="2" t="e">
        <f>INDEX(data[snuprioritization],MATCH(B33,data[rank],0))</f>
        <v>#N/A</v>
      </c>
      <c r="I33" s="2" t="e">
        <f>INDEX(data[score],MATCH(B33,data[rank],0))</f>
        <v>#N/A</v>
      </c>
    </row>
    <row r="34" spans="1:9" x14ac:dyDescent="0.25">
      <c r="A34" s="3"/>
      <c r="B34" s="12">
        <v>31</v>
      </c>
      <c r="C34" s="5" t="e">
        <f>INDEX(data[sitename],MATCH(B34,data[rank],0))</f>
        <v>#N/A</v>
      </c>
      <c r="D34" s="5" t="e">
        <f>INDEX(data[sitetype],MATCH(B34,data[rank],0))</f>
        <v>#N/A</v>
      </c>
      <c r="E34" s="5" t="e">
        <f>INDEX(data[agency_cdc],MATCH(B34,data[rank],0))</f>
        <v>#N/A</v>
      </c>
      <c r="F34" s="5" t="e">
        <f>INDEX(data[agency_usaid],MATCH(B34,data[rank],0))</f>
        <v>#N/A</v>
      </c>
      <c r="G34" s="10" t="e">
        <f>INDEX(data[psnu],MATCH(B34,data[rank],0))</f>
        <v>#N/A</v>
      </c>
      <c r="H34" s="2" t="e">
        <f>INDEX(data[snuprioritization],MATCH(B34,data[rank],0))</f>
        <v>#N/A</v>
      </c>
      <c r="I34" s="2" t="e">
        <f>INDEX(data[score],MATCH(B34,data[rank],0))</f>
        <v>#N/A</v>
      </c>
    </row>
    <row r="35" spans="1:9" x14ac:dyDescent="0.25">
      <c r="A35" s="3"/>
      <c r="B35" s="12">
        <v>32</v>
      </c>
      <c r="C35" s="5" t="e">
        <f>INDEX(data[sitename],MATCH(B35,data[rank],0))</f>
        <v>#N/A</v>
      </c>
      <c r="D35" s="5" t="e">
        <f>INDEX(data[sitetype],MATCH(B35,data[rank],0))</f>
        <v>#N/A</v>
      </c>
      <c r="E35" s="5" t="e">
        <f>INDEX(data[agency_cdc],MATCH(B35,data[rank],0))</f>
        <v>#N/A</v>
      </c>
      <c r="F35" s="5" t="e">
        <f>INDEX(data[agency_usaid],MATCH(B35,data[rank],0))</f>
        <v>#N/A</v>
      </c>
      <c r="G35" s="10" t="e">
        <f>INDEX(data[psnu],MATCH(B35,data[rank],0))</f>
        <v>#N/A</v>
      </c>
      <c r="H35" s="2" t="e">
        <f>INDEX(data[snuprioritization],MATCH(B35,data[rank],0))</f>
        <v>#N/A</v>
      </c>
      <c r="I35" s="2" t="e">
        <f>INDEX(data[score],MATCH(B35,data[rank],0))</f>
        <v>#N/A</v>
      </c>
    </row>
    <row r="36" spans="1:9" x14ac:dyDescent="0.25">
      <c r="A36" s="3"/>
      <c r="B36" s="12">
        <v>33</v>
      </c>
      <c r="C36" s="5" t="e">
        <f>INDEX(data[sitename],MATCH(B36,data[rank],0))</f>
        <v>#N/A</v>
      </c>
      <c r="D36" s="5" t="e">
        <f>INDEX(data[sitetype],MATCH(B36,data[rank],0))</f>
        <v>#N/A</v>
      </c>
      <c r="E36" s="5" t="e">
        <f>INDEX(data[agency_cdc],MATCH(B36,data[rank],0))</f>
        <v>#N/A</v>
      </c>
      <c r="F36" s="5" t="e">
        <f>INDEX(data[agency_usaid],MATCH(B36,data[rank],0))</f>
        <v>#N/A</v>
      </c>
      <c r="G36" s="10" t="e">
        <f>INDEX(data[psnu],MATCH(B36,data[rank],0))</f>
        <v>#N/A</v>
      </c>
      <c r="H36" s="2" t="e">
        <f>INDEX(data[snuprioritization],MATCH(B36,data[rank],0))</f>
        <v>#N/A</v>
      </c>
      <c r="I36" s="2" t="e">
        <f>INDEX(data[score],MATCH(B36,data[rank],0))</f>
        <v>#N/A</v>
      </c>
    </row>
    <row r="37" spans="1:9" x14ac:dyDescent="0.25">
      <c r="A37" s="3"/>
      <c r="B37" s="12">
        <v>34</v>
      </c>
      <c r="C37" s="5" t="e">
        <f>INDEX(data[sitename],MATCH(B37,data[rank],0))</f>
        <v>#N/A</v>
      </c>
      <c r="D37" s="5" t="e">
        <f>INDEX(data[sitetype],MATCH(B37,data[rank],0))</f>
        <v>#N/A</v>
      </c>
      <c r="E37" s="5" t="e">
        <f>INDEX(data[agency_cdc],MATCH(B37,data[rank],0))</f>
        <v>#N/A</v>
      </c>
      <c r="F37" s="5" t="e">
        <f>INDEX(data[agency_usaid],MATCH(B37,data[rank],0))</f>
        <v>#N/A</v>
      </c>
      <c r="G37" s="10" t="e">
        <f>INDEX(data[psnu],MATCH(B37,data[rank],0))</f>
        <v>#N/A</v>
      </c>
      <c r="H37" s="2" t="e">
        <f>INDEX(data[snuprioritization],MATCH(B37,data[rank],0))</f>
        <v>#N/A</v>
      </c>
      <c r="I37" s="2" t="e">
        <f>INDEX(data[score],MATCH(B37,data[rank],0))</f>
        <v>#N/A</v>
      </c>
    </row>
    <row r="38" spans="1:9" x14ac:dyDescent="0.25">
      <c r="A38" s="3"/>
      <c r="B38" s="12">
        <v>35</v>
      </c>
      <c r="C38" s="5" t="e">
        <f>INDEX(data[sitename],MATCH(B38,data[rank],0))</f>
        <v>#N/A</v>
      </c>
      <c r="D38" s="5" t="e">
        <f>INDEX(data[sitetype],MATCH(B38,data[rank],0))</f>
        <v>#N/A</v>
      </c>
      <c r="E38" s="5" t="e">
        <f>INDEX(data[agency_cdc],MATCH(B38,data[rank],0))</f>
        <v>#N/A</v>
      </c>
      <c r="F38" s="5" t="e">
        <f>INDEX(data[agency_usaid],MATCH(B38,data[rank],0))</f>
        <v>#N/A</v>
      </c>
      <c r="G38" s="10" t="e">
        <f>INDEX(data[psnu],MATCH(B38,data[rank],0))</f>
        <v>#N/A</v>
      </c>
      <c r="H38" s="2" t="e">
        <f>INDEX(data[snuprioritization],MATCH(B38,data[rank],0))</f>
        <v>#N/A</v>
      </c>
      <c r="I38" s="2" t="e">
        <f>INDEX(data[score],MATCH(B38,data[rank],0))</f>
        <v>#N/A</v>
      </c>
    </row>
    <row r="39" spans="1:9" x14ac:dyDescent="0.25">
      <c r="A39" s="3"/>
      <c r="B39" s="12">
        <v>36</v>
      </c>
      <c r="C39" s="5" t="e">
        <f>INDEX(data[sitename],MATCH(B39,data[rank],0))</f>
        <v>#N/A</v>
      </c>
      <c r="D39" s="5" t="e">
        <f>INDEX(data[sitetype],MATCH(B39,data[rank],0))</f>
        <v>#N/A</v>
      </c>
      <c r="E39" s="5" t="e">
        <f>INDEX(data[agency_cdc],MATCH(B39,data[rank],0))</f>
        <v>#N/A</v>
      </c>
      <c r="F39" s="5" t="e">
        <f>INDEX(data[agency_usaid],MATCH(B39,data[rank],0))</f>
        <v>#N/A</v>
      </c>
      <c r="G39" s="10" t="e">
        <f>INDEX(data[psnu],MATCH(B39,data[rank],0))</f>
        <v>#N/A</v>
      </c>
      <c r="H39" s="2" t="e">
        <f>INDEX(data[snuprioritization],MATCH(B39,data[rank],0))</f>
        <v>#N/A</v>
      </c>
      <c r="I39" s="2" t="e">
        <f>INDEX(data[score],MATCH(B39,data[rank],0))</f>
        <v>#N/A</v>
      </c>
    </row>
    <row r="40" spans="1:9" x14ac:dyDescent="0.25">
      <c r="A40" s="3"/>
      <c r="B40" s="12">
        <v>37</v>
      </c>
      <c r="C40" s="5" t="e">
        <f>INDEX(data[sitename],MATCH(B40,data[rank],0))</f>
        <v>#N/A</v>
      </c>
      <c r="D40" s="5" t="e">
        <f>INDEX(data[sitetype],MATCH(B40,data[rank],0))</f>
        <v>#N/A</v>
      </c>
      <c r="E40" s="5" t="e">
        <f>INDEX(data[agency_cdc],MATCH(B40,data[rank],0))</f>
        <v>#N/A</v>
      </c>
      <c r="F40" s="5" t="e">
        <f>INDEX(data[agency_usaid],MATCH(B40,data[rank],0))</f>
        <v>#N/A</v>
      </c>
      <c r="G40" s="10" t="e">
        <f>INDEX(data[psnu],MATCH(B40,data[rank],0))</f>
        <v>#N/A</v>
      </c>
      <c r="H40" s="2" t="e">
        <f>INDEX(data[snuprioritization],MATCH(B40,data[rank],0))</f>
        <v>#N/A</v>
      </c>
      <c r="I40" s="2" t="e">
        <f>INDEX(data[score],MATCH(B40,data[rank],0))</f>
        <v>#N/A</v>
      </c>
    </row>
    <row r="41" spans="1:9" x14ac:dyDescent="0.25">
      <c r="A41" s="3"/>
      <c r="B41" s="12">
        <v>38</v>
      </c>
      <c r="C41" s="5" t="e">
        <f>INDEX(data[sitename],MATCH(B41,data[rank],0))</f>
        <v>#N/A</v>
      </c>
      <c r="D41" s="5" t="e">
        <f>INDEX(data[sitetype],MATCH(B41,data[rank],0))</f>
        <v>#N/A</v>
      </c>
      <c r="E41" s="5" t="e">
        <f>INDEX(data[agency_cdc],MATCH(B41,data[rank],0))</f>
        <v>#N/A</v>
      </c>
      <c r="F41" s="5" t="e">
        <f>INDEX(data[agency_usaid],MATCH(B41,data[rank],0))</f>
        <v>#N/A</v>
      </c>
      <c r="G41" s="10" t="e">
        <f>INDEX(data[psnu],MATCH(B41,data[rank],0))</f>
        <v>#N/A</v>
      </c>
      <c r="H41" s="2" t="e">
        <f>INDEX(data[snuprioritization],MATCH(B41,data[rank],0))</f>
        <v>#N/A</v>
      </c>
      <c r="I41" s="2" t="e">
        <f>INDEX(data[score],MATCH(B41,data[rank],0))</f>
        <v>#N/A</v>
      </c>
    </row>
    <row r="42" spans="1:9" x14ac:dyDescent="0.25">
      <c r="A42" s="3"/>
      <c r="B42" s="12">
        <v>39</v>
      </c>
      <c r="C42" s="5" t="e">
        <f>INDEX(data[sitename],MATCH(B42,data[rank],0))</f>
        <v>#N/A</v>
      </c>
      <c r="D42" s="5" t="e">
        <f>INDEX(data[sitetype],MATCH(B42,data[rank],0))</f>
        <v>#N/A</v>
      </c>
      <c r="E42" s="5" t="e">
        <f>INDEX(data[agency_cdc],MATCH(B42,data[rank],0))</f>
        <v>#N/A</v>
      </c>
      <c r="F42" s="5" t="e">
        <f>INDEX(data[agency_usaid],MATCH(B42,data[rank],0))</f>
        <v>#N/A</v>
      </c>
      <c r="G42" s="10" t="e">
        <f>INDEX(data[psnu],MATCH(B42,data[rank],0))</f>
        <v>#N/A</v>
      </c>
      <c r="H42" s="2" t="e">
        <f>INDEX(data[snuprioritization],MATCH(B42,data[rank],0))</f>
        <v>#N/A</v>
      </c>
      <c r="I42" s="2" t="e">
        <f>INDEX(data[score],MATCH(B42,data[rank],0))</f>
        <v>#N/A</v>
      </c>
    </row>
    <row r="43" spans="1:9" x14ac:dyDescent="0.25">
      <c r="A43" s="3"/>
      <c r="B43" s="8">
        <v>40</v>
      </c>
      <c r="C43" s="5" t="e">
        <f>INDEX(data[sitename],MATCH(B43,data[rank],0))</f>
        <v>#N/A</v>
      </c>
      <c r="D43" s="5" t="e">
        <f>INDEX(data[sitetype],MATCH(B43,data[rank],0))</f>
        <v>#N/A</v>
      </c>
      <c r="E43" s="5" t="e">
        <f>INDEX(data[agency_cdc],MATCH(B43,data[rank],0))</f>
        <v>#N/A</v>
      </c>
      <c r="F43" s="5" t="e">
        <f>INDEX(data[agency_usaid],MATCH(B43,data[rank],0))</f>
        <v>#N/A</v>
      </c>
      <c r="G43" s="10" t="e">
        <f>INDEX(data[psnu],MATCH(B43,data[rank],0))</f>
        <v>#N/A</v>
      </c>
      <c r="H43" s="2" t="e">
        <f>INDEX(data[snuprioritization],MATCH(B43,data[rank],0))</f>
        <v>#N/A</v>
      </c>
      <c r="I43" s="2" t="e">
        <f>INDEX(data[score],MATCH(B43,data[rank],0))</f>
        <v>#N/A</v>
      </c>
    </row>
    <row r="44" spans="1:9" x14ac:dyDescent="0.25">
      <c r="A44" s="3"/>
      <c r="B44" s="12">
        <v>41</v>
      </c>
      <c r="C44" s="5" t="e">
        <f>INDEX(data[sitename],MATCH(B44,data[rank],0))</f>
        <v>#N/A</v>
      </c>
      <c r="D44" s="5" t="e">
        <f>INDEX(data[sitetype],MATCH(B44,data[rank],0))</f>
        <v>#N/A</v>
      </c>
      <c r="E44" s="5" t="e">
        <f>INDEX(data[agency_cdc],MATCH(B44,data[rank],0))</f>
        <v>#N/A</v>
      </c>
      <c r="F44" s="5" t="e">
        <f>INDEX(data[agency_usaid],MATCH(B44,data[rank],0))</f>
        <v>#N/A</v>
      </c>
      <c r="G44" s="10" t="e">
        <f>INDEX(data[psnu],MATCH(B44,data[rank],0))</f>
        <v>#N/A</v>
      </c>
      <c r="H44" s="2" t="e">
        <f>INDEX(data[snuprioritization],MATCH(B44,data[rank],0))</f>
        <v>#N/A</v>
      </c>
      <c r="I44" s="2" t="e">
        <f>INDEX(data[score],MATCH(B44,data[rank],0))</f>
        <v>#N/A</v>
      </c>
    </row>
    <row r="45" spans="1:9" x14ac:dyDescent="0.25">
      <c r="A45" s="3"/>
      <c r="B45" s="12">
        <v>42</v>
      </c>
      <c r="C45" s="5" t="e">
        <f>INDEX(data[sitename],MATCH(B45,data[rank],0))</f>
        <v>#N/A</v>
      </c>
      <c r="D45" s="5" t="e">
        <f>INDEX(data[sitetype],MATCH(B45,data[rank],0))</f>
        <v>#N/A</v>
      </c>
      <c r="E45" s="5" t="e">
        <f>INDEX(data[agency_cdc],MATCH(B45,data[rank],0))</f>
        <v>#N/A</v>
      </c>
      <c r="F45" s="5" t="e">
        <f>INDEX(data[agency_usaid],MATCH(B45,data[rank],0))</f>
        <v>#N/A</v>
      </c>
      <c r="G45" s="10" t="e">
        <f>INDEX(data[psnu],MATCH(B45,data[rank],0))</f>
        <v>#N/A</v>
      </c>
      <c r="H45" s="2" t="e">
        <f>INDEX(data[snuprioritization],MATCH(B45,data[rank],0))</f>
        <v>#N/A</v>
      </c>
      <c r="I45" s="2" t="e">
        <f>INDEX(data[score],MATCH(B45,data[rank],0))</f>
        <v>#N/A</v>
      </c>
    </row>
    <row r="46" spans="1:9" x14ac:dyDescent="0.25">
      <c r="A46" s="3"/>
      <c r="B46" s="12">
        <v>43</v>
      </c>
      <c r="C46" s="5" t="e">
        <f>INDEX(data[sitename],MATCH(B46,data[rank],0))</f>
        <v>#N/A</v>
      </c>
      <c r="D46" s="5" t="e">
        <f>INDEX(data[sitetype],MATCH(B46,data[rank],0))</f>
        <v>#N/A</v>
      </c>
      <c r="E46" s="5" t="e">
        <f>INDEX(data[agency_cdc],MATCH(B46,data[rank],0))</f>
        <v>#N/A</v>
      </c>
      <c r="F46" s="5" t="e">
        <f>INDEX(data[agency_usaid],MATCH(B46,data[rank],0))</f>
        <v>#N/A</v>
      </c>
      <c r="G46" s="10" t="e">
        <f>INDEX(data[psnu],MATCH(B46,data[rank],0))</f>
        <v>#N/A</v>
      </c>
      <c r="H46" s="2" t="e">
        <f>INDEX(data[snuprioritization],MATCH(B46,data[rank],0))</f>
        <v>#N/A</v>
      </c>
      <c r="I46" s="2" t="e">
        <f>INDEX(data[score],MATCH(B46,data[rank],0))</f>
        <v>#N/A</v>
      </c>
    </row>
    <row r="47" spans="1:9" x14ac:dyDescent="0.25">
      <c r="A47" s="3"/>
      <c r="B47" s="12">
        <v>44</v>
      </c>
      <c r="C47" s="5" t="e">
        <f>INDEX(data[sitename],MATCH(B47,data[rank],0))</f>
        <v>#N/A</v>
      </c>
      <c r="D47" s="5" t="e">
        <f>INDEX(data[sitetype],MATCH(B47,data[rank],0))</f>
        <v>#N/A</v>
      </c>
      <c r="E47" s="5" t="e">
        <f>INDEX(data[agency_cdc],MATCH(B47,data[rank],0))</f>
        <v>#N/A</v>
      </c>
      <c r="F47" s="5" t="e">
        <f>INDEX(data[agency_usaid],MATCH(B47,data[rank],0))</f>
        <v>#N/A</v>
      </c>
      <c r="G47" s="10" t="e">
        <f>INDEX(data[psnu],MATCH(B47,data[rank],0))</f>
        <v>#N/A</v>
      </c>
      <c r="H47" s="2" t="e">
        <f>INDEX(data[snuprioritization],MATCH(B47,data[rank],0))</f>
        <v>#N/A</v>
      </c>
      <c r="I47" s="2" t="e">
        <f>INDEX(data[score],MATCH(B47,data[rank],0))</f>
        <v>#N/A</v>
      </c>
    </row>
    <row r="48" spans="1:9" x14ac:dyDescent="0.25">
      <c r="A48" s="3"/>
      <c r="B48" s="12">
        <v>45</v>
      </c>
      <c r="C48" s="5" t="e">
        <f>INDEX(data[sitename],MATCH(B48,data[rank],0))</f>
        <v>#N/A</v>
      </c>
      <c r="D48" s="5" t="e">
        <f>INDEX(data[sitetype],MATCH(B48,data[rank],0))</f>
        <v>#N/A</v>
      </c>
      <c r="E48" s="5" t="e">
        <f>INDEX(data[agency_cdc],MATCH(B48,data[rank],0))</f>
        <v>#N/A</v>
      </c>
      <c r="F48" s="5" t="e">
        <f>INDEX(data[agency_usaid],MATCH(B48,data[rank],0))</f>
        <v>#N/A</v>
      </c>
      <c r="G48" s="10" t="e">
        <f>INDEX(data[psnu],MATCH(B48,data[rank],0))</f>
        <v>#N/A</v>
      </c>
      <c r="H48" s="2" t="e">
        <f>INDEX(data[snuprioritization],MATCH(B48,data[rank],0))</f>
        <v>#N/A</v>
      </c>
      <c r="I48" s="2" t="e">
        <f>INDEX(data[score],MATCH(B48,data[rank],0))</f>
        <v>#N/A</v>
      </c>
    </row>
    <row r="49" spans="1:9" x14ac:dyDescent="0.25">
      <c r="A49" s="3"/>
      <c r="B49" s="12">
        <v>46</v>
      </c>
      <c r="C49" s="5" t="e">
        <f>INDEX(data[sitename],MATCH(B49,data[rank],0))</f>
        <v>#N/A</v>
      </c>
      <c r="D49" s="5" t="e">
        <f>INDEX(data[sitetype],MATCH(B49,data[rank],0))</f>
        <v>#N/A</v>
      </c>
      <c r="E49" s="5" t="e">
        <f>INDEX(data[agency_cdc],MATCH(B49,data[rank],0))</f>
        <v>#N/A</v>
      </c>
      <c r="F49" s="5" t="e">
        <f>INDEX(data[agency_usaid],MATCH(B49,data[rank],0))</f>
        <v>#N/A</v>
      </c>
      <c r="G49" s="10" t="e">
        <f>INDEX(data[psnu],MATCH(B49,data[rank],0))</f>
        <v>#N/A</v>
      </c>
      <c r="H49" s="2" t="e">
        <f>INDEX(data[snuprioritization],MATCH(B49,data[rank],0))</f>
        <v>#N/A</v>
      </c>
      <c r="I49" s="2" t="e">
        <f>INDEX(data[score],MATCH(B49,data[rank],0))</f>
        <v>#N/A</v>
      </c>
    </row>
    <row r="50" spans="1:9" x14ac:dyDescent="0.25">
      <c r="A50" s="3"/>
      <c r="B50" s="12">
        <v>47</v>
      </c>
      <c r="C50" s="5" t="e">
        <f>INDEX(data[sitename],MATCH(B50,data[rank],0))</f>
        <v>#N/A</v>
      </c>
      <c r="D50" s="5" t="e">
        <f>INDEX(data[sitetype],MATCH(B50,data[rank],0))</f>
        <v>#N/A</v>
      </c>
      <c r="E50" s="5" t="e">
        <f>INDEX(data[agency_cdc],MATCH(B50,data[rank],0))</f>
        <v>#N/A</v>
      </c>
      <c r="F50" s="5" t="e">
        <f>INDEX(data[agency_usaid],MATCH(B50,data[rank],0))</f>
        <v>#N/A</v>
      </c>
      <c r="G50" s="10" t="e">
        <f>INDEX(data[psnu],MATCH(B50,data[rank],0))</f>
        <v>#N/A</v>
      </c>
      <c r="H50" s="2" t="e">
        <f>INDEX(data[snuprioritization],MATCH(B50,data[rank],0))</f>
        <v>#N/A</v>
      </c>
      <c r="I50" s="2" t="e">
        <f>INDEX(data[score],MATCH(B50,data[rank],0))</f>
        <v>#N/A</v>
      </c>
    </row>
    <row r="51" spans="1:9" x14ac:dyDescent="0.25">
      <c r="A51" s="3"/>
      <c r="B51" s="12">
        <v>48</v>
      </c>
      <c r="C51" s="5" t="e">
        <f>INDEX(data[sitename],MATCH(B51,data[rank],0))</f>
        <v>#N/A</v>
      </c>
      <c r="D51" s="5" t="e">
        <f>INDEX(data[sitetype],MATCH(B51,data[rank],0))</f>
        <v>#N/A</v>
      </c>
      <c r="E51" s="5" t="e">
        <f>INDEX(data[agency_cdc],MATCH(B51,data[rank],0))</f>
        <v>#N/A</v>
      </c>
      <c r="F51" s="5" t="e">
        <f>INDEX(data[agency_usaid],MATCH(B51,data[rank],0))</f>
        <v>#N/A</v>
      </c>
      <c r="G51" s="10" t="e">
        <f>INDEX(data[psnu],MATCH(B51,data[rank],0))</f>
        <v>#N/A</v>
      </c>
      <c r="H51" s="2" t="e">
        <f>INDEX(data[snuprioritization],MATCH(B51,data[rank],0))</f>
        <v>#N/A</v>
      </c>
      <c r="I51" s="2" t="e">
        <f>INDEX(data[score],MATCH(B51,data[rank],0))</f>
        <v>#N/A</v>
      </c>
    </row>
    <row r="52" spans="1:9" x14ac:dyDescent="0.25">
      <c r="A52" s="3"/>
      <c r="B52" s="12">
        <v>49</v>
      </c>
      <c r="C52" s="5" t="e">
        <f>INDEX(data[sitename],MATCH(B52,data[rank],0))</f>
        <v>#N/A</v>
      </c>
      <c r="D52" s="5" t="e">
        <f>INDEX(data[sitetype],MATCH(B52,data[rank],0))</f>
        <v>#N/A</v>
      </c>
      <c r="E52" s="5" t="e">
        <f>INDEX(data[agency_cdc],MATCH(B52,data[rank],0))</f>
        <v>#N/A</v>
      </c>
      <c r="F52" s="5" t="e">
        <f>INDEX(data[agency_usaid],MATCH(B52,data[rank],0))</f>
        <v>#N/A</v>
      </c>
      <c r="G52" s="10" t="e">
        <f>INDEX(data[psnu],MATCH(B52,data[rank],0))</f>
        <v>#N/A</v>
      </c>
      <c r="H52" s="2" t="e">
        <f>INDEX(data[snuprioritization],MATCH(B52,data[rank],0))</f>
        <v>#N/A</v>
      </c>
      <c r="I52" s="2" t="e">
        <f>INDEX(data[score],MATCH(B52,data[rank],0))</f>
        <v>#N/A</v>
      </c>
    </row>
    <row r="53" spans="1:9" x14ac:dyDescent="0.25">
      <c r="A53" s="3"/>
      <c r="B53" s="8">
        <v>50</v>
      </c>
      <c r="C53" s="5" t="e">
        <f>INDEX(data[sitename],MATCH(B53,data[rank],0))</f>
        <v>#N/A</v>
      </c>
      <c r="D53" s="5" t="e">
        <f>INDEX(data[sitetype],MATCH(B53,data[rank],0))</f>
        <v>#N/A</v>
      </c>
      <c r="E53" s="5" t="e">
        <f>INDEX(data[agency_cdc],MATCH(B53,data[rank],0))</f>
        <v>#N/A</v>
      </c>
      <c r="F53" s="5" t="e">
        <f>INDEX(data[agency_usaid],MATCH(B53,data[rank],0))</f>
        <v>#N/A</v>
      </c>
      <c r="G53" s="10" t="e">
        <f>INDEX(data[psnu],MATCH(B53,data[rank],0))</f>
        <v>#N/A</v>
      </c>
      <c r="H53" s="2" t="e">
        <f>INDEX(data[snuprioritization],MATCH(B53,data[rank],0))</f>
        <v>#N/A</v>
      </c>
      <c r="I53" s="2" t="e">
        <f>INDEX(data[score],MATCH(B53,data[rank],0))</f>
        <v>#N/A</v>
      </c>
    </row>
    <row r="54" spans="1:9" x14ac:dyDescent="0.25">
      <c r="A54" s="3"/>
      <c r="B54" s="12">
        <v>51</v>
      </c>
      <c r="C54" s="5" t="e">
        <f>INDEX(data[sitename],MATCH(B54,data[rank],0))</f>
        <v>#N/A</v>
      </c>
      <c r="D54" s="5" t="e">
        <f>INDEX(data[sitetype],MATCH(B54,data[rank],0))</f>
        <v>#N/A</v>
      </c>
      <c r="E54" s="5" t="e">
        <f>INDEX(data[agency_cdc],MATCH(B54,data[rank],0))</f>
        <v>#N/A</v>
      </c>
      <c r="F54" s="5" t="e">
        <f>INDEX(data[agency_usaid],MATCH(B54,data[rank],0))</f>
        <v>#N/A</v>
      </c>
      <c r="G54" s="10" t="e">
        <f>INDEX(data[psnu],MATCH(B54,data[rank],0))</f>
        <v>#N/A</v>
      </c>
      <c r="H54" s="2" t="e">
        <f>INDEX(data[snuprioritization],MATCH(B54,data[rank],0))</f>
        <v>#N/A</v>
      </c>
      <c r="I54" s="2" t="e">
        <f>INDEX(data[score],MATCH(B54,data[rank],0))</f>
        <v>#N/A</v>
      </c>
    </row>
    <row r="55" spans="1:9" x14ac:dyDescent="0.25">
      <c r="A55" s="3"/>
      <c r="B55" s="12">
        <v>52</v>
      </c>
      <c r="C55" s="5" t="e">
        <f>INDEX(data[sitename],MATCH(B55,data[rank],0))</f>
        <v>#N/A</v>
      </c>
      <c r="D55" s="5" t="e">
        <f>INDEX(data[sitetype],MATCH(B55,data[rank],0))</f>
        <v>#N/A</v>
      </c>
      <c r="E55" s="5" t="e">
        <f>INDEX(data[agency_cdc],MATCH(B55,data[rank],0))</f>
        <v>#N/A</v>
      </c>
      <c r="F55" s="5" t="e">
        <f>INDEX(data[agency_usaid],MATCH(B55,data[rank],0))</f>
        <v>#N/A</v>
      </c>
      <c r="G55" s="10" t="e">
        <f>INDEX(data[psnu],MATCH(B55,data[rank],0))</f>
        <v>#N/A</v>
      </c>
      <c r="H55" s="2" t="e">
        <f>INDEX(data[snuprioritization],MATCH(B55,data[rank],0))</f>
        <v>#N/A</v>
      </c>
      <c r="I55" s="2" t="e">
        <f>INDEX(data[score],MATCH(B55,data[rank],0))</f>
        <v>#N/A</v>
      </c>
    </row>
    <row r="56" spans="1:9" x14ac:dyDescent="0.25">
      <c r="A56" s="3"/>
      <c r="B56" s="12">
        <v>53</v>
      </c>
      <c r="C56" s="5" t="e">
        <f>INDEX(data[sitename],MATCH(B56,data[rank],0))</f>
        <v>#N/A</v>
      </c>
      <c r="D56" s="5" t="e">
        <f>INDEX(data[sitetype],MATCH(B56,data[rank],0))</f>
        <v>#N/A</v>
      </c>
      <c r="E56" s="5" t="e">
        <f>INDEX(data[agency_cdc],MATCH(B56,data[rank],0))</f>
        <v>#N/A</v>
      </c>
      <c r="F56" s="5" t="e">
        <f>INDEX(data[agency_usaid],MATCH(B56,data[rank],0))</f>
        <v>#N/A</v>
      </c>
      <c r="G56" s="10" t="e">
        <f>INDEX(data[psnu],MATCH(B56,data[rank],0))</f>
        <v>#N/A</v>
      </c>
      <c r="H56" s="2" t="e">
        <f>INDEX(data[snuprioritization],MATCH(B56,data[rank],0))</f>
        <v>#N/A</v>
      </c>
      <c r="I56" s="2" t="e">
        <f>INDEX(data[score],MATCH(B56,data[rank],0))</f>
        <v>#N/A</v>
      </c>
    </row>
    <row r="57" spans="1:9" x14ac:dyDescent="0.25">
      <c r="A57" s="3"/>
      <c r="B57" s="12">
        <v>54</v>
      </c>
      <c r="C57" s="5" t="e">
        <f>INDEX(data[sitename],MATCH(B57,data[rank],0))</f>
        <v>#N/A</v>
      </c>
      <c r="D57" s="5" t="e">
        <f>INDEX(data[sitetype],MATCH(B57,data[rank],0))</f>
        <v>#N/A</v>
      </c>
      <c r="E57" s="5" t="e">
        <f>INDEX(data[agency_cdc],MATCH(B57,data[rank],0))</f>
        <v>#N/A</v>
      </c>
      <c r="F57" s="5" t="e">
        <f>INDEX(data[agency_usaid],MATCH(B57,data[rank],0))</f>
        <v>#N/A</v>
      </c>
      <c r="G57" s="10" t="e">
        <f>INDEX(data[psnu],MATCH(B57,data[rank],0))</f>
        <v>#N/A</v>
      </c>
      <c r="H57" s="2" t="e">
        <f>INDEX(data[snuprioritization],MATCH(B57,data[rank],0))</f>
        <v>#N/A</v>
      </c>
      <c r="I57" s="2" t="e">
        <f>INDEX(data[score],MATCH(B57,data[rank],0))</f>
        <v>#N/A</v>
      </c>
    </row>
    <row r="58" spans="1:9" x14ac:dyDescent="0.25">
      <c r="A58" s="3"/>
      <c r="B58" s="12">
        <v>55</v>
      </c>
      <c r="C58" s="5" t="e">
        <f>INDEX(data[sitename],MATCH(B58,data[rank],0))</f>
        <v>#N/A</v>
      </c>
      <c r="D58" s="5" t="e">
        <f>INDEX(data[sitetype],MATCH(B58,data[rank],0))</f>
        <v>#N/A</v>
      </c>
      <c r="E58" s="5" t="e">
        <f>INDEX(data[agency_cdc],MATCH(B58,data[rank],0))</f>
        <v>#N/A</v>
      </c>
      <c r="F58" s="5" t="e">
        <f>INDEX(data[agency_usaid],MATCH(B58,data[rank],0))</f>
        <v>#N/A</v>
      </c>
      <c r="G58" s="10" t="e">
        <f>INDEX(data[psnu],MATCH(B58,data[rank],0))</f>
        <v>#N/A</v>
      </c>
      <c r="H58" s="2" t="e">
        <f>INDEX(data[snuprioritization],MATCH(B58,data[rank],0))</f>
        <v>#N/A</v>
      </c>
      <c r="I58" s="2" t="e">
        <f>INDEX(data[score],MATCH(B58,data[rank],0))</f>
        <v>#N/A</v>
      </c>
    </row>
    <row r="59" spans="1:9" x14ac:dyDescent="0.25">
      <c r="A59" s="3"/>
      <c r="B59" s="12">
        <v>56</v>
      </c>
      <c r="C59" s="5" t="e">
        <f>INDEX(data[sitename],MATCH(B59,data[rank],0))</f>
        <v>#N/A</v>
      </c>
      <c r="D59" s="5" t="e">
        <f>INDEX(data[sitetype],MATCH(B59,data[rank],0))</f>
        <v>#N/A</v>
      </c>
      <c r="E59" s="5" t="e">
        <f>INDEX(data[agency_cdc],MATCH(B59,data[rank],0))</f>
        <v>#N/A</v>
      </c>
      <c r="F59" s="5" t="e">
        <f>INDEX(data[agency_usaid],MATCH(B59,data[rank],0))</f>
        <v>#N/A</v>
      </c>
      <c r="G59" s="10" t="e">
        <f>INDEX(data[psnu],MATCH(B59,data[rank],0))</f>
        <v>#N/A</v>
      </c>
      <c r="H59" s="2" t="e">
        <f>INDEX(data[snuprioritization],MATCH(B59,data[rank],0))</f>
        <v>#N/A</v>
      </c>
      <c r="I59" s="2" t="e">
        <f>INDEX(data[score],MATCH(B59,data[rank],0))</f>
        <v>#N/A</v>
      </c>
    </row>
    <row r="60" spans="1:9" x14ac:dyDescent="0.25">
      <c r="A60" s="3"/>
      <c r="B60" s="12">
        <v>57</v>
      </c>
      <c r="C60" s="5" t="e">
        <f>INDEX(data[sitename],MATCH(B60,data[rank],0))</f>
        <v>#N/A</v>
      </c>
      <c r="D60" s="5" t="e">
        <f>INDEX(data[sitetype],MATCH(B60,data[rank],0))</f>
        <v>#N/A</v>
      </c>
      <c r="E60" s="5" t="e">
        <f>INDEX(data[agency_cdc],MATCH(B60,data[rank],0))</f>
        <v>#N/A</v>
      </c>
      <c r="F60" s="5" t="e">
        <f>INDEX(data[agency_usaid],MATCH(B60,data[rank],0))</f>
        <v>#N/A</v>
      </c>
      <c r="G60" s="10" t="e">
        <f>INDEX(data[psnu],MATCH(B60,data[rank],0))</f>
        <v>#N/A</v>
      </c>
      <c r="H60" s="2" t="e">
        <f>INDEX(data[snuprioritization],MATCH(B60,data[rank],0))</f>
        <v>#N/A</v>
      </c>
      <c r="I60" s="2" t="e">
        <f>INDEX(data[score],MATCH(B60,data[rank],0))</f>
        <v>#N/A</v>
      </c>
    </row>
    <row r="61" spans="1:9" x14ac:dyDescent="0.25">
      <c r="A61" s="3"/>
      <c r="B61" s="12">
        <v>58</v>
      </c>
      <c r="C61" s="5" t="e">
        <f>INDEX(data[sitename],MATCH(B61,data[rank],0))</f>
        <v>#N/A</v>
      </c>
      <c r="D61" s="5" t="e">
        <f>INDEX(data[sitetype],MATCH(B61,data[rank],0))</f>
        <v>#N/A</v>
      </c>
      <c r="E61" s="5" t="e">
        <f>INDEX(data[agency_cdc],MATCH(B61,data[rank],0))</f>
        <v>#N/A</v>
      </c>
      <c r="F61" s="5" t="e">
        <f>INDEX(data[agency_usaid],MATCH(B61,data[rank],0))</f>
        <v>#N/A</v>
      </c>
      <c r="G61" s="10" t="e">
        <f>INDEX(data[psnu],MATCH(B61,data[rank],0))</f>
        <v>#N/A</v>
      </c>
      <c r="H61" s="2" t="e">
        <f>INDEX(data[snuprioritization],MATCH(B61,data[rank],0))</f>
        <v>#N/A</v>
      </c>
      <c r="I61" s="2" t="e">
        <f>INDEX(data[score],MATCH(B61,data[rank],0))</f>
        <v>#N/A</v>
      </c>
    </row>
    <row r="62" spans="1:9" x14ac:dyDescent="0.25">
      <c r="A62" s="3"/>
      <c r="B62" s="12">
        <v>59</v>
      </c>
      <c r="C62" s="5" t="e">
        <f>INDEX(data[sitename],MATCH(B62,data[rank],0))</f>
        <v>#N/A</v>
      </c>
      <c r="D62" s="5" t="e">
        <f>INDEX(data[sitetype],MATCH(B62,data[rank],0))</f>
        <v>#N/A</v>
      </c>
      <c r="E62" s="5" t="e">
        <f>INDEX(data[agency_cdc],MATCH(B62,data[rank],0))</f>
        <v>#N/A</v>
      </c>
      <c r="F62" s="5" t="e">
        <f>INDEX(data[agency_usaid],MATCH(B62,data[rank],0))</f>
        <v>#N/A</v>
      </c>
      <c r="G62" s="10" t="e">
        <f>INDEX(data[psnu],MATCH(B62,data[rank],0))</f>
        <v>#N/A</v>
      </c>
      <c r="H62" s="2" t="e">
        <f>INDEX(data[snuprioritization],MATCH(B62,data[rank],0))</f>
        <v>#N/A</v>
      </c>
      <c r="I62" s="2" t="e">
        <f>INDEX(data[score],MATCH(B62,data[rank],0))</f>
        <v>#N/A</v>
      </c>
    </row>
    <row r="63" spans="1:9" x14ac:dyDescent="0.25">
      <c r="A63" s="3"/>
      <c r="B63" s="8">
        <v>60</v>
      </c>
      <c r="C63" s="5" t="e">
        <f>INDEX(data[sitename],MATCH(B63,data[rank],0))</f>
        <v>#N/A</v>
      </c>
      <c r="D63" s="5" t="e">
        <f>INDEX(data[sitetype],MATCH(B63,data[rank],0))</f>
        <v>#N/A</v>
      </c>
      <c r="E63" s="5" t="e">
        <f>INDEX(data[agency_cdc],MATCH(B63,data[rank],0))</f>
        <v>#N/A</v>
      </c>
      <c r="F63" s="5" t="e">
        <f>INDEX(data[agency_usaid],MATCH(B63,data[rank],0))</f>
        <v>#N/A</v>
      </c>
      <c r="G63" s="10" t="e">
        <f>INDEX(data[psnu],MATCH(B63,data[rank],0))</f>
        <v>#N/A</v>
      </c>
      <c r="H63" s="2" t="e">
        <f>INDEX(data[snuprioritization],MATCH(B63,data[rank],0))</f>
        <v>#N/A</v>
      </c>
      <c r="I63" s="2" t="e">
        <f>INDEX(data[score],MATCH(B63,data[rank],0))</f>
        <v>#N/A</v>
      </c>
    </row>
    <row r="64" spans="1:9" x14ac:dyDescent="0.25">
      <c r="A64" s="3"/>
      <c r="B64" s="12">
        <v>61</v>
      </c>
      <c r="C64" s="5" t="e">
        <f>INDEX(data[sitename],MATCH(B64,data[rank],0))</f>
        <v>#N/A</v>
      </c>
      <c r="D64" s="5" t="e">
        <f>INDEX(data[sitetype],MATCH(B64,data[rank],0))</f>
        <v>#N/A</v>
      </c>
      <c r="E64" s="5" t="e">
        <f>INDEX(data[agency_cdc],MATCH(B64,data[rank],0))</f>
        <v>#N/A</v>
      </c>
      <c r="F64" s="5" t="e">
        <f>INDEX(data[agency_usaid],MATCH(B64,data[rank],0))</f>
        <v>#N/A</v>
      </c>
      <c r="G64" s="10" t="e">
        <f>INDEX(data[psnu],MATCH(B64,data[rank],0))</f>
        <v>#N/A</v>
      </c>
      <c r="H64" s="2" t="e">
        <f>INDEX(data[snuprioritization],MATCH(B64,data[rank],0))</f>
        <v>#N/A</v>
      </c>
      <c r="I64" s="2" t="e">
        <f>INDEX(data[score],MATCH(B64,data[rank],0))</f>
        <v>#N/A</v>
      </c>
    </row>
    <row r="65" spans="1:9" x14ac:dyDescent="0.25">
      <c r="A65" s="3"/>
      <c r="B65" s="12">
        <v>62</v>
      </c>
      <c r="C65" s="5" t="e">
        <f>INDEX(data[sitename],MATCH(B65,data[rank],0))</f>
        <v>#N/A</v>
      </c>
      <c r="D65" s="5" t="e">
        <f>INDEX(data[sitetype],MATCH(B65,data[rank],0))</f>
        <v>#N/A</v>
      </c>
      <c r="E65" s="5" t="e">
        <f>INDEX(data[agency_cdc],MATCH(B65,data[rank],0))</f>
        <v>#N/A</v>
      </c>
      <c r="F65" s="5" t="e">
        <f>INDEX(data[agency_usaid],MATCH(B65,data[rank],0))</f>
        <v>#N/A</v>
      </c>
      <c r="G65" s="10" t="e">
        <f>INDEX(data[psnu],MATCH(B65,data[rank],0))</f>
        <v>#N/A</v>
      </c>
      <c r="H65" s="2" t="e">
        <f>INDEX(data[snuprioritization],MATCH(B65,data[rank],0))</f>
        <v>#N/A</v>
      </c>
      <c r="I65" s="2" t="e">
        <f>INDEX(data[score],MATCH(B65,data[rank],0))</f>
        <v>#N/A</v>
      </c>
    </row>
    <row r="66" spans="1:9" x14ac:dyDescent="0.25">
      <c r="A66" s="3"/>
      <c r="B66" s="12">
        <v>63</v>
      </c>
      <c r="C66" s="5" t="e">
        <f>INDEX(data[sitename],MATCH(B66,data[rank],0))</f>
        <v>#N/A</v>
      </c>
      <c r="D66" s="5" t="e">
        <f>INDEX(data[sitetype],MATCH(B66,data[rank],0))</f>
        <v>#N/A</v>
      </c>
      <c r="E66" s="5" t="e">
        <f>INDEX(data[agency_cdc],MATCH(B66,data[rank],0))</f>
        <v>#N/A</v>
      </c>
      <c r="F66" s="5" t="e">
        <f>INDEX(data[agency_usaid],MATCH(B66,data[rank],0))</f>
        <v>#N/A</v>
      </c>
      <c r="G66" s="10" t="e">
        <f>INDEX(data[psnu],MATCH(B66,data[rank],0))</f>
        <v>#N/A</v>
      </c>
      <c r="H66" s="2" t="e">
        <f>INDEX(data[snuprioritization],MATCH(B66,data[rank],0))</f>
        <v>#N/A</v>
      </c>
      <c r="I66" s="2" t="e">
        <f>INDEX(data[score],MATCH(B66,data[rank],0))</f>
        <v>#N/A</v>
      </c>
    </row>
    <row r="67" spans="1:9" x14ac:dyDescent="0.25">
      <c r="A67" s="3"/>
      <c r="B67" s="12">
        <v>64</v>
      </c>
      <c r="C67" s="5" t="e">
        <f>INDEX(data[sitename],MATCH(B67,data[rank],0))</f>
        <v>#N/A</v>
      </c>
      <c r="D67" s="5" t="e">
        <f>INDEX(data[sitetype],MATCH(B67,data[rank],0))</f>
        <v>#N/A</v>
      </c>
      <c r="E67" s="5" t="e">
        <f>INDEX(data[agency_cdc],MATCH(B67,data[rank],0))</f>
        <v>#N/A</v>
      </c>
      <c r="F67" s="5" t="e">
        <f>INDEX(data[agency_usaid],MATCH(B67,data[rank],0))</f>
        <v>#N/A</v>
      </c>
      <c r="G67" s="10" t="e">
        <f>INDEX(data[psnu],MATCH(B67,data[rank],0))</f>
        <v>#N/A</v>
      </c>
      <c r="H67" s="2" t="e">
        <f>INDEX(data[snuprioritization],MATCH(B67,data[rank],0))</f>
        <v>#N/A</v>
      </c>
      <c r="I67" s="2" t="e">
        <f>INDEX(data[score],MATCH(B67,data[rank],0))</f>
        <v>#N/A</v>
      </c>
    </row>
    <row r="68" spans="1:9" x14ac:dyDescent="0.25">
      <c r="A68" s="3"/>
      <c r="B68" s="12">
        <v>65</v>
      </c>
      <c r="C68" s="5" t="e">
        <f>INDEX(data[sitename],MATCH(B68,data[rank],0))</f>
        <v>#N/A</v>
      </c>
      <c r="D68" s="5" t="e">
        <f>INDEX(data[sitetype],MATCH(B68,data[rank],0))</f>
        <v>#N/A</v>
      </c>
      <c r="E68" s="5" t="e">
        <f>INDEX(data[agency_cdc],MATCH(B68,data[rank],0))</f>
        <v>#N/A</v>
      </c>
      <c r="F68" s="5" t="e">
        <f>INDEX(data[agency_usaid],MATCH(B68,data[rank],0))</f>
        <v>#N/A</v>
      </c>
      <c r="G68" s="10" t="e">
        <f>INDEX(data[psnu],MATCH(B68,data[rank],0))</f>
        <v>#N/A</v>
      </c>
      <c r="H68" s="2" t="e">
        <f>INDEX(data[snuprioritization],MATCH(B68,data[rank],0))</f>
        <v>#N/A</v>
      </c>
      <c r="I68" s="2" t="e">
        <f>INDEX(data[score],MATCH(B68,data[rank],0))</f>
        <v>#N/A</v>
      </c>
    </row>
    <row r="69" spans="1:9" x14ac:dyDescent="0.25">
      <c r="A69" s="3"/>
      <c r="B69" s="12">
        <v>66</v>
      </c>
      <c r="C69" s="5" t="e">
        <f>INDEX(data[sitename],MATCH(B69,data[rank],0))</f>
        <v>#N/A</v>
      </c>
      <c r="D69" s="5" t="e">
        <f>INDEX(data[sitetype],MATCH(B69,data[rank],0))</f>
        <v>#N/A</v>
      </c>
      <c r="E69" s="5" t="e">
        <f>INDEX(data[agency_cdc],MATCH(B69,data[rank],0))</f>
        <v>#N/A</v>
      </c>
      <c r="F69" s="5" t="e">
        <f>INDEX(data[agency_usaid],MATCH(B69,data[rank],0))</f>
        <v>#N/A</v>
      </c>
      <c r="G69" s="10" t="e">
        <f>INDEX(data[psnu],MATCH(B69,data[rank],0))</f>
        <v>#N/A</v>
      </c>
      <c r="H69" s="2" t="e">
        <f>INDEX(data[snuprioritization],MATCH(B69,data[rank],0))</f>
        <v>#N/A</v>
      </c>
      <c r="I69" s="2" t="e">
        <f>INDEX(data[score],MATCH(B69,data[rank],0))</f>
        <v>#N/A</v>
      </c>
    </row>
    <row r="70" spans="1:9" x14ac:dyDescent="0.25">
      <c r="A70" s="3"/>
      <c r="B70" s="12">
        <v>67</v>
      </c>
      <c r="C70" s="5" t="e">
        <f>INDEX(data[sitename],MATCH(B70,data[rank],0))</f>
        <v>#N/A</v>
      </c>
      <c r="D70" s="5" t="e">
        <f>INDEX(data[sitetype],MATCH(B70,data[rank],0))</f>
        <v>#N/A</v>
      </c>
      <c r="E70" s="5" t="e">
        <f>INDEX(data[agency_cdc],MATCH(B70,data[rank],0))</f>
        <v>#N/A</v>
      </c>
      <c r="F70" s="5" t="e">
        <f>INDEX(data[agency_usaid],MATCH(B70,data[rank],0))</f>
        <v>#N/A</v>
      </c>
      <c r="G70" s="10" t="e">
        <f>INDEX(data[psnu],MATCH(B70,data[rank],0))</f>
        <v>#N/A</v>
      </c>
      <c r="H70" s="2" t="e">
        <f>INDEX(data[snuprioritization],MATCH(B70,data[rank],0))</f>
        <v>#N/A</v>
      </c>
      <c r="I70" s="2" t="e">
        <f>INDEX(data[score],MATCH(B70,data[rank],0))</f>
        <v>#N/A</v>
      </c>
    </row>
    <row r="71" spans="1:9" x14ac:dyDescent="0.25">
      <c r="A71" s="3"/>
      <c r="B71" s="12">
        <v>68</v>
      </c>
      <c r="C71" s="5" t="e">
        <f>INDEX(data[sitename],MATCH(B71,data[rank],0))</f>
        <v>#N/A</v>
      </c>
      <c r="D71" s="5" t="e">
        <f>INDEX(data[sitetype],MATCH(B71,data[rank],0))</f>
        <v>#N/A</v>
      </c>
      <c r="E71" s="5" t="e">
        <f>INDEX(data[agency_cdc],MATCH(B71,data[rank],0))</f>
        <v>#N/A</v>
      </c>
      <c r="F71" s="5" t="e">
        <f>INDEX(data[agency_usaid],MATCH(B71,data[rank],0))</f>
        <v>#N/A</v>
      </c>
      <c r="G71" s="10" t="e">
        <f>INDEX(data[psnu],MATCH(B71,data[rank],0))</f>
        <v>#N/A</v>
      </c>
      <c r="H71" s="2" t="e">
        <f>INDEX(data[snuprioritization],MATCH(B71,data[rank],0))</f>
        <v>#N/A</v>
      </c>
      <c r="I71" s="2" t="e">
        <f>INDEX(data[score],MATCH(B71,data[rank],0))</f>
        <v>#N/A</v>
      </c>
    </row>
    <row r="72" spans="1:9" x14ac:dyDescent="0.25">
      <c r="A72" s="3"/>
      <c r="B72" s="12">
        <v>69</v>
      </c>
      <c r="C72" s="5" t="e">
        <f>INDEX(data[sitename],MATCH(B72,data[rank],0))</f>
        <v>#N/A</v>
      </c>
      <c r="D72" s="5" t="e">
        <f>INDEX(data[sitetype],MATCH(B72,data[rank],0))</f>
        <v>#N/A</v>
      </c>
      <c r="E72" s="5" t="e">
        <f>INDEX(data[agency_cdc],MATCH(B72,data[rank],0))</f>
        <v>#N/A</v>
      </c>
      <c r="F72" s="5" t="e">
        <f>INDEX(data[agency_usaid],MATCH(B72,data[rank],0))</f>
        <v>#N/A</v>
      </c>
      <c r="G72" s="10" t="e">
        <f>INDEX(data[psnu],MATCH(B72,data[rank],0))</f>
        <v>#N/A</v>
      </c>
      <c r="H72" s="2" t="e">
        <f>INDEX(data[snuprioritization],MATCH(B72,data[rank],0))</f>
        <v>#N/A</v>
      </c>
      <c r="I72" s="2" t="e">
        <f>INDEX(data[score],MATCH(B72,data[rank],0))</f>
        <v>#N/A</v>
      </c>
    </row>
    <row r="73" spans="1:9" x14ac:dyDescent="0.25">
      <c r="A73" s="3"/>
      <c r="B73" s="8">
        <v>70</v>
      </c>
      <c r="C73" s="5" t="e">
        <f>INDEX(data[sitename],MATCH(B73,data[rank],0))</f>
        <v>#N/A</v>
      </c>
      <c r="D73" s="5" t="e">
        <f>INDEX(data[sitetype],MATCH(B73,data[rank],0))</f>
        <v>#N/A</v>
      </c>
      <c r="E73" s="5" t="e">
        <f>INDEX(data[agency_cdc],MATCH(B73,data[rank],0))</f>
        <v>#N/A</v>
      </c>
      <c r="F73" s="5" t="e">
        <f>INDEX(data[agency_usaid],MATCH(B73,data[rank],0))</f>
        <v>#N/A</v>
      </c>
      <c r="G73" s="10" t="e">
        <f>INDEX(data[psnu],MATCH(B73,data[rank],0))</f>
        <v>#N/A</v>
      </c>
      <c r="H73" s="2" t="e">
        <f>INDEX(data[snuprioritization],MATCH(B73,data[rank],0))</f>
        <v>#N/A</v>
      </c>
      <c r="I73" s="2" t="e">
        <f>INDEX(data[score],MATCH(B73,data[rank],0))</f>
        <v>#N/A</v>
      </c>
    </row>
    <row r="74" spans="1:9" x14ac:dyDescent="0.25">
      <c r="A74" s="3"/>
      <c r="B74" s="12">
        <v>71</v>
      </c>
      <c r="C74" s="5" t="e">
        <f>INDEX(data[sitename],MATCH(B74,data[rank],0))</f>
        <v>#N/A</v>
      </c>
      <c r="D74" s="5" t="e">
        <f>INDEX(data[sitetype],MATCH(B74,data[rank],0))</f>
        <v>#N/A</v>
      </c>
      <c r="E74" s="5" t="e">
        <f>INDEX(data[agency_cdc],MATCH(B74,data[rank],0))</f>
        <v>#N/A</v>
      </c>
      <c r="F74" s="5" t="e">
        <f>INDEX(data[agency_usaid],MATCH(B74,data[rank],0))</f>
        <v>#N/A</v>
      </c>
      <c r="G74" s="10" t="e">
        <f>INDEX(data[psnu],MATCH(B74,data[rank],0))</f>
        <v>#N/A</v>
      </c>
      <c r="H74" s="2" t="e">
        <f>INDEX(data[snuprioritization],MATCH(B74,data[rank],0))</f>
        <v>#N/A</v>
      </c>
      <c r="I74" s="2" t="e">
        <f>INDEX(data[score],MATCH(B74,data[rank],0))</f>
        <v>#N/A</v>
      </c>
    </row>
    <row r="75" spans="1:9" x14ac:dyDescent="0.25">
      <c r="A75" s="3"/>
      <c r="B75" s="12">
        <v>72</v>
      </c>
      <c r="C75" s="5" t="e">
        <f>INDEX(data[sitename],MATCH(B75,data[rank],0))</f>
        <v>#N/A</v>
      </c>
      <c r="D75" s="5" t="e">
        <f>INDEX(data[sitetype],MATCH(B75,data[rank],0))</f>
        <v>#N/A</v>
      </c>
      <c r="E75" s="5" t="e">
        <f>INDEX(data[agency_cdc],MATCH(B75,data[rank],0))</f>
        <v>#N/A</v>
      </c>
      <c r="F75" s="5" t="e">
        <f>INDEX(data[agency_usaid],MATCH(B75,data[rank],0))</f>
        <v>#N/A</v>
      </c>
      <c r="G75" s="10" t="e">
        <f>INDEX(data[psnu],MATCH(B75,data[rank],0))</f>
        <v>#N/A</v>
      </c>
      <c r="H75" s="2" t="e">
        <f>INDEX(data[snuprioritization],MATCH(B75,data[rank],0))</f>
        <v>#N/A</v>
      </c>
      <c r="I75" s="2" t="e">
        <f>INDEX(data[score],MATCH(B75,data[rank],0))</f>
        <v>#N/A</v>
      </c>
    </row>
    <row r="76" spans="1:9" x14ac:dyDescent="0.25">
      <c r="A76" s="3"/>
      <c r="B76" s="12">
        <v>73</v>
      </c>
      <c r="C76" s="5" t="e">
        <f>INDEX(data[sitename],MATCH(B76,data[rank],0))</f>
        <v>#N/A</v>
      </c>
      <c r="D76" s="5" t="e">
        <f>INDEX(data[sitetype],MATCH(B76,data[rank],0))</f>
        <v>#N/A</v>
      </c>
      <c r="E76" s="5" t="e">
        <f>INDEX(data[agency_cdc],MATCH(B76,data[rank],0))</f>
        <v>#N/A</v>
      </c>
      <c r="F76" s="5" t="e">
        <f>INDEX(data[agency_usaid],MATCH(B76,data[rank],0))</f>
        <v>#N/A</v>
      </c>
      <c r="G76" s="10" t="e">
        <f>INDEX(data[psnu],MATCH(B76,data[rank],0))</f>
        <v>#N/A</v>
      </c>
      <c r="H76" s="2" t="e">
        <f>INDEX(data[snuprioritization],MATCH(B76,data[rank],0))</f>
        <v>#N/A</v>
      </c>
      <c r="I76" s="2" t="e">
        <f>INDEX(data[score],MATCH(B76,data[rank],0))</f>
        <v>#N/A</v>
      </c>
    </row>
    <row r="77" spans="1:9" x14ac:dyDescent="0.25">
      <c r="A77" s="3"/>
      <c r="B77" s="12">
        <v>74</v>
      </c>
      <c r="C77" s="5" t="e">
        <f>INDEX(data[sitename],MATCH(B77,data[rank],0))</f>
        <v>#N/A</v>
      </c>
      <c r="D77" s="5" t="e">
        <f>INDEX(data[sitetype],MATCH(B77,data[rank],0))</f>
        <v>#N/A</v>
      </c>
      <c r="E77" s="5" t="e">
        <f>INDEX(data[agency_cdc],MATCH(B77,data[rank],0))</f>
        <v>#N/A</v>
      </c>
      <c r="F77" s="5" t="e">
        <f>INDEX(data[agency_usaid],MATCH(B77,data[rank],0))</f>
        <v>#N/A</v>
      </c>
      <c r="G77" s="10" t="e">
        <f>INDEX(data[psnu],MATCH(B77,data[rank],0))</f>
        <v>#N/A</v>
      </c>
      <c r="H77" s="2" t="e">
        <f>INDEX(data[snuprioritization],MATCH(B77,data[rank],0))</f>
        <v>#N/A</v>
      </c>
      <c r="I77" s="2" t="e">
        <f>INDEX(data[score],MATCH(B77,data[rank],0))</f>
        <v>#N/A</v>
      </c>
    </row>
    <row r="78" spans="1:9" x14ac:dyDescent="0.25">
      <c r="A78" s="3"/>
      <c r="B78" s="12">
        <v>75</v>
      </c>
      <c r="C78" s="5" t="e">
        <f>INDEX(data[sitename],MATCH(B78,data[rank],0))</f>
        <v>#N/A</v>
      </c>
      <c r="D78" s="5" t="e">
        <f>INDEX(data[sitetype],MATCH(B78,data[rank],0))</f>
        <v>#N/A</v>
      </c>
      <c r="E78" s="5" t="e">
        <f>INDEX(data[agency_cdc],MATCH(B78,data[rank],0))</f>
        <v>#N/A</v>
      </c>
      <c r="F78" s="5" t="e">
        <f>INDEX(data[agency_usaid],MATCH(B78,data[rank],0))</f>
        <v>#N/A</v>
      </c>
      <c r="G78" s="10" t="e">
        <f>INDEX(data[psnu],MATCH(B78,data[rank],0))</f>
        <v>#N/A</v>
      </c>
      <c r="H78" s="2" t="e">
        <f>INDEX(data[snuprioritization],MATCH(B78,data[rank],0))</f>
        <v>#N/A</v>
      </c>
      <c r="I78" s="2" t="e">
        <f>INDEX(data[score],MATCH(B78,data[rank],0))</f>
        <v>#N/A</v>
      </c>
    </row>
    <row r="79" spans="1:9" x14ac:dyDescent="0.25">
      <c r="A79" s="3"/>
      <c r="B79" s="12">
        <v>76</v>
      </c>
      <c r="C79" s="5" t="e">
        <f>INDEX(data[sitename],MATCH(B79,data[rank],0))</f>
        <v>#N/A</v>
      </c>
      <c r="D79" s="5" t="e">
        <f>INDEX(data[sitetype],MATCH(B79,data[rank],0))</f>
        <v>#N/A</v>
      </c>
      <c r="E79" s="5" t="e">
        <f>INDEX(data[agency_cdc],MATCH(B79,data[rank],0))</f>
        <v>#N/A</v>
      </c>
      <c r="F79" s="5" t="e">
        <f>INDEX(data[agency_usaid],MATCH(B79,data[rank],0))</f>
        <v>#N/A</v>
      </c>
      <c r="G79" s="10" t="e">
        <f>INDEX(data[psnu],MATCH(B79,data[rank],0))</f>
        <v>#N/A</v>
      </c>
      <c r="H79" s="2" t="e">
        <f>INDEX(data[snuprioritization],MATCH(B79,data[rank],0))</f>
        <v>#N/A</v>
      </c>
      <c r="I79" s="2" t="e">
        <f>INDEX(data[score],MATCH(B79,data[rank],0))</f>
        <v>#N/A</v>
      </c>
    </row>
    <row r="80" spans="1:9" x14ac:dyDescent="0.25">
      <c r="A80" s="3"/>
      <c r="B80" s="12">
        <v>77</v>
      </c>
      <c r="C80" s="5" t="e">
        <f>INDEX(data[sitename],MATCH(B80,data[rank],0))</f>
        <v>#N/A</v>
      </c>
      <c r="D80" s="5" t="e">
        <f>INDEX(data[sitetype],MATCH(B80,data[rank],0))</f>
        <v>#N/A</v>
      </c>
      <c r="E80" s="5" t="e">
        <f>INDEX(data[agency_cdc],MATCH(B80,data[rank],0))</f>
        <v>#N/A</v>
      </c>
      <c r="F80" s="5" t="e">
        <f>INDEX(data[agency_usaid],MATCH(B80,data[rank],0))</f>
        <v>#N/A</v>
      </c>
      <c r="G80" s="10" t="e">
        <f>INDEX(data[psnu],MATCH(B80,data[rank],0))</f>
        <v>#N/A</v>
      </c>
      <c r="H80" s="2" t="e">
        <f>INDEX(data[snuprioritization],MATCH(B80,data[rank],0))</f>
        <v>#N/A</v>
      </c>
      <c r="I80" s="2" t="e">
        <f>INDEX(data[score],MATCH(B80,data[rank],0))</f>
        <v>#N/A</v>
      </c>
    </row>
    <row r="81" spans="1:9" x14ac:dyDescent="0.25">
      <c r="A81" s="3"/>
      <c r="B81" s="12">
        <v>78</v>
      </c>
      <c r="C81" s="5" t="e">
        <f>INDEX(data[sitename],MATCH(B81,data[rank],0))</f>
        <v>#N/A</v>
      </c>
      <c r="D81" s="5" t="e">
        <f>INDEX(data[sitetype],MATCH(B81,data[rank],0))</f>
        <v>#N/A</v>
      </c>
      <c r="E81" s="5" t="e">
        <f>INDEX(data[agency_cdc],MATCH(B81,data[rank],0))</f>
        <v>#N/A</v>
      </c>
      <c r="F81" s="5" t="e">
        <f>INDEX(data[agency_usaid],MATCH(B81,data[rank],0))</f>
        <v>#N/A</v>
      </c>
      <c r="G81" s="10" t="e">
        <f>INDEX(data[psnu],MATCH(B81,data[rank],0))</f>
        <v>#N/A</v>
      </c>
      <c r="H81" s="2" t="e">
        <f>INDEX(data[snuprioritization],MATCH(B81,data[rank],0))</f>
        <v>#N/A</v>
      </c>
      <c r="I81" s="2" t="e">
        <f>INDEX(data[score],MATCH(B81,data[rank],0))</f>
        <v>#N/A</v>
      </c>
    </row>
    <row r="82" spans="1:9" x14ac:dyDescent="0.25">
      <c r="A82" s="3"/>
      <c r="B82" s="12">
        <v>79</v>
      </c>
      <c r="C82" s="5" t="e">
        <f>INDEX(data[sitename],MATCH(B82,data[rank],0))</f>
        <v>#N/A</v>
      </c>
      <c r="D82" s="5" t="e">
        <f>INDEX(data[sitetype],MATCH(B82,data[rank],0))</f>
        <v>#N/A</v>
      </c>
      <c r="E82" s="5" t="e">
        <f>INDEX(data[agency_cdc],MATCH(B82,data[rank],0))</f>
        <v>#N/A</v>
      </c>
      <c r="F82" s="5" t="e">
        <f>INDEX(data[agency_usaid],MATCH(B82,data[rank],0))</f>
        <v>#N/A</v>
      </c>
      <c r="G82" s="10" t="e">
        <f>INDEX(data[psnu],MATCH(B82,data[rank],0))</f>
        <v>#N/A</v>
      </c>
      <c r="H82" s="2" t="e">
        <f>INDEX(data[snuprioritization],MATCH(B82,data[rank],0))</f>
        <v>#N/A</v>
      </c>
      <c r="I82" s="2" t="e">
        <f>INDEX(data[score],MATCH(B82,data[rank],0))</f>
        <v>#N/A</v>
      </c>
    </row>
    <row r="83" spans="1:9" x14ac:dyDescent="0.25">
      <c r="A83" s="3"/>
      <c r="B83" s="8">
        <v>80</v>
      </c>
      <c r="C83" s="5" t="e">
        <f>INDEX(data[sitename],MATCH(B83,data[rank],0))</f>
        <v>#N/A</v>
      </c>
      <c r="D83" s="5" t="e">
        <f>INDEX(data[sitetype],MATCH(B83,data[rank],0))</f>
        <v>#N/A</v>
      </c>
      <c r="E83" s="5" t="e">
        <f>INDEX(data[agency_cdc],MATCH(B83,data[rank],0))</f>
        <v>#N/A</v>
      </c>
      <c r="F83" s="5" t="e">
        <f>INDEX(data[agency_usaid],MATCH(B83,data[rank],0))</f>
        <v>#N/A</v>
      </c>
      <c r="G83" s="10" t="e">
        <f>INDEX(data[psnu],MATCH(B83,data[rank],0))</f>
        <v>#N/A</v>
      </c>
      <c r="H83" s="2" t="e">
        <f>INDEX(data[snuprioritization],MATCH(B83,data[rank],0))</f>
        <v>#N/A</v>
      </c>
      <c r="I83" s="2" t="e">
        <f>INDEX(data[score],MATCH(B83,data[rank],0))</f>
        <v>#N/A</v>
      </c>
    </row>
    <row r="84" spans="1:9" x14ac:dyDescent="0.25">
      <c r="A84" s="3"/>
      <c r="B84" s="12">
        <v>81</v>
      </c>
      <c r="C84" s="5" t="e">
        <f>INDEX(data[sitename],MATCH(B84,data[rank],0))</f>
        <v>#N/A</v>
      </c>
      <c r="D84" s="5" t="e">
        <f>INDEX(data[sitetype],MATCH(B84,data[rank],0))</f>
        <v>#N/A</v>
      </c>
      <c r="E84" s="5" t="e">
        <f>INDEX(data[agency_cdc],MATCH(B84,data[rank],0))</f>
        <v>#N/A</v>
      </c>
      <c r="F84" s="5" t="e">
        <f>INDEX(data[agency_usaid],MATCH(B84,data[rank],0))</f>
        <v>#N/A</v>
      </c>
      <c r="G84" s="10" t="e">
        <f>INDEX(data[psnu],MATCH(B84,data[rank],0))</f>
        <v>#N/A</v>
      </c>
      <c r="H84" s="2" t="e">
        <f>INDEX(data[snuprioritization],MATCH(B84,data[rank],0))</f>
        <v>#N/A</v>
      </c>
      <c r="I84" s="2" t="e">
        <f>INDEX(data[score],MATCH(B84,data[rank],0))</f>
        <v>#N/A</v>
      </c>
    </row>
    <row r="85" spans="1:9" x14ac:dyDescent="0.25">
      <c r="A85" s="3"/>
      <c r="B85" s="12">
        <v>82</v>
      </c>
      <c r="C85" s="5" t="e">
        <f>INDEX(data[sitename],MATCH(B85,data[rank],0))</f>
        <v>#N/A</v>
      </c>
      <c r="D85" s="5" t="e">
        <f>INDEX(data[sitetype],MATCH(B85,data[rank],0))</f>
        <v>#N/A</v>
      </c>
      <c r="E85" s="5" t="e">
        <f>INDEX(data[agency_cdc],MATCH(B85,data[rank],0))</f>
        <v>#N/A</v>
      </c>
      <c r="F85" s="5" t="e">
        <f>INDEX(data[agency_usaid],MATCH(B85,data[rank],0))</f>
        <v>#N/A</v>
      </c>
      <c r="G85" s="10" t="e">
        <f>INDEX(data[psnu],MATCH(B85,data[rank],0))</f>
        <v>#N/A</v>
      </c>
      <c r="H85" s="2" t="e">
        <f>INDEX(data[snuprioritization],MATCH(B85,data[rank],0))</f>
        <v>#N/A</v>
      </c>
      <c r="I85" s="2" t="e">
        <f>INDEX(data[score],MATCH(B85,data[rank],0))</f>
        <v>#N/A</v>
      </c>
    </row>
    <row r="86" spans="1:9" x14ac:dyDescent="0.25">
      <c r="A86" s="3"/>
      <c r="B86" s="12">
        <v>83</v>
      </c>
      <c r="C86" s="5" t="e">
        <f>INDEX(data[sitename],MATCH(B86,data[rank],0))</f>
        <v>#N/A</v>
      </c>
      <c r="D86" s="5" t="e">
        <f>INDEX(data[sitetype],MATCH(B86,data[rank],0))</f>
        <v>#N/A</v>
      </c>
      <c r="E86" s="5" t="e">
        <f>INDEX(data[agency_cdc],MATCH(B86,data[rank],0))</f>
        <v>#N/A</v>
      </c>
      <c r="F86" s="5" t="e">
        <f>INDEX(data[agency_usaid],MATCH(B86,data[rank],0))</f>
        <v>#N/A</v>
      </c>
      <c r="G86" s="10" t="e">
        <f>INDEX(data[psnu],MATCH(B86,data[rank],0))</f>
        <v>#N/A</v>
      </c>
      <c r="H86" s="2" t="e">
        <f>INDEX(data[snuprioritization],MATCH(B86,data[rank],0))</f>
        <v>#N/A</v>
      </c>
      <c r="I86" s="2" t="e">
        <f>INDEX(data[score],MATCH(B86,data[rank],0))</f>
        <v>#N/A</v>
      </c>
    </row>
    <row r="87" spans="1:9" x14ac:dyDescent="0.25">
      <c r="A87" s="3"/>
      <c r="B87" s="12">
        <v>84</v>
      </c>
      <c r="C87" s="5" t="e">
        <f>INDEX(data[sitename],MATCH(B87,data[rank],0))</f>
        <v>#N/A</v>
      </c>
      <c r="D87" s="5" t="e">
        <f>INDEX(data[sitetype],MATCH(B87,data[rank],0))</f>
        <v>#N/A</v>
      </c>
      <c r="E87" s="5" t="e">
        <f>INDEX(data[agency_cdc],MATCH(B87,data[rank],0))</f>
        <v>#N/A</v>
      </c>
      <c r="F87" s="5" t="e">
        <f>INDEX(data[agency_usaid],MATCH(B87,data[rank],0))</f>
        <v>#N/A</v>
      </c>
      <c r="G87" s="10" t="e">
        <f>INDEX(data[psnu],MATCH(B87,data[rank],0))</f>
        <v>#N/A</v>
      </c>
      <c r="H87" s="2" t="e">
        <f>INDEX(data[snuprioritization],MATCH(B87,data[rank],0))</f>
        <v>#N/A</v>
      </c>
      <c r="I87" s="2" t="e">
        <f>INDEX(data[score],MATCH(B87,data[rank],0))</f>
        <v>#N/A</v>
      </c>
    </row>
    <row r="88" spans="1:9" x14ac:dyDescent="0.25">
      <c r="A88" s="3"/>
      <c r="B88" s="12">
        <v>85</v>
      </c>
      <c r="C88" s="5" t="e">
        <f>INDEX(data[sitename],MATCH(B88,data[rank],0))</f>
        <v>#N/A</v>
      </c>
      <c r="D88" s="5" t="e">
        <f>INDEX(data[sitetype],MATCH(B88,data[rank],0))</f>
        <v>#N/A</v>
      </c>
      <c r="E88" s="5" t="e">
        <f>INDEX(data[agency_cdc],MATCH(B88,data[rank],0))</f>
        <v>#N/A</v>
      </c>
      <c r="F88" s="5" t="e">
        <f>INDEX(data[agency_usaid],MATCH(B88,data[rank],0))</f>
        <v>#N/A</v>
      </c>
      <c r="G88" s="10" t="e">
        <f>INDEX(data[psnu],MATCH(B88,data[rank],0))</f>
        <v>#N/A</v>
      </c>
      <c r="H88" s="2" t="e">
        <f>INDEX(data[snuprioritization],MATCH(B88,data[rank],0))</f>
        <v>#N/A</v>
      </c>
      <c r="I88" s="2" t="e">
        <f>INDEX(data[score],MATCH(B88,data[rank],0))</f>
        <v>#N/A</v>
      </c>
    </row>
    <row r="89" spans="1:9" x14ac:dyDescent="0.25">
      <c r="A89" s="3"/>
      <c r="B89" s="12">
        <v>86</v>
      </c>
      <c r="C89" s="5" t="e">
        <f>INDEX(data[sitename],MATCH(B89,data[rank],0))</f>
        <v>#N/A</v>
      </c>
      <c r="D89" s="5" t="e">
        <f>INDEX(data[sitetype],MATCH(B89,data[rank],0))</f>
        <v>#N/A</v>
      </c>
      <c r="E89" s="5" t="e">
        <f>INDEX(data[agency_cdc],MATCH(B89,data[rank],0))</f>
        <v>#N/A</v>
      </c>
      <c r="F89" s="5" t="e">
        <f>INDEX(data[agency_usaid],MATCH(B89,data[rank],0))</f>
        <v>#N/A</v>
      </c>
      <c r="G89" s="10" t="e">
        <f>INDEX(data[psnu],MATCH(B89,data[rank],0))</f>
        <v>#N/A</v>
      </c>
      <c r="H89" s="2" t="e">
        <f>INDEX(data[snuprioritization],MATCH(B89,data[rank],0))</f>
        <v>#N/A</v>
      </c>
      <c r="I89" s="2" t="e">
        <f>INDEX(data[score],MATCH(B89,data[rank],0))</f>
        <v>#N/A</v>
      </c>
    </row>
    <row r="90" spans="1:9" x14ac:dyDescent="0.25">
      <c r="A90" s="3"/>
      <c r="B90" s="12">
        <v>87</v>
      </c>
      <c r="C90" s="5" t="e">
        <f>INDEX(data[sitename],MATCH(B90,data[rank],0))</f>
        <v>#N/A</v>
      </c>
      <c r="D90" s="5" t="e">
        <f>INDEX(data[sitetype],MATCH(B90,data[rank],0))</f>
        <v>#N/A</v>
      </c>
      <c r="E90" s="5" t="e">
        <f>INDEX(data[agency_cdc],MATCH(B90,data[rank],0))</f>
        <v>#N/A</v>
      </c>
      <c r="F90" s="5" t="e">
        <f>INDEX(data[agency_usaid],MATCH(B90,data[rank],0))</f>
        <v>#N/A</v>
      </c>
      <c r="G90" s="10" t="e">
        <f>INDEX(data[psnu],MATCH(B90,data[rank],0))</f>
        <v>#N/A</v>
      </c>
      <c r="H90" s="2" t="e">
        <f>INDEX(data[snuprioritization],MATCH(B90,data[rank],0))</f>
        <v>#N/A</v>
      </c>
      <c r="I90" s="2" t="e">
        <f>INDEX(data[score],MATCH(B90,data[rank],0))</f>
        <v>#N/A</v>
      </c>
    </row>
    <row r="91" spans="1:9" x14ac:dyDescent="0.25">
      <c r="A91" s="3"/>
      <c r="B91" s="12">
        <v>88</v>
      </c>
      <c r="C91" s="5" t="e">
        <f>INDEX(data[sitename],MATCH(B91,data[rank],0))</f>
        <v>#N/A</v>
      </c>
      <c r="D91" s="5" t="e">
        <f>INDEX(data[sitetype],MATCH(B91,data[rank],0))</f>
        <v>#N/A</v>
      </c>
      <c r="E91" s="5" t="e">
        <f>INDEX(data[agency_cdc],MATCH(B91,data[rank],0))</f>
        <v>#N/A</v>
      </c>
      <c r="F91" s="5" t="e">
        <f>INDEX(data[agency_usaid],MATCH(B91,data[rank],0))</f>
        <v>#N/A</v>
      </c>
      <c r="G91" s="10" t="e">
        <f>INDEX(data[psnu],MATCH(B91,data[rank],0))</f>
        <v>#N/A</v>
      </c>
      <c r="H91" s="2" t="e">
        <f>INDEX(data[snuprioritization],MATCH(B91,data[rank],0))</f>
        <v>#N/A</v>
      </c>
      <c r="I91" s="2" t="e">
        <f>INDEX(data[score],MATCH(B91,data[rank],0))</f>
        <v>#N/A</v>
      </c>
    </row>
    <row r="92" spans="1:9" x14ac:dyDescent="0.25">
      <c r="A92" s="3"/>
      <c r="B92" s="12">
        <v>89</v>
      </c>
      <c r="C92" s="5" t="e">
        <f>INDEX(data[sitename],MATCH(B92,data[rank],0))</f>
        <v>#N/A</v>
      </c>
      <c r="D92" s="5" t="e">
        <f>INDEX(data[sitetype],MATCH(B92,data[rank],0))</f>
        <v>#N/A</v>
      </c>
      <c r="E92" s="5" t="e">
        <f>INDEX(data[agency_cdc],MATCH(B92,data[rank],0))</f>
        <v>#N/A</v>
      </c>
      <c r="F92" s="5" t="e">
        <f>INDEX(data[agency_usaid],MATCH(B92,data[rank],0))</f>
        <v>#N/A</v>
      </c>
      <c r="G92" s="10" t="e">
        <f>INDEX(data[psnu],MATCH(B92,data[rank],0))</f>
        <v>#N/A</v>
      </c>
      <c r="H92" s="2" t="e">
        <f>INDEX(data[snuprioritization],MATCH(B92,data[rank],0))</f>
        <v>#N/A</v>
      </c>
      <c r="I92" s="2" t="e">
        <f>INDEX(data[score],MATCH(B92,data[rank],0))</f>
        <v>#N/A</v>
      </c>
    </row>
    <row r="93" spans="1:9" x14ac:dyDescent="0.25">
      <c r="A93" s="3"/>
      <c r="B93" s="8">
        <v>90</v>
      </c>
      <c r="C93" s="5" t="e">
        <f>INDEX(data[sitename],MATCH(B93,data[rank],0))</f>
        <v>#N/A</v>
      </c>
      <c r="D93" s="5" t="e">
        <f>INDEX(data[sitetype],MATCH(B93,data[rank],0))</f>
        <v>#N/A</v>
      </c>
      <c r="E93" s="5" t="e">
        <f>INDEX(data[agency_cdc],MATCH(B93,data[rank],0))</f>
        <v>#N/A</v>
      </c>
      <c r="F93" s="5" t="e">
        <f>INDEX(data[agency_usaid],MATCH(B93,data[rank],0))</f>
        <v>#N/A</v>
      </c>
      <c r="G93" s="10" t="e">
        <f>INDEX(data[psnu],MATCH(B93,data[rank],0))</f>
        <v>#N/A</v>
      </c>
      <c r="H93" s="2" t="e">
        <f>INDEX(data[snuprioritization],MATCH(B93,data[rank],0))</f>
        <v>#N/A</v>
      </c>
      <c r="I93" s="2" t="e">
        <f>INDEX(data[score],MATCH(B93,data[rank],0))</f>
        <v>#N/A</v>
      </c>
    </row>
    <row r="94" spans="1:9" x14ac:dyDescent="0.25">
      <c r="A94" s="3"/>
      <c r="B94" s="12">
        <v>91</v>
      </c>
      <c r="C94" s="5" t="e">
        <f>INDEX(data[sitename],MATCH(B94,data[rank],0))</f>
        <v>#N/A</v>
      </c>
      <c r="D94" s="5" t="e">
        <f>INDEX(data[sitetype],MATCH(B94,data[rank],0))</f>
        <v>#N/A</v>
      </c>
      <c r="E94" s="5" t="e">
        <f>INDEX(data[agency_cdc],MATCH(B94,data[rank],0))</f>
        <v>#N/A</v>
      </c>
      <c r="F94" s="5" t="e">
        <f>INDEX(data[agency_usaid],MATCH(B94,data[rank],0))</f>
        <v>#N/A</v>
      </c>
      <c r="G94" s="10" t="e">
        <f>INDEX(data[psnu],MATCH(B94,data[rank],0))</f>
        <v>#N/A</v>
      </c>
      <c r="H94" s="2" t="e">
        <f>INDEX(data[snuprioritization],MATCH(B94,data[rank],0))</f>
        <v>#N/A</v>
      </c>
      <c r="I94" s="2" t="e">
        <f>INDEX(data[score],MATCH(B94,data[rank],0))</f>
        <v>#N/A</v>
      </c>
    </row>
    <row r="95" spans="1:9" x14ac:dyDescent="0.25">
      <c r="A95" s="3"/>
      <c r="B95" s="12">
        <v>92</v>
      </c>
      <c r="C95" s="5" t="e">
        <f>INDEX(data[sitename],MATCH(B95,data[rank],0))</f>
        <v>#N/A</v>
      </c>
      <c r="D95" s="5" t="e">
        <f>INDEX(data[sitetype],MATCH(B95,data[rank],0))</f>
        <v>#N/A</v>
      </c>
      <c r="E95" s="5" t="e">
        <f>INDEX(data[agency_cdc],MATCH(B95,data[rank],0))</f>
        <v>#N/A</v>
      </c>
      <c r="F95" s="5" t="e">
        <f>INDEX(data[agency_usaid],MATCH(B95,data[rank],0))</f>
        <v>#N/A</v>
      </c>
      <c r="G95" s="10" t="e">
        <f>INDEX(data[psnu],MATCH(B95,data[rank],0))</f>
        <v>#N/A</v>
      </c>
      <c r="H95" s="2" t="e">
        <f>INDEX(data[snuprioritization],MATCH(B95,data[rank],0))</f>
        <v>#N/A</v>
      </c>
      <c r="I95" s="2" t="e">
        <f>INDEX(data[score],MATCH(B95,data[rank],0))</f>
        <v>#N/A</v>
      </c>
    </row>
    <row r="96" spans="1:9" x14ac:dyDescent="0.25">
      <c r="A96" s="3"/>
      <c r="B96" s="12">
        <v>93</v>
      </c>
      <c r="C96" s="5" t="e">
        <f>INDEX(data[sitename],MATCH(B96,data[rank],0))</f>
        <v>#N/A</v>
      </c>
      <c r="D96" s="5" t="e">
        <f>INDEX(data[sitetype],MATCH(B96,data[rank],0))</f>
        <v>#N/A</v>
      </c>
      <c r="E96" s="5" t="e">
        <f>INDEX(data[agency_cdc],MATCH(B96,data[rank],0))</f>
        <v>#N/A</v>
      </c>
      <c r="F96" s="5" t="e">
        <f>INDEX(data[agency_usaid],MATCH(B96,data[rank],0))</f>
        <v>#N/A</v>
      </c>
      <c r="G96" s="10" t="e">
        <f>INDEX(data[psnu],MATCH(B96,data[rank],0))</f>
        <v>#N/A</v>
      </c>
      <c r="H96" s="2" t="e">
        <f>INDEX(data[snuprioritization],MATCH(B96,data[rank],0))</f>
        <v>#N/A</v>
      </c>
      <c r="I96" s="2" t="e">
        <f>INDEX(data[score],MATCH(B96,data[rank],0))</f>
        <v>#N/A</v>
      </c>
    </row>
    <row r="97" spans="1:9" x14ac:dyDescent="0.25">
      <c r="A97" s="3"/>
      <c r="B97" s="12">
        <v>94</v>
      </c>
      <c r="C97" s="5" t="e">
        <f>INDEX(data[sitename],MATCH(B97,data[rank],0))</f>
        <v>#N/A</v>
      </c>
      <c r="D97" s="5" t="e">
        <f>INDEX(data[sitetype],MATCH(B97,data[rank],0))</f>
        <v>#N/A</v>
      </c>
      <c r="E97" s="5" t="e">
        <f>INDEX(data[agency_cdc],MATCH(B97,data[rank],0))</f>
        <v>#N/A</v>
      </c>
      <c r="F97" s="5" t="e">
        <f>INDEX(data[agency_usaid],MATCH(B97,data[rank],0))</f>
        <v>#N/A</v>
      </c>
      <c r="G97" s="10" t="e">
        <f>INDEX(data[psnu],MATCH(B97,data[rank],0))</f>
        <v>#N/A</v>
      </c>
      <c r="H97" s="2" t="e">
        <f>INDEX(data[snuprioritization],MATCH(B97,data[rank],0))</f>
        <v>#N/A</v>
      </c>
      <c r="I97" s="2" t="e">
        <f>INDEX(data[score],MATCH(B97,data[rank],0))</f>
        <v>#N/A</v>
      </c>
    </row>
    <row r="98" spans="1:9" x14ac:dyDescent="0.25">
      <c r="A98" s="3"/>
      <c r="B98" s="12">
        <v>95</v>
      </c>
      <c r="C98" s="5" t="e">
        <f>INDEX(data[sitename],MATCH(B98,data[rank],0))</f>
        <v>#N/A</v>
      </c>
      <c r="D98" s="5" t="e">
        <f>INDEX(data[sitetype],MATCH(B98,data[rank],0))</f>
        <v>#N/A</v>
      </c>
      <c r="E98" s="5" t="e">
        <f>INDEX(data[agency_cdc],MATCH(B98,data[rank],0))</f>
        <v>#N/A</v>
      </c>
      <c r="F98" s="5" t="e">
        <f>INDEX(data[agency_usaid],MATCH(B98,data[rank],0))</f>
        <v>#N/A</v>
      </c>
      <c r="G98" s="10" t="e">
        <f>INDEX(data[psnu],MATCH(B98,data[rank],0))</f>
        <v>#N/A</v>
      </c>
      <c r="H98" s="2" t="e">
        <f>INDEX(data[snuprioritization],MATCH(B98,data[rank],0))</f>
        <v>#N/A</v>
      </c>
      <c r="I98" s="2" t="e">
        <f>INDEX(data[score],MATCH(B98,data[rank],0))</f>
        <v>#N/A</v>
      </c>
    </row>
    <row r="99" spans="1:9" x14ac:dyDescent="0.25">
      <c r="A99" s="3"/>
      <c r="B99" s="12">
        <v>96</v>
      </c>
      <c r="C99" s="5" t="e">
        <f>INDEX(data[sitename],MATCH(B99,data[rank],0))</f>
        <v>#N/A</v>
      </c>
      <c r="D99" s="5" t="e">
        <f>INDEX(data[sitetype],MATCH(B99,data[rank],0))</f>
        <v>#N/A</v>
      </c>
      <c r="E99" s="5" t="e">
        <f>INDEX(data[agency_cdc],MATCH(B99,data[rank],0))</f>
        <v>#N/A</v>
      </c>
      <c r="F99" s="5" t="e">
        <f>INDEX(data[agency_usaid],MATCH(B99,data[rank],0))</f>
        <v>#N/A</v>
      </c>
      <c r="G99" s="10" t="e">
        <f>INDEX(data[psnu],MATCH(B99,data[rank],0))</f>
        <v>#N/A</v>
      </c>
      <c r="H99" s="2" t="e">
        <f>INDEX(data[snuprioritization],MATCH(B99,data[rank],0))</f>
        <v>#N/A</v>
      </c>
      <c r="I99" s="2" t="e">
        <f>INDEX(data[score],MATCH(B99,data[rank],0))</f>
        <v>#N/A</v>
      </c>
    </row>
    <row r="100" spans="1:9" x14ac:dyDescent="0.25">
      <c r="A100" s="3"/>
      <c r="B100" s="12">
        <v>97</v>
      </c>
      <c r="C100" s="5" t="e">
        <f>INDEX(data[sitename],MATCH(B100,data[rank],0))</f>
        <v>#N/A</v>
      </c>
      <c r="D100" s="5" t="e">
        <f>INDEX(data[sitetype],MATCH(B100,data[rank],0))</f>
        <v>#N/A</v>
      </c>
      <c r="E100" s="5" t="e">
        <f>INDEX(data[agency_cdc],MATCH(B100,data[rank],0))</f>
        <v>#N/A</v>
      </c>
      <c r="F100" s="5" t="e">
        <f>INDEX(data[agency_usaid],MATCH(B100,data[rank],0))</f>
        <v>#N/A</v>
      </c>
      <c r="G100" s="10" t="e">
        <f>INDEX(data[psnu],MATCH(B100,data[rank],0))</f>
        <v>#N/A</v>
      </c>
      <c r="H100" s="2" t="e">
        <f>INDEX(data[snuprioritization],MATCH(B100,data[rank],0))</f>
        <v>#N/A</v>
      </c>
      <c r="I100" s="2" t="e">
        <f>INDEX(data[score],MATCH(B100,data[rank],0))</f>
        <v>#N/A</v>
      </c>
    </row>
    <row r="101" spans="1:9" x14ac:dyDescent="0.25">
      <c r="A101" s="3"/>
      <c r="B101" s="12">
        <v>98</v>
      </c>
      <c r="C101" s="5" t="e">
        <f>INDEX(data[sitename],MATCH(B101,data[rank],0))</f>
        <v>#N/A</v>
      </c>
      <c r="D101" s="5" t="e">
        <f>INDEX(data[sitetype],MATCH(B101,data[rank],0))</f>
        <v>#N/A</v>
      </c>
      <c r="E101" s="5" t="e">
        <f>INDEX(data[agency_cdc],MATCH(B101,data[rank],0))</f>
        <v>#N/A</v>
      </c>
      <c r="F101" s="5" t="e">
        <f>INDEX(data[agency_usaid],MATCH(B101,data[rank],0))</f>
        <v>#N/A</v>
      </c>
      <c r="G101" s="10" t="e">
        <f>INDEX(data[psnu],MATCH(B101,data[rank],0))</f>
        <v>#N/A</v>
      </c>
      <c r="H101" s="2" t="e">
        <f>INDEX(data[snuprioritization],MATCH(B101,data[rank],0))</f>
        <v>#N/A</v>
      </c>
      <c r="I101" s="2" t="e">
        <f>INDEX(data[score],MATCH(B101,data[rank],0))</f>
        <v>#N/A</v>
      </c>
    </row>
    <row r="102" spans="1:9" x14ac:dyDescent="0.25">
      <c r="A102" s="3"/>
      <c r="B102" s="12">
        <v>99</v>
      </c>
      <c r="C102" s="5" t="e">
        <f>INDEX(data[sitename],MATCH(B102,data[rank],0))</f>
        <v>#N/A</v>
      </c>
      <c r="D102" s="5" t="e">
        <f>INDEX(data[sitetype],MATCH(B102,data[rank],0))</f>
        <v>#N/A</v>
      </c>
      <c r="E102" s="5" t="e">
        <f>INDEX(data[agency_cdc],MATCH(B102,data[rank],0))</f>
        <v>#N/A</v>
      </c>
      <c r="F102" s="5" t="e">
        <f>INDEX(data[agency_usaid],MATCH(B102,data[rank],0))</f>
        <v>#N/A</v>
      </c>
      <c r="G102" s="10" t="e">
        <f>INDEX(data[psnu],MATCH(B102,data[rank],0))</f>
        <v>#N/A</v>
      </c>
      <c r="H102" s="2" t="e">
        <f>INDEX(data[snuprioritization],MATCH(B102,data[rank],0))</f>
        <v>#N/A</v>
      </c>
      <c r="I102" s="2" t="e">
        <f>INDEX(data[score],MATCH(B102,data[rank],0))</f>
        <v>#N/A</v>
      </c>
    </row>
    <row r="103" spans="1:9" x14ac:dyDescent="0.25">
      <c r="A103" s="3"/>
      <c r="B103" s="8">
        <v>100</v>
      </c>
      <c r="C103" s="5" t="e">
        <f>INDEX(data[sitename],MATCH(B103,data[rank],0))</f>
        <v>#N/A</v>
      </c>
      <c r="D103" s="5" t="e">
        <f>INDEX(data[sitetype],MATCH(B103,data[rank],0))</f>
        <v>#N/A</v>
      </c>
      <c r="E103" s="5" t="e">
        <f>INDEX(data[agency_cdc],MATCH(B103,data[rank],0))</f>
        <v>#N/A</v>
      </c>
      <c r="F103" s="5" t="e">
        <f>INDEX(data[agency_usaid],MATCH(B103,data[rank],0))</f>
        <v>#N/A</v>
      </c>
      <c r="G103" s="10" t="e">
        <f>INDEX(data[psnu],MATCH(B103,data[rank],0))</f>
        <v>#N/A</v>
      </c>
      <c r="H103" s="2" t="e">
        <f>INDEX(data[snuprioritization],MATCH(B103,data[rank],0))</f>
        <v>#N/A</v>
      </c>
      <c r="I103" s="2" t="e">
        <f>INDEX(data[score],MATCH(B103,data[rank],0))</f>
        <v>#N/A</v>
      </c>
    </row>
    <row r="104" spans="1:9" x14ac:dyDescent="0.25">
      <c r="A104" s="3"/>
      <c r="B104" s="12">
        <v>101</v>
      </c>
      <c r="C104" s="5" t="e">
        <f>INDEX(data[sitename],MATCH(B104,data[rank],0))</f>
        <v>#N/A</v>
      </c>
      <c r="D104" s="5" t="e">
        <f>INDEX(data[sitetype],MATCH(B104,data[rank],0))</f>
        <v>#N/A</v>
      </c>
      <c r="E104" s="5" t="e">
        <f>INDEX(data[agency_cdc],MATCH(B104,data[rank],0))</f>
        <v>#N/A</v>
      </c>
      <c r="F104" s="5" t="e">
        <f>INDEX(data[agency_usaid],MATCH(B104,data[rank],0))</f>
        <v>#N/A</v>
      </c>
      <c r="G104" s="10" t="e">
        <f>INDEX(data[psnu],MATCH(B104,data[rank],0))</f>
        <v>#N/A</v>
      </c>
      <c r="H104" s="2" t="e">
        <f>INDEX(data[snuprioritization],MATCH(B104,data[rank],0))</f>
        <v>#N/A</v>
      </c>
      <c r="I104" s="2" t="e">
        <f>INDEX(data[score],MATCH(B104,data[rank],0))</f>
        <v>#N/A</v>
      </c>
    </row>
    <row r="105" spans="1:9" x14ac:dyDescent="0.25">
      <c r="A105" s="3"/>
      <c r="B105" s="12">
        <v>102</v>
      </c>
      <c r="C105" s="5" t="e">
        <f>INDEX(data[sitename],MATCH(B105,data[rank],0))</f>
        <v>#N/A</v>
      </c>
      <c r="D105" s="5" t="e">
        <f>INDEX(data[sitetype],MATCH(B105,data[rank],0))</f>
        <v>#N/A</v>
      </c>
      <c r="E105" s="5" t="e">
        <f>INDEX(data[agency_cdc],MATCH(B105,data[rank],0))</f>
        <v>#N/A</v>
      </c>
      <c r="F105" s="5" t="e">
        <f>INDEX(data[agency_usaid],MATCH(B105,data[rank],0))</f>
        <v>#N/A</v>
      </c>
      <c r="G105" s="10" t="e">
        <f>INDEX(data[psnu],MATCH(B105,data[rank],0))</f>
        <v>#N/A</v>
      </c>
      <c r="H105" s="2" t="e">
        <f>INDEX(data[snuprioritization],MATCH(B105,data[rank],0))</f>
        <v>#N/A</v>
      </c>
      <c r="I105" s="2" t="e">
        <f>INDEX(data[score],MATCH(B105,data[rank],0))</f>
        <v>#N/A</v>
      </c>
    </row>
    <row r="106" spans="1:9" x14ac:dyDescent="0.25">
      <c r="A106" s="3"/>
      <c r="B106" s="12">
        <v>103</v>
      </c>
      <c r="C106" s="5" t="e">
        <f>INDEX(data[sitename],MATCH(B106,data[rank],0))</f>
        <v>#N/A</v>
      </c>
      <c r="D106" s="5" t="e">
        <f>INDEX(data[sitetype],MATCH(B106,data[rank],0))</f>
        <v>#N/A</v>
      </c>
      <c r="E106" s="5" t="e">
        <f>INDEX(data[agency_cdc],MATCH(B106,data[rank],0))</f>
        <v>#N/A</v>
      </c>
      <c r="F106" s="5" t="e">
        <f>INDEX(data[agency_usaid],MATCH(B106,data[rank],0))</f>
        <v>#N/A</v>
      </c>
      <c r="G106" s="10" t="e">
        <f>INDEX(data[psnu],MATCH(B106,data[rank],0))</f>
        <v>#N/A</v>
      </c>
      <c r="H106" s="2" t="e">
        <f>INDEX(data[snuprioritization],MATCH(B106,data[rank],0))</f>
        <v>#N/A</v>
      </c>
      <c r="I106" s="2" t="e">
        <f>INDEX(data[score],MATCH(B106,data[rank],0))</f>
        <v>#N/A</v>
      </c>
    </row>
    <row r="107" spans="1:9" x14ac:dyDescent="0.25">
      <c r="A107" s="3"/>
      <c r="B107" s="12">
        <v>104</v>
      </c>
      <c r="C107" s="5" t="e">
        <f>INDEX(data[sitename],MATCH(B107,data[rank],0))</f>
        <v>#N/A</v>
      </c>
      <c r="D107" s="5" t="e">
        <f>INDEX(data[sitetype],MATCH(B107,data[rank],0))</f>
        <v>#N/A</v>
      </c>
      <c r="E107" s="5" t="e">
        <f>INDEX(data[agency_cdc],MATCH(B107,data[rank],0))</f>
        <v>#N/A</v>
      </c>
      <c r="F107" s="5" t="e">
        <f>INDEX(data[agency_usaid],MATCH(B107,data[rank],0))</f>
        <v>#N/A</v>
      </c>
      <c r="G107" s="10" t="e">
        <f>INDEX(data[psnu],MATCH(B107,data[rank],0))</f>
        <v>#N/A</v>
      </c>
      <c r="H107" s="2" t="e">
        <f>INDEX(data[snuprioritization],MATCH(B107,data[rank],0))</f>
        <v>#N/A</v>
      </c>
      <c r="I107" s="2" t="e">
        <f>INDEX(data[score],MATCH(B107,data[rank],0))</f>
        <v>#N/A</v>
      </c>
    </row>
    <row r="108" spans="1:9" x14ac:dyDescent="0.25">
      <c r="A108" s="3"/>
      <c r="B108" s="12">
        <v>105</v>
      </c>
      <c r="C108" s="5" t="e">
        <f>INDEX(data[sitename],MATCH(B108,data[rank],0))</f>
        <v>#N/A</v>
      </c>
      <c r="D108" s="5" t="e">
        <f>INDEX(data[sitetype],MATCH(B108,data[rank],0))</f>
        <v>#N/A</v>
      </c>
      <c r="E108" s="5" t="e">
        <f>INDEX(data[agency_cdc],MATCH(B108,data[rank],0))</f>
        <v>#N/A</v>
      </c>
      <c r="F108" s="5" t="e">
        <f>INDEX(data[agency_usaid],MATCH(B108,data[rank],0))</f>
        <v>#N/A</v>
      </c>
      <c r="G108" s="10" t="e">
        <f>INDEX(data[psnu],MATCH(B108,data[rank],0))</f>
        <v>#N/A</v>
      </c>
      <c r="H108" s="2" t="e">
        <f>INDEX(data[snuprioritization],MATCH(B108,data[rank],0))</f>
        <v>#N/A</v>
      </c>
      <c r="I108" s="2" t="e">
        <f>INDEX(data[score],MATCH(B108,data[rank],0))</f>
        <v>#N/A</v>
      </c>
    </row>
    <row r="109" spans="1:9" x14ac:dyDescent="0.25">
      <c r="A109" s="3"/>
      <c r="B109" s="12">
        <v>106</v>
      </c>
      <c r="C109" s="5" t="e">
        <f>INDEX(data[sitename],MATCH(B109,data[rank],0))</f>
        <v>#N/A</v>
      </c>
      <c r="D109" s="5" t="e">
        <f>INDEX(data[sitetype],MATCH(B109,data[rank],0))</f>
        <v>#N/A</v>
      </c>
      <c r="E109" s="5" t="e">
        <f>INDEX(data[agency_cdc],MATCH(B109,data[rank],0))</f>
        <v>#N/A</v>
      </c>
      <c r="F109" s="5" t="e">
        <f>INDEX(data[agency_usaid],MATCH(B109,data[rank],0))</f>
        <v>#N/A</v>
      </c>
      <c r="G109" s="10" t="e">
        <f>INDEX(data[psnu],MATCH(B109,data[rank],0))</f>
        <v>#N/A</v>
      </c>
      <c r="H109" s="2" t="e">
        <f>INDEX(data[snuprioritization],MATCH(B109,data[rank],0))</f>
        <v>#N/A</v>
      </c>
      <c r="I109" s="2" t="e">
        <f>INDEX(data[score],MATCH(B109,data[rank],0))</f>
        <v>#N/A</v>
      </c>
    </row>
    <row r="110" spans="1:9" x14ac:dyDescent="0.25">
      <c r="A110" s="3"/>
      <c r="B110" s="12">
        <v>107</v>
      </c>
      <c r="C110" s="5" t="e">
        <f>INDEX(data[sitename],MATCH(B110,data[rank],0))</f>
        <v>#N/A</v>
      </c>
      <c r="D110" s="5" t="e">
        <f>INDEX(data[sitetype],MATCH(B110,data[rank],0))</f>
        <v>#N/A</v>
      </c>
      <c r="E110" s="5" t="e">
        <f>INDEX(data[agency_cdc],MATCH(B110,data[rank],0))</f>
        <v>#N/A</v>
      </c>
      <c r="F110" s="5" t="e">
        <f>INDEX(data[agency_usaid],MATCH(B110,data[rank],0))</f>
        <v>#N/A</v>
      </c>
      <c r="G110" s="10" t="e">
        <f>INDEX(data[psnu],MATCH(B110,data[rank],0))</f>
        <v>#N/A</v>
      </c>
      <c r="H110" s="2" t="e">
        <f>INDEX(data[snuprioritization],MATCH(B110,data[rank],0))</f>
        <v>#N/A</v>
      </c>
      <c r="I110" s="2" t="e">
        <f>INDEX(data[score],MATCH(B110,data[rank],0))</f>
        <v>#N/A</v>
      </c>
    </row>
    <row r="111" spans="1:9" x14ac:dyDescent="0.25">
      <c r="A111" s="3"/>
      <c r="B111" s="12">
        <v>108</v>
      </c>
      <c r="C111" s="5" t="e">
        <f>INDEX(data[sitename],MATCH(B111,data[rank],0))</f>
        <v>#N/A</v>
      </c>
      <c r="D111" s="5" t="e">
        <f>INDEX(data[sitetype],MATCH(B111,data[rank],0))</f>
        <v>#N/A</v>
      </c>
      <c r="E111" s="5" t="e">
        <f>INDEX(data[agency_cdc],MATCH(B111,data[rank],0))</f>
        <v>#N/A</v>
      </c>
      <c r="F111" s="5" t="e">
        <f>INDEX(data[agency_usaid],MATCH(B111,data[rank],0))</f>
        <v>#N/A</v>
      </c>
      <c r="G111" s="10" t="e">
        <f>INDEX(data[psnu],MATCH(B111,data[rank],0))</f>
        <v>#N/A</v>
      </c>
      <c r="H111" s="2" t="e">
        <f>INDEX(data[snuprioritization],MATCH(B111,data[rank],0))</f>
        <v>#N/A</v>
      </c>
      <c r="I111" s="2" t="e">
        <f>INDEX(data[score],MATCH(B111,data[rank],0))</f>
        <v>#N/A</v>
      </c>
    </row>
    <row r="112" spans="1:9" x14ac:dyDescent="0.25">
      <c r="A112" s="3"/>
      <c r="B112" s="12">
        <v>109</v>
      </c>
      <c r="C112" s="5" t="e">
        <f>INDEX(data[sitename],MATCH(B112,data[rank],0))</f>
        <v>#N/A</v>
      </c>
      <c r="D112" s="5" t="e">
        <f>INDEX(data[sitetype],MATCH(B112,data[rank],0))</f>
        <v>#N/A</v>
      </c>
      <c r="E112" s="5" t="e">
        <f>INDEX(data[agency_cdc],MATCH(B112,data[rank],0))</f>
        <v>#N/A</v>
      </c>
      <c r="F112" s="5" t="e">
        <f>INDEX(data[agency_usaid],MATCH(B112,data[rank],0))</f>
        <v>#N/A</v>
      </c>
      <c r="G112" s="10" t="e">
        <f>INDEX(data[psnu],MATCH(B112,data[rank],0))</f>
        <v>#N/A</v>
      </c>
      <c r="H112" s="2" t="e">
        <f>INDEX(data[snuprioritization],MATCH(B112,data[rank],0))</f>
        <v>#N/A</v>
      </c>
      <c r="I112" s="2" t="e">
        <f>INDEX(data[score],MATCH(B112,data[rank],0))</f>
        <v>#N/A</v>
      </c>
    </row>
    <row r="113" spans="1:9" x14ac:dyDescent="0.25">
      <c r="A113" s="3"/>
      <c r="B113" s="8">
        <v>110</v>
      </c>
      <c r="C113" s="5" t="e">
        <f>INDEX(data[sitename],MATCH(B113,data[rank],0))</f>
        <v>#N/A</v>
      </c>
      <c r="D113" s="5" t="e">
        <f>INDEX(data[sitetype],MATCH(B113,data[rank],0))</f>
        <v>#N/A</v>
      </c>
      <c r="E113" s="5" t="e">
        <f>INDEX(data[agency_cdc],MATCH(B113,data[rank],0))</f>
        <v>#N/A</v>
      </c>
      <c r="F113" s="5" t="e">
        <f>INDEX(data[agency_usaid],MATCH(B113,data[rank],0))</f>
        <v>#N/A</v>
      </c>
      <c r="G113" s="10" t="e">
        <f>INDEX(data[psnu],MATCH(B113,data[rank],0))</f>
        <v>#N/A</v>
      </c>
      <c r="H113" s="2" t="e">
        <f>INDEX(data[snuprioritization],MATCH(B113,data[rank],0))</f>
        <v>#N/A</v>
      </c>
      <c r="I113" s="2" t="e">
        <f>INDEX(data[score],MATCH(B113,data[rank],0))</f>
        <v>#N/A</v>
      </c>
    </row>
    <row r="114" spans="1:9" x14ac:dyDescent="0.25">
      <c r="A114" s="3"/>
      <c r="B114" s="12">
        <v>111</v>
      </c>
      <c r="C114" s="5" t="e">
        <f>INDEX(data[sitename],MATCH(B114,data[rank],0))</f>
        <v>#N/A</v>
      </c>
      <c r="D114" s="5" t="e">
        <f>INDEX(data[sitetype],MATCH(B114,data[rank],0))</f>
        <v>#N/A</v>
      </c>
      <c r="E114" s="5" t="e">
        <f>INDEX(data[agency_cdc],MATCH(B114,data[rank],0))</f>
        <v>#N/A</v>
      </c>
      <c r="F114" s="5" t="e">
        <f>INDEX(data[agency_usaid],MATCH(B114,data[rank],0))</f>
        <v>#N/A</v>
      </c>
      <c r="G114" s="10" t="e">
        <f>INDEX(data[psnu],MATCH(B114,data[rank],0))</f>
        <v>#N/A</v>
      </c>
      <c r="H114" s="2" t="e">
        <f>INDEX(data[snuprioritization],MATCH(B114,data[rank],0))</f>
        <v>#N/A</v>
      </c>
      <c r="I114" s="2" t="e">
        <f>INDEX(data[score],MATCH(B114,data[rank],0))</f>
        <v>#N/A</v>
      </c>
    </row>
    <row r="115" spans="1:9" x14ac:dyDescent="0.25">
      <c r="A115" s="3"/>
      <c r="B115" s="12">
        <v>112</v>
      </c>
      <c r="C115" s="5" t="e">
        <f>INDEX(data[sitename],MATCH(B115,data[rank],0))</f>
        <v>#N/A</v>
      </c>
      <c r="D115" s="5" t="e">
        <f>INDEX(data[sitetype],MATCH(B115,data[rank],0))</f>
        <v>#N/A</v>
      </c>
      <c r="E115" s="5" t="e">
        <f>INDEX(data[agency_cdc],MATCH(B115,data[rank],0))</f>
        <v>#N/A</v>
      </c>
      <c r="F115" s="5" t="e">
        <f>INDEX(data[agency_usaid],MATCH(B115,data[rank],0))</f>
        <v>#N/A</v>
      </c>
      <c r="G115" s="10" t="e">
        <f>INDEX(data[psnu],MATCH(B115,data[rank],0))</f>
        <v>#N/A</v>
      </c>
      <c r="H115" s="2" t="e">
        <f>INDEX(data[snuprioritization],MATCH(B115,data[rank],0))</f>
        <v>#N/A</v>
      </c>
      <c r="I115" s="2" t="e">
        <f>INDEX(data[score],MATCH(B115,data[rank],0))</f>
        <v>#N/A</v>
      </c>
    </row>
    <row r="116" spans="1:9" x14ac:dyDescent="0.25">
      <c r="A116" s="3"/>
      <c r="B116" s="12">
        <v>113</v>
      </c>
      <c r="C116" s="5" t="e">
        <f>INDEX(data[sitename],MATCH(B116,data[rank],0))</f>
        <v>#N/A</v>
      </c>
      <c r="D116" s="5" t="e">
        <f>INDEX(data[sitetype],MATCH(B116,data[rank],0))</f>
        <v>#N/A</v>
      </c>
      <c r="E116" s="5" t="e">
        <f>INDEX(data[agency_cdc],MATCH(B116,data[rank],0))</f>
        <v>#N/A</v>
      </c>
      <c r="F116" s="5" t="e">
        <f>INDEX(data[agency_usaid],MATCH(B116,data[rank],0))</f>
        <v>#N/A</v>
      </c>
      <c r="G116" s="10" t="e">
        <f>INDEX(data[psnu],MATCH(B116,data[rank],0))</f>
        <v>#N/A</v>
      </c>
      <c r="H116" s="2" t="e">
        <f>INDEX(data[snuprioritization],MATCH(B116,data[rank],0))</f>
        <v>#N/A</v>
      </c>
      <c r="I116" s="2" t="e">
        <f>INDEX(data[score],MATCH(B116,data[rank],0))</f>
        <v>#N/A</v>
      </c>
    </row>
    <row r="117" spans="1:9" x14ac:dyDescent="0.25">
      <c r="A117" s="3"/>
      <c r="B117" s="12">
        <v>114</v>
      </c>
      <c r="C117" s="5" t="e">
        <f>INDEX(data[sitename],MATCH(B117,data[rank],0))</f>
        <v>#N/A</v>
      </c>
      <c r="D117" s="5" t="e">
        <f>INDEX(data[sitetype],MATCH(B117,data[rank],0))</f>
        <v>#N/A</v>
      </c>
      <c r="E117" s="5" t="e">
        <f>INDEX(data[agency_cdc],MATCH(B117,data[rank],0))</f>
        <v>#N/A</v>
      </c>
      <c r="F117" s="5" t="e">
        <f>INDEX(data[agency_usaid],MATCH(B117,data[rank],0))</f>
        <v>#N/A</v>
      </c>
      <c r="G117" s="10" t="e">
        <f>INDEX(data[psnu],MATCH(B117,data[rank],0))</f>
        <v>#N/A</v>
      </c>
      <c r="H117" s="2" t="e">
        <f>INDEX(data[snuprioritization],MATCH(B117,data[rank],0))</f>
        <v>#N/A</v>
      </c>
      <c r="I117" s="2" t="e">
        <f>INDEX(data[score],MATCH(B117,data[rank],0))</f>
        <v>#N/A</v>
      </c>
    </row>
    <row r="118" spans="1:9" x14ac:dyDescent="0.25">
      <c r="A118" s="3"/>
      <c r="B118" s="12">
        <v>115</v>
      </c>
      <c r="C118" s="5" t="e">
        <f>INDEX(data[sitename],MATCH(B118,data[rank],0))</f>
        <v>#N/A</v>
      </c>
      <c r="D118" s="5" t="e">
        <f>INDEX(data[sitetype],MATCH(B118,data[rank],0))</f>
        <v>#N/A</v>
      </c>
      <c r="E118" s="5" t="e">
        <f>INDEX(data[agency_cdc],MATCH(B118,data[rank],0))</f>
        <v>#N/A</v>
      </c>
      <c r="F118" s="5" t="e">
        <f>INDEX(data[agency_usaid],MATCH(B118,data[rank],0))</f>
        <v>#N/A</v>
      </c>
      <c r="G118" s="10" t="e">
        <f>INDEX(data[psnu],MATCH(B118,data[rank],0))</f>
        <v>#N/A</v>
      </c>
      <c r="H118" s="2" t="e">
        <f>INDEX(data[snuprioritization],MATCH(B118,data[rank],0))</f>
        <v>#N/A</v>
      </c>
      <c r="I118" s="2" t="e">
        <f>INDEX(data[score],MATCH(B118,data[rank],0))</f>
        <v>#N/A</v>
      </c>
    </row>
    <row r="119" spans="1:9" x14ac:dyDescent="0.25">
      <c r="A119" s="3"/>
      <c r="B119" s="12">
        <v>116</v>
      </c>
      <c r="C119" s="5" t="e">
        <f>INDEX(data[sitename],MATCH(B119,data[rank],0))</f>
        <v>#N/A</v>
      </c>
      <c r="D119" s="5" t="e">
        <f>INDEX(data[sitetype],MATCH(B119,data[rank],0))</f>
        <v>#N/A</v>
      </c>
      <c r="E119" s="5" t="e">
        <f>INDEX(data[agency_cdc],MATCH(B119,data[rank],0))</f>
        <v>#N/A</v>
      </c>
      <c r="F119" s="5" t="e">
        <f>INDEX(data[agency_usaid],MATCH(B119,data[rank],0))</f>
        <v>#N/A</v>
      </c>
      <c r="G119" s="10" t="e">
        <f>INDEX(data[psnu],MATCH(B119,data[rank],0))</f>
        <v>#N/A</v>
      </c>
      <c r="H119" s="2" t="e">
        <f>INDEX(data[snuprioritization],MATCH(B119,data[rank],0))</f>
        <v>#N/A</v>
      </c>
      <c r="I119" s="2" t="e">
        <f>INDEX(data[score],MATCH(B119,data[rank],0))</f>
        <v>#N/A</v>
      </c>
    </row>
    <row r="120" spans="1:9" x14ac:dyDescent="0.25">
      <c r="A120" s="3"/>
      <c r="B120" s="12">
        <v>117</v>
      </c>
      <c r="C120" s="5" t="e">
        <f>INDEX(data[sitename],MATCH(B120,data[rank],0))</f>
        <v>#N/A</v>
      </c>
      <c r="D120" s="5" t="e">
        <f>INDEX(data[sitetype],MATCH(B120,data[rank],0))</f>
        <v>#N/A</v>
      </c>
      <c r="E120" s="5" t="e">
        <f>INDEX(data[agency_cdc],MATCH(B120,data[rank],0))</f>
        <v>#N/A</v>
      </c>
      <c r="F120" s="5" t="e">
        <f>INDEX(data[agency_usaid],MATCH(B120,data[rank],0))</f>
        <v>#N/A</v>
      </c>
      <c r="G120" s="10" t="e">
        <f>INDEX(data[psnu],MATCH(B120,data[rank],0))</f>
        <v>#N/A</v>
      </c>
      <c r="H120" s="2" t="e">
        <f>INDEX(data[snuprioritization],MATCH(B120,data[rank],0))</f>
        <v>#N/A</v>
      </c>
      <c r="I120" s="2" t="e">
        <f>INDEX(data[score],MATCH(B120,data[rank],0))</f>
        <v>#N/A</v>
      </c>
    </row>
    <row r="121" spans="1:9" x14ac:dyDescent="0.25">
      <c r="A121" s="3"/>
      <c r="B121" s="12">
        <v>118</v>
      </c>
      <c r="C121" s="5" t="e">
        <f>INDEX(data[sitename],MATCH(B121,data[rank],0))</f>
        <v>#N/A</v>
      </c>
      <c r="D121" s="5" t="e">
        <f>INDEX(data[sitetype],MATCH(B121,data[rank],0))</f>
        <v>#N/A</v>
      </c>
      <c r="E121" s="5" t="e">
        <f>INDEX(data[agency_cdc],MATCH(B121,data[rank],0))</f>
        <v>#N/A</v>
      </c>
      <c r="F121" s="5" t="e">
        <f>INDEX(data[agency_usaid],MATCH(B121,data[rank],0))</f>
        <v>#N/A</v>
      </c>
      <c r="G121" s="10" t="e">
        <f>INDEX(data[psnu],MATCH(B121,data[rank],0))</f>
        <v>#N/A</v>
      </c>
      <c r="H121" s="2" t="e">
        <f>INDEX(data[snuprioritization],MATCH(B121,data[rank],0))</f>
        <v>#N/A</v>
      </c>
      <c r="I121" s="2" t="e">
        <f>INDEX(data[score],MATCH(B121,data[rank],0))</f>
        <v>#N/A</v>
      </c>
    </row>
    <row r="122" spans="1:9" x14ac:dyDescent="0.25">
      <c r="A122" s="3"/>
      <c r="B122" s="12">
        <v>119</v>
      </c>
      <c r="C122" s="5" t="e">
        <f>INDEX(data[sitename],MATCH(B122,data[rank],0))</f>
        <v>#N/A</v>
      </c>
      <c r="D122" s="5" t="e">
        <f>INDEX(data[sitetype],MATCH(B122,data[rank],0))</f>
        <v>#N/A</v>
      </c>
      <c r="E122" s="5" t="e">
        <f>INDEX(data[agency_cdc],MATCH(B122,data[rank],0))</f>
        <v>#N/A</v>
      </c>
      <c r="F122" s="5" t="e">
        <f>INDEX(data[agency_usaid],MATCH(B122,data[rank],0))</f>
        <v>#N/A</v>
      </c>
      <c r="G122" s="10" t="e">
        <f>INDEX(data[psnu],MATCH(B122,data[rank],0))</f>
        <v>#N/A</v>
      </c>
      <c r="H122" s="2" t="e">
        <f>INDEX(data[snuprioritization],MATCH(B122,data[rank],0))</f>
        <v>#N/A</v>
      </c>
      <c r="I122" s="2" t="e">
        <f>INDEX(data[score],MATCH(B122,data[rank],0))</f>
        <v>#N/A</v>
      </c>
    </row>
    <row r="123" spans="1:9" x14ac:dyDescent="0.25">
      <c r="A123" s="3"/>
      <c r="B123" s="8">
        <v>120</v>
      </c>
      <c r="C123" s="5" t="e">
        <f>INDEX(data[sitename],MATCH(B123,data[rank],0))</f>
        <v>#N/A</v>
      </c>
      <c r="D123" s="5" t="e">
        <f>INDEX(data[sitetype],MATCH(B123,data[rank],0))</f>
        <v>#N/A</v>
      </c>
      <c r="E123" s="5" t="e">
        <f>INDEX(data[agency_cdc],MATCH(B123,data[rank],0))</f>
        <v>#N/A</v>
      </c>
      <c r="F123" s="5" t="e">
        <f>INDEX(data[agency_usaid],MATCH(B123,data[rank],0))</f>
        <v>#N/A</v>
      </c>
      <c r="G123" s="10" t="e">
        <f>INDEX(data[psnu],MATCH(B123,data[rank],0))</f>
        <v>#N/A</v>
      </c>
      <c r="H123" s="2" t="e">
        <f>INDEX(data[snuprioritization],MATCH(B123,data[rank],0))</f>
        <v>#N/A</v>
      </c>
      <c r="I123" s="2" t="e">
        <f>INDEX(data[score],MATCH(B123,data[rank],0))</f>
        <v>#N/A</v>
      </c>
    </row>
    <row r="124" spans="1:9" x14ac:dyDescent="0.25">
      <c r="A124" s="3"/>
      <c r="B124" s="12">
        <v>121</v>
      </c>
      <c r="C124" s="5" t="e">
        <f>INDEX(data[sitename],MATCH(B124,data[rank],0))</f>
        <v>#N/A</v>
      </c>
      <c r="D124" s="5" t="e">
        <f>INDEX(data[sitetype],MATCH(B124,data[rank],0))</f>
        <v>#N/A</v>
      </c>
      <c r="E124" s="5" t="e">
        <f>INDEX(data[agency_cdc],MATCH(B124,data[rank],0))</f>
        <v>#N/A</v>
      </c>
      <c r="F124" s="5" t="e">
        <f>INDEX(data[agency_usaid],MATCH(B124,data[rank],0))</f>
        <v>#N/A</v>
      </c>
      <c r="G124" s="10" t="e">
        <f>INDEX(data[psnu],MATCH(B124,data[rank],0))</f>
        <v>#N/A</v>
      </c>
      <c r="H124" s="2" t="e">
        <f>INDEX(data[snuprioritization],MATCH(B124,data[rank],0))</f>
        <v>#N/A</v>
      </c>
      <c r="I124" s="2" t="e">
        <f>INDEX(data[score],MATCH(B124,data[rank],0))</f>
        <v>#N/A</v>
      </c>
    </row>
    <row r="125" spans="1:9" x14ac:dyDescent="0.25">
      <c r="A125" s="3"/>
      <c r="B125" s="12">
        <v>122</v>
      </c>
      <c r="C125" s="5" t="e">
        <f>INDEX(data[sitename],MATCH(B125,data[rank],0))</f>
        <v>#N/A</v>
      </c>
      <c r="D125" s="5" t="e">
        <f>INDEX(data[sitetype],MATCH(B125,data[rank],0))</f>
        <v>#N/A</v>
      </c>
      <c r="E125" s="5" t="e">
        <f>INDEX(data[agency_cdc],MATCH(B125,data[rank],0))</f>
        <v>#N/A</v>
      </c>
      <c r="F125" s="5" t="e">
        <f>INDEX(data[agency_usaid],MATCH(B125,data[rank],0))</f>
        <v>#N/A</v>
      </c>
      <c r="G125" s="10" t="e">
        <f>INDEX(data[psnu],MATCH(B125,data[rank],0))</f>
        <v>#N/A</v>
      </c>
      <c r="H125" s="2" t="e">
        <f>INDEX(data[snuprioritization],MATCH(B125,data[rank],0))</f>
        <v>#N/A</v>
      </c>
      <c r="I125" s="2" t="e">
        <f>INDEX(data[score],MATCH(B125,data[rank],0))</f>
        <v>#N/A</v>
      </c>
    </row>
    <row r="126" spans="1:9" x14ac:dyDescent="0.25">
      <c r="A126" s="3"/>
      <c r="B126" s="12">
        <v>123</v>
      </c>
      <c r="C126" s="5" t="e">
        <f>INDEX(data[sitename],MATCH(B126,data[rank],0))</f>
        <v>#N/A</v>
      </c>
      <c r="D126" s="5" t="e">
        <f>INDEX(data[sitetype],MATCH(B126,data[rank],0))</f>
        <v>#N/A</v>
      </c>
      <c r="E126" s="5" t="e">
        <f>INDEX(data[agency_cdc],MATCH(B126,data[rank],0))</f>
        <v>#N/A</v>
      </c>
      <c r="F126" s="5" t="e">
        <f>INDEX(data[agency_usaid],MATCH(B126,data[rank],0))</f>
        <v>#N/A</v>
      </c>
      <c r="G126" s="10" t="e">
        <f>INDEX(data[psnu],MATCH(B126,data[rank],0))</f>
        <v>#N/A</v>
      </c>
      <c r="H126" s="2" t="e">
        <f>INDEX(data[snuprioritization],MATCH(B126,data[rank],0))</f>
        <v>#N/A</v>
      </c>
      <c r="I126" s="2" t="e">
        <f>INDEX(data[score],MATCH(B126,data[rank],0))</f>
        <v>#N/A</v>
      </c>
    </row>
    <row r="127" spans="1:9" x14ac:dyDescent="0.25">
      <c r="A127" s="3"/>
      <c r="B127" s="12">
        <v>124</v>
      </c>
      <c r="C127" s="5" t="e">
        <f>INDEX(data[sitename],MATCH(B127,data[rank],0))</f>
        <v>#N/A</v>
      </c>
      <c r="D127" s="5" t="e">
        <f>INDEX(data[sitetype],MATCH(B127,data[rank],0))</f>
        <v>#N/A</v>
      </c>
      <c r="E127" s="5" t="e">
        <f>INDEX(data[agency_cdc],MATCH(B127,data[rank],0))</f>
        <v>#N/A</v>
      </c>
      <c r="F127" s="5" t="e">
        <f>INDEX(data[agency_usaid],MATCH(B127,data[rank],0))</f>
        <v>#N/A</v>
      </c>
      <c r="G127" s="10" t="e">
        <f>INDEX(data[psnu],MATCH(B127,data[rank],0))</f>
        <v>#N/A</v>
      </c>
      <c r="H127" s="2" t="e">
        <f>INDEX(data[snuprioritization],MATCH(B127,data[rank],0))</f>
        <v>#N/A</v>
      </c>
      <c r="I127" s="2" t="e">
        <f>INDEX(data[score],MATCH(B127,data[rank],0))</f>
        <v>#N/A</v>
      </c>
    </row>
    <row r="128" spans="1:9" x14ac:dyDescent="0.25">
      <c r="A128" s="3"/>
      <c r="B128" s="12">
        <v>125</v>
      </c>
      <c r="C128" s="5" t="e">
        <f>INDEX(data[sitename],MATCH(B128,data[rank],0))</f>
        <v>#N/A</v>
      </c>
      <c r="D128" s="5" t="e">
        <f>INDEX(data[sitetype],MATCH(B128,data[rank],0))</f>
        <v>#N/A</v>
      </c>
      <c r="E128" s="5" t="e">
        <f>INDEX(data[agency_cdc],MATCH(B128,data[rank],0))</f>
        <v>#N/A</v>
      </c>
      <c r="F128" s="5" t="e">
        <f>INDEX(data[agency_usaid],MATCH(B128,data[rank],0))</f>
        <v>#N/A</v>
      </c>
      <c r="G128" s="10" t="e">
        <f>INDEX(data[psnu],MATCH(B128,data[rank],0))</f>
        <v>#N/A</v>
      </c>
      <c r="H128" s="2" t="e">
        <f>INDEX(data[snuprioritization],MATCH(B128,data[rank],0))</f>
        <v>#N/A</v>
      </c>
      <c r="I128" s="2" t="e">
        <f>INDEX(data[score],MATCH(B128,data[rank],0))</f>
        <v>#N/A</v>
      </c>
    </row>
    <row r="129" spans="1:9" x14ac:dyDescent="0.25">
      <c r="A129" s="3"/>
      <c r="B129" s="12">
        <v>126</v>
      </c>
      <c r="C129" s="5" t="e">
        <f>INDEX(data[sitename],MATCH(B129,data[rank],0))</f>
        <v>#N/A</v>
      </c>
      <c r="D129" s="5" t="e">
        <f>INDEX(data[sitetype],MATCH(B129,data[rank],0))</f>
        <v>#N/A</v>
      </c>
      <c r="E129" s="5" t="e">
        <f>INDEX(data[agency_cdc],MATCH(B129,data[rank],0))</f>
        <v>#N/A</v>
      </c>
      <c r="F129" s="5" t="e">
        <f>INDEX(data[agency_usaid],MATCH(B129,data[rank],0))</f>
        <v>#N/A</v>
      </c>
      <c r="G129" s="10" t="e">
        <f>INDEX(data[psnu],MATCH(B129,data[rank],0))</f>
        <v>#N/A</v>
      </c>
      <c r="H129" s="2" t="e">
        <f>INDEX(data[snuprioritization],MATCH(B129,data[rank],0))</f>
        <v>#N/A</v>
      </c>
      <c r="I129" s="2" t="e">
        <f>INDEX(data[score],MATCH(B129,data[rank],0))</f>
        <v>#N/A</v>
      </c>
    </row>
    <row r="130" spans="1:9" x14ac:dyDescent="0.25">
      <c r="A130" s="3"/>
      <c r="B130" s="12">
        <v>127</v>
      </c>
      <c r="C130" s="5" t="e">
        <f>INDEX(data[sitename],MATCH(B130,data[rank],0))</f>
        <v>#N/A</v>
      </c>
      <c r="D130" s="5" t="e">
        <f>INDEX(data[sitetype],MATCH(B130,data[rank],0))</f>
        <v>#N/A</v>
      </c>
      <c r="E130" s="5" t="e">
        <f>INDEX(data[agency_cdc],MATCH(B130,data[rank],0))</f>
        <v>#N/A</v>
      </c>
      <c r="F130" s="5" t="e">
        <f>INDEX(data[agency_usaid],MATCH(B130,data[rank],0))</f>
        <v>#N/A</v>
      </c>
      <c r="G130" s="10" t="e">
        <f>INDEX(data[psnu],MATCH(B130,data[rank],0))</f>
        <v>#N/A</v>
      </c>
      <c r="H130" s="2" t="e">
        <f>INDEX(data[snuprioritization],MATCH(B130,data[rank],0))</f>
        <v>#N/A</v>
      </c>
      <c r="I130" s="2" t="e">
        <f>INDEX(data[score],MATCH(B130,data[rank],0))</f>
        <v>#N/A</v>
      </c>
    </row>
    <row r="131" spans="1:9" x14ac:dyDescent="0.25">
      <c r="A131" s="3"/>
      <c r="B131" s="12">
        <v>128</v>
      </c>
      <c r="C131" s="5" t="e">
        <f>INDEX(data[sitename],MATCH(B131,data[rank],0))</f>
        <v>#N/A</v>
      </c>
      <c r="D131" s="5" t="e">
        <f>INDEX(data[sitetype],MATCH(B131,data[rank],0))</f>
        <v>#N/A</v>
      </c>
      <c r="E131" s="5" t="e">
        <f>INDEX(data[agency_cdc],MATCH(B131,data[rank],0))</f>
        <v>#N/A</v>
      </c>
      <c r="F131" s="5" t="e">
        <f>INDEX(data[agency_usaid],MATCH(B131,data[rank],0))</f>
        <v>#N/A</v>
      </c>
      <c r="G131" s="10" t="e">
        <f>INDEX(data[psnu],MATCH(B131,data[rank],0))</f>
        <v>#N/A</v>
      </c>
      <c r="H131" s="2" t="e">
        <f>INDEX(data[snuprioritization],MATCH(B131,data[rank],0))</f>
        <v>#N/A</v>
      </c>
      <c r="I131" s="2" t="e">
        <f>INDEX(data[score],MATCH(B131,data[rank],0))</f>
        <v>#N/A</v>
      </c>
    </row>
    <row r="132" spans="1:9" x14ac:dyDescent="0.25">
      <c r="A132" s="3"/>
      <c r="B132" s="12">
        <v>129</v>
      </c>
      <c r="C132" s="5" t="e">
        <f>INDEX(data[sitename],MATCH(B132,data[rank],0))</f>
        <v>#N/A</v>
      </c>
      <c r="D132" s="5" t="e">
        <f>INDEX(data[sitetype],MATCH(B132,data[rank],0))</f>
        <v>#N/A</v>
      </c>
      <c r="E132" s="5" t="e">
        <f>INDEX(data[agency_cdc],MATCH(B132,data[rank],0))</f>
        <v>#N/A</v>
      </c>
      <c r="F132" s="5" t="e">
        <f>INDEX(data[agency_usaid],MATCH(B132,data[rank],0))</f>
        <v>#N/A</v>
      </c>
      <c r="G132" s="10" t="e">
        <f>INDEX(data[psnu],MATCH(B132,data[rank],0))</f>
        <v>#N/A</v>
      </c>
      <c r="H132" s="2" t="e">
        <f>INDEX(data[snuprioritization],MATCH(B132,data[rank],0))</f>
        <v>#N/A</v>
      </c>
      <c r="I132" s="2" t="e">
        <f>INDEX(data[score],MATCH(B132,data[rank],0))</f>
        <v>#N/A</v>
      </c>
    </row>
    <row r="133" spans="1:9" x14ac:dyDescent="0.25">
      <c r="A133" s="3"/>
      <c r="B133" s="8">
        <v>130</v>
      </c>
      <c r="C133" s="5" t="e">
        <f>INDEX(data[sitename],MATCH(B133,data[rank],0))</f>
        <v>#N/A</v>
      </c>
      <c r="D133" s="5" t="e">
        <f>INDEX(data[sitetype],MATCH(B133,data[rank],0))</f>
        <v>#N/A</v>
      </c>
      <c r="E133" s="5" t="e">
        <f>INDEX(data[agency_cdc],MATCH(B133,data[rank],0))</f>
        <v>#N/A</v>
      </c>
      <c r="F133" s="5" t="e">
        <f>INDEX(data[agency_usaid],MATCH(B133,data[rank],0))</f>
        <v>#N/A</v>
      </c>
      <c r="G133" s="10" t="e">
        <f>INDEX(data[psnu],MATCH(B133,data[rank],0))</f>
        <v>#N/A</v>
      </c>
      <c r="H133" s="2" t="e">
        <f>INDEX(data[snuprioritization],MATCH(B133,data[rank],0))</f>
        <v>#N/A</v>
      </c>
      <c r="I133" s="2" t="e">
        <f>INDEX(data[score],MATCH(B133,data[rank],0))</f>
        <v>#N/A</v>
      </c>
    </row>
    <row r="134" spans="1:9" x14ac:dyDescent="0.25">
      <c r="A134" s="3"/>
      <c r="B134" s="12">
        <v>131</v>
      </c>
      <c r="C134" s="5" t="e">
        <f>INDEX(data[sitename],MATCH(B134,data[rank],0))</f>
        <v>#N/A</v>
      </c>
      <c r="D134" s="5" t="e">
        <f>INDEX(data[sitetype],MATCH(B134,data[rank],0))</f>
        <v>#N/A</v>
      </c>
      <c r="E134" s="5" t="e">
        <f>INDEX(data[agency_cdc],MATCH(B134,data[rank],0))</f>
        <v>#N/A</v>
      </c>
      <c r="F134" s="5" t="e">
        <f>INDEX(data[agency_usaid],MATCH(B134,data[rank],0))</f>
        <v>#N/A</v>
      </c>
      <c r="G134" s="10" t="e">
        <f>INDEX(data[psnu],MATCH(B134,data[rank],0))</f>
        <v>#N/A</v>
      </c>
      <c r="H134" s="2" t="e">
        <f>INDEX(data[snuprioritization],MATCH(B134,data[rank],0))</f>
        <v>#N/A</v>
      </c>
      <c r="I134" s="2" t="e">
        <f>INDEX(data[score],MATCH(B134,data[rank],0))</f>
        <v>#N/A</v>
      </c>
    </row>
    <row r="135" spans="1:9" x14ac:dyDescent="0.25">
      <c r="A135" s="3"/>
      <c r="B135" s="12">
        <v>132</v>
      </c>
      <c r="C135" s="5" t="e">
        <f>INDEX(data[sitename],MATCH(B135,data[rank],0))</f>
        <v>#N/A</v>
      </c>
      <c r="D135" s="5" t="e">
        <f>INDEX(data[sitetype],MATCH(B135,data[rank],0))</f>
        <v>#N/A</v>
      </c>
      <c r="E135" s="5" t="e">
        <f>INDEX(data[agency_cdc],MATCH(B135,data[rank],0))</f>
        <v>#N/A</v>
      </c>
      <c r="F135" s="5" t="e">
        <f>INDEX(data[agency_usaid],MATCH(B135,data[rank],0))</f>
        <v>#N/A</v>
      </c>
      <c r="G135" s="10" t="e">
        <f>INDEX(data[psnu],MATCH(B135,data[rank],0))</f>
        <v>#N/A</v>
      </c>
      <c r="H135" s="2" t="e">
        <f>INDEX(data[snuprioritization],MATCH(B135,data[rank],0))</f>
        <v>#N/A</v>
      </c>
      <c r="I135" s="2" t="e">
        <f>INDEX(data[score],MATCH(B135,data[rank],0))</f>
        <v>#N/A</v>
      </c>
    </row>
    <row r="136" spans="1:9" x14ac:dyDescent="0.25">
      <c r="A136" s="3"/>
      <c r="B136" s="12">
        <v>133</v>
      </c>
      <c r="C136" s="5" t="e">
        <f>INDEX(data[sitename],MATCH(B136,data[rank],0))</f>
        <v>#N/A</v>
      </c>
      <c r="D136" s="5" t="e">
        <f>INDEX(data[sitetype],MATCH(B136,data[rank],0))</f>
        <v>#N/A</v>
      </c>
      <c r="E136" s="5" t="e">
        <f>INDEX(data[agency_cdc],MATCH(B136,data[rank],0))</f>
        <v>#N/A</v>
      </c>
      <c r="F136" s="5" t="e">
        <f>INDEX(data[agency_usaid],MATCH(B136,data[rank],0))</f>
        <v>#N/A</v>
      </c>
      <c r="G136" s="10" t="e">
        <f>INDEX(data[psnu],MATCH(B136,data[rank],0))</f>
        <v>#N/A</v>
      </c>
      <c r="H136" s="2" t="e">
        <f>INDEX(data[snuprioritization],MATCH(B136,data[rank],0))</f>
        <v>#N/A</v>
      </c>
      <c r="I136" s="2" t="e">
        <f>INDEX(data[score],MATCH(B136,data[rank],0))</f>
        <v>#N/A</v>
      </c>
    </row>
    <row r="137" spans="1:9" x14ac:dyDescent="0.25">
      <c r="A137" s="3"/>
      <c r="B137" s="12">
        <v>134</v>
      </c>
      <c r="C137" s="5" t="e">
        <f>INDEX(data[sitename],MATCH(B137,data[rank],0))</f>
        <v>#N/A</v>
      </c>
      <c r="D137" s="5" t="e">
        <f>INDEX(data[sitetype],MATCH(B137,data[rank],0))</f>
        <v>#N/A</v>
      </c>
      <c r="E137" s="5" t="e">
        <f>INDEX(data[agency_cdc],MATCH(B137,data[rank],0))</f>
        <v>#N/A</v>
      </c>
      <c r="F137" s="5" t="e">
        <f>INDEX(data[agency_usaid],MATCH(B137,data[rank],0))</f>
        <v>#N/A</v>
      </c>
      <c r="G137" s="10" t="e">
        <f>INDEX(data[psnu],MATCH(B137,data[rank],0))</f>
        <v>#N/A</v>
      </c>
      <c r="H137" s="2" t="e">
        <f>INDEX(data[snuprioritization],MATCH(B137,data[rank],0))</f>
        <v>#N/A</v>
      </c>
      <c r="I137" s="2" t="e">
        <f>INDEX(data[score],MATCH(B137,data[rank],0))</f>
        <v>#N/A</v>
      </c>
    </row>
    <row r="138" spans="1:9" x14ac:dyDescent="0.25">
      <c r="A138" s="3"/>
      <c r="B138" s="12">
        <v>135</v>
      </c>
      <c r="C138" s="5" t="e">
        <f>INDEX(data[sitename],MATCH(B138,data[rank],0))</f>
        <v>#N/A</v>
      </c>
      <c r="D138" s="5" t="e">
        <f>INDEX(data[sitetype],MATCH(B138,data[rank],0))</f>
        <v>#N/A</v>
      </c>
      <c r="E138" s="5" t="e">
        <f>INDEX(data[agency_cdc],MATCH(B138,data[rank],0))</f>
        <v>#N/A</v>
      </c>
      <c r="F138" s="5" t="e">
        <f>INDEX(data[agency_usaid],MATCH(B138,data[rank],0))</f>
        <v>#N/A</v>
      </c>
      <c r="G138" s="10" t="e">
        <f>INDEX(data[psnu],MATCH(B138,data[rank],0))</f>
        <v>#N/A</v>
      </c>
      <c r="H138" s="2" t="e">
        <f>INDEX(data[snuprioritization],MATCH(B138,data[rank],0))</f>
        <v>#N/A</v>
      </c>
      <c r="I138" s="2" t="e">
        <f>INDEX(data[score],MATCH(B138,data[rank],0))</f>
        <v>#N/A</v>
      </c>
    </row>
    <row r="139" spans="1:9" x14ac:dyDescent="0.25">
      <c r="A139" s="3"/>
      <c r="B139" s="12">
        <v>136</v>
      </c>
      <c r="C139" s="5" t="e">
        <f>INDEX(data[sitename],MATCH(B139,data[rank],0))</f>
        <v>#N/A</v>
      </c>
      <c r="D139" s="5" t="e">
        <f>INDEX(data[sitetype],MATCH(B139,data[rank],0))</f>
        <v>#N/A</v>
      </c>
      <c r="E139" s="5" t="e">
        <f>INDEX(data[agency_cdc],MATCH(B139,data[rank],0))</f>
        <v>#N/A</v>
      </c>
      <c r="F139" s="5" t="e">
        <f>INDEX(data[agency_usaid],MATCH(B139,data[rank],0))</f>
        <v>#N/A</v>
      </c>
      <c r="G139" s="10" t="e">
        <f>INDEX(data[psnu],MATCH(B139,data[rank],0))</f>
        <v>#N/A</v>
      </c>
      <c r="H139" s="2" t="e">
        <f>INDEX(data[snuprioritization],MATCH(B139,data[rank],0))</f>
        <v>#N/A</v>
      </c>
      <c r="I139" s="2" t="e">
        <f>INDEX(data[score],MATCH(B139,data[rank],0))</f>
        <v>#N/A</v>
      </c>
    </row>
    <row r="140" spans="1:9" x14ac:dyDescent="0.25">
      <c r="A140" s="3"/>
      <c r="B140" s="12">
        <v>137</v>
      </c>
      <c r="C140" s="5" t="e">
        <f>INDEX(data[sitename],MATCH(B140,data[rank],0))</f>
        <v>#N/A</v>
      </c>
      <c r="D140" s="5" t="e">
        <f>INDEX(data[sitetype],MATCH(B140,data[rank],0))</f>
        <v>#N/A</v>
      </c>
      <c r="E140" s="5" t="e">
        <f>INDEX(data[agency_cdc],MATCH(B140,data[rank],0))</f>
        <v>#N/A</v>
      </c>
      <c r="F140" s="5" t="e">
        <f>INDEX(data[agency_usaid],MATCH(B140,data[rank],0))</f>
        <v>#N/A</v>
      </c>
      <c r="G140" s="10" t="e">
        <f>INDEX(data[psnu],MATCH(B140,data[rank],0))</f>
        <v>#N/A</v>
      </c>
      <c r="H140" s="2" t="e">
        <f>INDEX(data[snuprioritization],MATCH(B140,data[rank],0))</f>
        <v>#N/A</v>
      </c>
      <c r="I140" s="2" t="e">
        <f>INDEX(data[score],MATCH(B140,data[rank],0))</f>
        <v>#N/A</v>
      </c>
    </row>
    <row r="141" spans="1:9" x14ac:dyDescent="0.25">
      <c r="A141" s="3"/>
      <c r="B141" s="12">
        <v>138</v>
      </c>
      <c r="C141" s="5" t="e">
        <f>INDEX(data[sitename],MATCH(B141,data[rank],0))</f>
        <v>#N/A</v>
      </c>
      <c r="D141" s="5" t="e">
        <f>INDEX(data[sitetype],MATCH(B141,data[rank],0))</f>
        <v>#N/A</v>
      </c>
      <c r="E141" s="5" t="e">
        <f>INDEX(data[agency_cdc],MATCH(B141,data[rank],0))</f>
        <v>#N/A</v>
      </c>
      <c r="F141" s="5" t="e">
        <f>INDEX(data[agency_usaid],MATCH(B141,data[rank],0))</f>
        <v>#N/A</v>
      </c>
      <c r="G141" s="10" t="e">
        <f>INDEX(data[psnu],MATCH(B141,data[rank],0))</f>
        <v>#N/A</v>
      </c>
      <c r="H141" s="2" t="e">
        <f>INDEX(data[snuprioritization],MATCH(B141,data[rank],0))</f>
        <v>#N/A</v>
      </c>
      <c r="I141" s="2" t="e">
        <f>INDEX(data[score],MATCH(B141,data[rank],0))</f>
        <v>#N/A</v>
      </c>
    </row>
    <row r="142" spans="1:9" x14ac:dyDescent="0.25">
      <c r="A142" s="3"/>
      <c r="B142" s="12">
        <v>139</v>
      </c>
      <c r="C142" s="5" t="e">
        <f>INDEX(data[sitename],MATCH(B142,data[rank],0))</f>
        <v>#N/A</v>
      </c>
      <c r="D142" s="5" t="e">
        <f>INDEX(data[sitetype],MATCH(B142,data[rank],0))</f>
        <v>#N/A</v>
      </c>
      <c r="E142" s="5" t="e">
        <f>INDEX(data[agency_cdc],MATCH(B142,data[rank],0))</f>
        <v>#N/A</v>
      </c>
      <c r="F142" s="5" t="e">
        <f>INDEX(data[agency_usaid],MATCH(B142,data[rank],0))</f>
        <v>#N/A</v>
      </c>
      <c r="G142" s="10" t="e">
        <f>INDEX(data[psnu],MATCH(B142,data[rank],0))</f>
        <v>#N/A</v>
      </c>
      <c r="H142" s="2" t="e">
        <f>INDEX(data[snuprioritization],MATCH(B142,data[rank],0))</f>
        <v>#N/A</v>
      </c>
      <c r="I142" s="2" t="e">
        <f>INDEX(data[score],MATCH(B142,data[rank],0))</f>
        <v>#N/A</v>
      </c>
    </row>
    <row r="143" spans="1:9" x14ac:dyDescent="0.25">
      <c r="A143" s="3"/>
      <c r="B143" s="8">
        <v>140</v>
      </c>
      <c r="C143" s="5" t="e">
        <f>INDEX(data[sitename],MATCH(B143,data[rank],0))</f>
        <v>#N/A</v>
      </c>
      <c r="D143" s="5" t="e">
        <f>INDEX(data[sitetype],MATCH(B143,data[rank],0))</f>
        <v>#N/A</v>
      </c>
      <c r="E143" s="5" t="e">
        <f>INDEX(data[agency_cdc],MATCH(B143,data[rank],0))</f>
        <v>#N/A</v>
      </c>
      <c r="F143" s="5" t="e">
        <f>INDEX(data[agency_usaid],MATCH(B143,data[rank],0))</f>
        <v>#N/A</v>
      </c>
      <c r="G143" s="10" t="e">
        <f>INDEX(data[psnu],MATCH(B143,data[rank],0))</f>
        <v>#N/A</v>
      </c>
      <c r="H143" s="2" t="e">
        <f>INDEX(data[snuprioritization],MATCH(B143,data[rank],0))</f>
        <v>#N/A</v>
      </c>
      <c r="I143" s="2" t="e">
        <f>INDEX(data[score],MATCH(B143,data[rank],0))</f>
        <v>#N/A</v>
      </c>
    </row>
    <row r="144" spans="1:9" x14ac:dyDescent="0.25">
      <c r="A144" s="3"/>
      <c r="B144" s="12">
        <v>141</v>
      </c>
      <c r="C144" s="5" t="e">
        <f>INDEX(data[sitename],MATCH(B144,data[rank],0))</f>
        <v>#N/A</v>
      </c>
      <c r="D144" s="5" t="e">
        <f>INDEX(data[sitetype],MATCH(B144,data[rank],0))</f>
        <v>#N/A</v>
      </c>
      <c r="E144" s="5" t="e">
        <f>INDEX(data[agency_cdc],MATCH(B144,data[rank],0))</f>
        <v>#N/A</v>
      </c>
      <c r="F144" s="5" t="e">
        <f>INDEX(data[agency_usaid],MATCH(B144,data[rank],0))</f>
        <v>#N/A</v>
      </c>
      <c r="G144" s="10" t="e">
        <f>INDEX(data[psnu],MATCH(B144,data[rank],0))</f>
        <v>#N/A</v>
      </c>
      <c r="H144" s="2" t="e">
        <f>INDEX(data[snuprioritization],MATCH(B144,data[rank],0))</f>
        <v>#N/A</v>
      </c>
      <c r="I144" s="2" t="e">
        <f>INDEX(data[score],MATCH(B144,data[rank],0))</f>
        <v>#N/A</v>
      </c>
    </row>
    <row r="145" spans="1:9" x14ac:dyDescent="0.25">
      <c r="A145" s="3"/>
      <c r="B145" s="12">
        <v>142</v>
      </c>
      <c r="C145" s="5" t="e">
        <f>INDEX(data[sitename],MATCH(B145,data[rank],0))</f>
        <v>#N/A</v>
      </c>
      <c r="D145" s="5" t="e">
        <f>INDEX(data[sitetype],MATCH(B145,data[rank],0))</f>
        <v>#N/A</v>
      </c>
      <c r="E145" s="5" t="e">
        <f>INDEX(data[agency_cdc],MATCH(B145,data[rank],0))</f>
        <v>#N/A</v>
      </c>
      <c r="F145" s="5" t="e">
        <f>INDEX(data[agency_usaid],MATCH(B145,data[rank],0))</f>
        <v>#N/A</v>
      </c>
      <c r="G145" s="10" t="e">
        <f>INDEX(data[psnu],MATCH(B145,data[rank],0))</f>
        <v>#N/A</v>
      </c>
      <c r="H145" s="2" t="e">
        <f>INDEX(data[snuprioritization],MATCH(B145,data[rank],0))</f>
        <v>#N/A</v>
      </c>
      <c r="I145" s="2" t="e">
        <f>INDEX(data[score],MATCH(B145,data[rank],0))</f>
        <v>#N/A</v>
      </c>
    </row>
    <row r="146" spans="1:9" x14ac:dyDescent="0.25">
      <c r="A146" s="3"/>
      <c r="B146" s="12">
        <v>143</v>
      </c>
      <c r="C146" s="5" t="e">
        <f>INDEX(data[sitename],MATCH(B146,data[rank],0))</f>
        <v>#N/A</v>
      </c>
      <c r="D146" s="5" t="e">
        <f>INDEX(data[sitetype],MATCH(B146,data[rank],0))</f>
        <v>#N/A</v>
      </c>
      <c r="E146" s="5" t="e">
        <f>INDEX(data[agency_cdc],MATCH(B146,data[rank],0))</f>
        <v>#N/A</v>
      </c>
      <c r="F146" s="5" t="e">
        <f>INDEX(data[agency_usaid],MATCH(B146,data[rank],0))</f>
        <v>#N/A</v>
      </c>
      <c r="G146" s="10" t="e">
        <f>INDEX(data[psnu],MATCH(B146,data[rank],0))</f>
        <v>#N/A</v>
      </c>
      <c r="H146" s="2" t="e">
        <f>INDEX(data[snuprioritization],MATCH(B146,data[rank],0))</f>
        <v>#N/A</v>
      </c>
      <c r="I146" s="2" t="e">
        <f>INDEX(data[score],MATCH(B146,data[rank],0))</f>
        <v>#N/A</v>
      </c>
    </row>
    <row r="147" spans="1:9" x14ac:dyDescent="0.25">
      <c r="A147" s="3"/>
      <c r="B147" s="12">
        <v>144</v>
      </c>
      <c r="C147" s="5" t="e">
        <f>INDEX(data[sitename],MATCH(B147,data[rank],0))</f>
        <v>#N/A</v>
      </c>
      <c r="D147" s="5" t="e">
        <f>INDEX(data[sitetype],MATCH(B147,data[rank],0))</f>
        <v>#N/A</v>
      </c>
      <c r="E147" s="5" t="e">
        <f>INDEX(data[agency_cdc],MATCH(B147,data[rank],0))</f>
        <v>#N/A</v>
      </c>
      <c r="F147" s="5" t="e">
        <f>INDEX(data[agency_usaid],MATCH(B147,data[rank],0))</f>
        <v>#N/A</v>
      </c>
      <c r="G147" s="10" t="e">
        <f>INDEX(data[psnu],MATCH(B147,data[rank],0))</f>
        <v>#N/A</v>
      </c>
      <c r="H147" s="2" t="e">
        <f>INDEX(data[snuprioritization],MATCH(B147,data[rank],0))</f>
        <v>#N/A</v>
      </c>
      <c r="I147" s="2" t="e">
        <f>INDEX(data[score],MATCH(B147,data[rank],0))</f>
        <v>#N/A</v>
      </c>
    </row>
    <row r="148" spans="1:9" x14ac:dyDescent="0.25">
      <c r="A148" s="3"/>
      <c r="B148" s="12">
        <v>145</v>
      </c>
      <c r="C148" s="5" t="e">
        <f>INDEX(data[sitename],MATCH(B148,data[rank],0))</f>
        <v>#N/A</v>
      </c>
      <c r="D148" s="5" t="e">
        <f>INDEX(data[sitetype],MATCH(B148,data[rank],0))</f>
        <v>#N/A</v>
      </c>
      <c r="E148" s="5" t="e">
        <f>INDEX(data[agency_cdc],MATCH(B148,data[rank],0))</f>
        <v>#N/A</v>
      </c>
      <c r="F148" s="5" t="e">
        <f>INDEX(data[agency_usaid],MATCH(B148,data[rank],0))</f>
        <v>#N/A</v>
      </c>
      <c r="G148" s="10" t="e">
        <f>INDEX(data[psnu],MATCH(B148,data[rank],0))</f>
        <v>#N/A</v>
      </c>
      <c r="H148" s="2" t="e">
        <f>INDEX(data[snuprioritization],MATCH(B148,data[rank],0))</f>
        <v>#N/A</v>
      </c>
      <c r="I148" s="2" t="e">
        <f>INDEX(data[score],MATCH(B148,data[rank],0))</f>
        <v>#N/A</v>
      </c>
    </row>
    <row r="149" spans="1:9" x14ac:dyDescent="0.25">
      <c r="A149" s="3"/>
      <c r="B149" s="12">
        <v>146</v>
      </c>
      <c r="C149" s="5" t="e">
        <f>INDEX(data[sitename],MATCH(B149,data[rank],0))</f>
        <v>#N/A</v>
      </c>
      <c r="D149" s="5" t="e">
        <f>INDEX(data[sitetype],MATCH(B149,data[rank],0))</f>
        <v>#N/A</v>
      </c>
      <c r="E149" s="5" t="e">
        <f>INDEX(data[agency_cdc],MATCH(B149,data[rank],0))</f>
        <v>#N/A</v>
      </c>
      <c r="F149" s="5" t="e">
        <f>INDEX(data[agency_usaid],MATCH(B149,data[rank],0))</f>
        <v>#N/A</v>
      </c>
      <c r="G149" s="10" t="e">
        <f>INDEX(data[psnu],MATCH(B149,data[rank],0))</f>
        <v>#N/A</v>
      </c>
      <c r="H149" s="2" t="e">
        <f>INDEX(data[snuprioritization],MATCH(B149,data[rank],0))</f>
        <v>#N/A</v>
      </c>
      <c r="I149" s="2" t="e">
        <f>INDEX(data[score],MATCH(B149,data[rank],0))</f>
        <v>#N/A</v>
      </c>
    </row>
    <row r="150" spans="1:9" x14ac:dyDescent="0.25">
      <c r="A150" s="3"/>
      <c r="B150" s="12">
        <v>147</v>
      </c>
      <c r="C150" s="5" t="e">
        <f>INDEX(data[sitename],MATCH(B150,data[rank],0))</f>
        <v>#N/A</v>
      </c>
      <c r="D150" s="5" t="e">
        <f>INDEX(data[sitetype],MATCH(B150,data[rank],0))</f>
        <v>#N/A</v>
      </c>
      <c r="E150" s="5" t="e">
        <f>INDEX(data[agency_cdc],MATCH(B150,data[rank],0))</f>
        <v>#N/A</v>
      </c>
      <c r="F150" s="5" t="e">
        <f>INDEX(data[agency_usaid],MATCH(B150,data[rank],0))</f>
        <v>#N/A</v>
      </c>
      <c r="G150" s="10" t="e">
        <f>INDEX(data[psnu],MATCH(B150,data[rank],0))</f>
        <v>#N/A</v>
      </c>
      <c r="H150" s="2" t="e">
        <f>INDEX(data[snuprioritization],MATCH(B150,data[rank],0))</f>
        <v>#N/A</v>
      </c>
      <c r="I150" s="2" t="e">
        <f>INDEX(data[score],MATCH(B150,data[rank],0))</f>
        <v>#N/A</v>
      </c>
    </row>
    <row r="151" spans="1:9" x14ac:dyDescent="0.25">
      <c r="A151" s="3"/>
      <c r="B151" s="12">
        <v>148</v>
      </c>
      <c r="C151" s="5" t="e">
        <f>INDEX(data[sitename],MATCH(B151,data[rank],0))</f>
        <v>#N/A</v>
      </c>
      <c r="D151" s="5" t="e">
        <f>INDEX(data[sitetype],MATCH(B151,data[rank],0))</f>
        <v>#N/A</v>
      </c>
      <c r="E151" s="5" t="e">
        <f>INDEX(data[agency_cdc],MATCH(B151,data[rank],0))</f>
        <v>#N/A</v>
      </c>
      <c r="F151" s="5" t="e">
        <f>INDEX(data[agency_usaid],MATCH(B151,data[rank],0))</f>
        <v>#N/A</v>
      </c>
      <c r="G151" s="10" t="e">
        <f>INDEX(data[psnu],MATCH(B151,data[rank],0))</f>
        <v>#N/A</v>
      </c>
      <c r="H151" s="2" t="e">
        <f>INDEX(data[snuprioritization],MATCH(B151,data[rank],0))</f>
        <v>#N/A</v>
      </c>
      <c r="I151" s="2" t="e">
        <f>INDEX(data[score],MATCH(B151,data[rank],0))</f>
        <v>#N/A</v>
      </c>
    </row>
    <row r="152" spans="1:9" x14ac:dyDescent="0.25">
      <c r="A152" s="3"/>
      <c r="B152" s="12">
        <v>149</v>
      </c>
      <c r="C152" s="5" t="e">
        <f>INDEX(data[sitename],MATCH(B152,data[rank],0))</f>
        <v>#N/A</v>
      </c>
      <c r="D152" s="5" t="e">
        <f>INDEX(data[sitetype],MATCH(B152,data[rank],0))</f>
        <v>#N/A</v>
      </c>
      <c r="E152" s="5" t="e">
        <f>INDEX(data[agency_cdc],MATCH(B152,data[rank],0))</f>
        <v>#N/A</v>
      </c>
      <c r="F152" s="5" t="e">
        <f>INDEX(data[agency_usaid],MATCH(B152,data[rank],0))</f>
        <v>#N/A</v>
      </c>
      <c r="G152" s="10" t="e">
        <f>INDEX(data[psnu],MATCH(B152,data[rank],0))</f>
        <v>#N/A</v>
      </c>
      <c r="H152" s="2" t="e">
        <f>INDEX(data[snuprioritization],MATCH(B152,data[rank],0))</f>
        <v>#N/A</v>
      </c>
      <c r="I152" s="2" t="e">
        <f>INDEX(data[score],MATCH(B152,data[rank],0))</f>
        <v>#N/A</v>
      </c>
    </row>
    <row r="153" spans="1:9" x14ac:dyDescent="0.25">
      <c r="A153" s="3"/>
      <c r="B153" s="8">
        <v>150</v>
      </c>
      <c r="C153" s="5" t="e">
        <f>INDEX(data[sitename],MATCH(B153,data[rank],0))</f>
        <v>#N/A</v>
      </c>
      <c r="D153" s="5" t="e">
        <f>INDEX(data[sitetype],MATCH(B153,data[rank],0))</f>
        <v>#N/A</v>
      </c>
      <c r="E153" s="5" t="e">
        <f>INDEX(data[agency_cdc],MATCH(B153,data[rank],0))</f>
        <v>#N/A</v>
      </c>
      <c r="F153" s="5" t="e">
        <f>INDEX(data[agency_usaid],MATCH(B153,data[rank],0))</f>
        <v>#N/A</v>
      </c>
      <c r="G153" s="10" t="e">
        <f>INDEX(data[psnu],MATCH(B153,data[rank],0))</f>
        <v>#N/A</v>
      </c>
      <c r="H153" s="2" t="e">
        <f>INDEX(data[snuprioritization],MATCH(B153,data[rank],0))</f>
        <v>#N/A</v>
      </c>
      <c r="I153" s="2" t="e">
        <f>INDEX(data[score],MATCH(B153,data[rank],0))</f>
        <v>#N/A</v>
      </c>
    </row>
    <row r="154" spans="1:9" x14ac:dyDescent="0.25">
      <c r="A154" s="3"/>
      <c r="B154" s="12">
        <v>151</v>
      </c>
      <c r="C154" s="5" t="e">
        <f>INDEX(data[sitename],MATCH(B154,data[rank],0))</f>
        <v>#N/A</v>
      </c>
      <c r="D154" s="5" t="e">
        <f>INDEX(data[sitetype],MATCH(B154,data[rank],0))</f>
        <v>#N/A</v>
      </c>
      <c r="E154" s="5" t="e">
        <f>INDEX(data[agency_cdc],MATCH(B154,data[rank],0))</f>
        <v>#N/A</v>
      </c>
      <c r="F154" s="5" t="e">
        <f>INDEX(data[agency_usaid],MATCH(B154,data[rank],0))</f>
        <v>#N/A</v>
      </c>
      <c r="G154" s="10" t="e">
        <f>INDEX(data[psnu],MATCH(B154,data[rank],0))</f>
        <v>#N/A</v>
      </c>
      <c r="H154" s="2" t="e">
        <f>INDEX(data[snuprioritization],MATCH(B154,data[rank],0))</f>
        <v>#N/A</v>
      </c>
      <c r="I154" s="2" t="e">
        <f>INDEX(data[score],MATCH(B154,data[rank],0))</f>
        <v>#N/A</v>
      </c>
    </row>
    <row r="155" spans="1:9" x14ac:dyDescent="0.25">
      <c r="A155" s="3"/>
      <c r="B155" s="12">
        <v>152</v>
      </c>
      <c r="C155" s="5" t="e">
        <f>INDEX(data[sitename],MATCH(B155,data[rank],0))</f>
        <v>#N/A</v>
      </c>
      <c r="D155" s="5" t="e">
        <f>INDEX(data[sitetype],MATCH(B155,data[rank],0))</f>
        <v>#N/A</v>
      </c>
      <c r="E155" s="5" t="e">
        <f>INDEX(data[agency_cdc],MATCH(B155,data[rank],0))</f>
        <v>#N/A</v>
      </c>
      <c r="F155" s="5" t="e">
        <f>INDEX(data[agency_usaid],MATCH(B155,data[rank],0))</f>
        <v>#N/A</v>
      </c>
      <c r="G155" s="10" t="e">
        <f>INDEX(data[psnu],MATCH(B155,data[rank],0))</f>
        <v>#N/A</v>
      </c>
      <c r="H155" s="2" t="e">
        <f>INDEX(data[snuprioritization],MATCH(B155,data[rank],0))</f>
        <v>#N/A</v>
      </c>
      <c r="I155" s="2" t="e">
        <f>INDEX(data[score],MATCH(B155,data[rank],0))</f>
        <v>#N/A</v>
      </c>
    </row>
    <row r="156" spans="1:9" x14ac:dyDescent="0.25">
      <c r="A156" s="3"/>
      <c r="B156" s="12">
        <v>153</v>
      </c>
      <c r="C156" s="5" t="e">
        <f>INDEX(data[sitename],MATCH(B156,data[rank],0))</f>
        <v>#N/A</v>
      </c>
      <c r="D156" s="5" t="e">
        <f>INDEX(data[sitetype],MATCH(B156,data[rank],0))</f>
        <v>#N/A</v>
      </c>
      <c r="E156" s="5" t="e">
        <f>INDEX(data[agency_cdc],MATCH(B156,data[rank],0))</f>
        <v>#N/A</v>
      </c>
      <c r="F156" s="5" t="e">
        <f>INDEX(data[agency_usaid],MATCH(B156,data[rank],0))</f>
        <v>#N/A</v>
      </c>
      <c r="G156" s="10" t="e">
        <f>INDEX(data[psnu],MATCH(B156,data[rank],0))</f>
        <v>#N/A</v>
      </c>
      <c r="H156" s="2" t="e">
        <f>INDEX(data[snuprioritization],MATCH(B156,data[rank],0))</f>
        <v>#N/A</v>
      </c>
      <c r="I156" s="2" t="e">
        <f>INDEX(data[score],MATCH(B156,data[rank],0))</f>
        <v>#N/A</v>
      </c>
    </row>
    <row r="157" spans="1:9" x14ac:dyDescent="0.25">
      <c r="A157" s="3"/>
      <c r="B157" s="12">
        <v>154</v>
      </c>
      <c r="C157" s="5" t="e">
        <f>INDEX(data[sitename],MATCH(B157,data[rank],0))</f>
        <v>#N/A</v>
      </c>
      <c r="D157" s="5" t="e">
        <f>INDEX(data[sitetype],MATCH(B157,data[rank],0))</f>
        <v>#N/A</v>
      </c>
      <c r="E157" s="5" t="e">
        <f>INDEX(data[agency_cdc],MATCH(B157,data[rank],0))</f>
        <v>#N/A</v>
      </c>
      <c r="F157" s="5" t="e">
        <f>INDEX(data[agency_usaid],MATCH(B157,data[rank],0))</f>
        <v>#N/A</v>
      </c>
      <c r="G157" s="10" t="e">
        <f>INDEX(data[psnu],MATCH(B157,data[rank],0))</f>
        <v>#N/A</v>
      </c>
      <c r="H157" s="2" t="e">
        <f>INDEX(data[snuprioritization],MATCH(B157,data[rank],0))</f>
        <v>#N/A</v>
      </c>
      <c r="I157" s="2" t="e">
        <f>INDEX(data[score],MATCH(B157,data[rank],0))</f>
        <v>#N/A</v>
      </c>
    </row>
    <row r="158" spans="1:9" x14ac:dyDescent="0.25">
      <c r="A158" s="3"/>
      <c r="B158" s="12">
        <v>155</v>
      </c>
      <c r="C158" s="5" t="e">
        <f>INDEX(data[sitename],MATCH(B158,data[rank],0))</f>
        <v>#N/A</v>
      </c>
      <c r="D158" s="5" t="e">
        <f>INDEX(data[sitetype],MATCH(B158,data[rank],0))</f>
        <v>#N/A</v>
      </c>
      <c r="E158" s="5" t="e">
        <f>INDEX(data[agency_cdc],MATCH(B158,data[rank],0))</f>
        <v>#N/A</v>
      </c>
      <c r="F158" s="5" t="e">
        <f>INDEX(data[agency_usaid],MATCH(B158,data[rank],0))</f>
        <v>#N/A</v>
      </c>
      <c r="G158" s="10" t="e">
        <f>INDEX(data[psnu],MATCH(B158,data[rank],0))</f>
        <v>#N/A</v>
      </c>
      <c r="H158" s="2" t="e">
        <f>INDEX(data[snuprioritization],MATCH(B158,data[rank],0))</f>
        <v>#N/A</v>
      </c>
      <c r="I158" s="2" t="e">
        <f>INDEX(data[score],MATCH(B158,data[rank],0))</f>
        <v>#N/A</v>
      </c>
    </row>
    <row r="159" spans="1:9" x14ac:dyDescent="0.25">
      <c r="A159" s="3"/>
      <c r="B159" s="12">
        <v>156</v>
      </c>
      <c r="C159" s="5" t="e">
        <f>INDEX(data[sitename],MATCH(B159,data[rank],0))</f>
        <v>#N/A</v>
      </c>
      <c r="D159" s="5" t="e">
        <f>INDEX(data[sitetype],MATCH(B159,data[rank],0))</f>
        <v>#N/A</v>
      </c>
      <c r="E159" s="5" t="e">
        <f>INDEX(data[agency_cdc],MATCH(B159,data[rank],0))</f>
        <v>#N/A</v>
      </c>
      <c r="F159" s="5" t="e">
        <f>INDEX(data[agency_usaid],MATCH(B159,data[rank],0))</f>
        <v>#N/A</v>
      </c>
      <c r="G159" s="10" t="e">
        <f>INDEX(data[psnu],MATCH(B159,data[rank],0))</f>
        <v>#N/A</v>
      </c>
      <c r="H159" s="2" t="e">
        <f>INDEX(data[snuprioritization],MATCH(B159,data[rank],0))</f>
        <v>#N/A</v>
      </c>
      <c r="I159" s="2" t="e">
        <f>INDEX(data[score],MATCH(B159,data[rank],0))</f>
        <v>#N/A</v>
      </c>
    </row>
    <row r="160" spans="1:9" x14ac:dyDescent="0.25">
      <c r="A160" s="3"/>
      <c r="B160" s="12">
        <v>157</v>
      </c>
      <c r="C160" s="5" t="e">
        <f>INDEX(data[sitename],MATCH(B160,data[rank],0))</f>
        <v>#N/A</v>
      </c>
      <c r="D160" s="5" t="e">
        <f>INDEX(data[sitetype],MATCH(B160,data[rank],0))</f>
        <v>#N/A</v>
      </c>
      <c r="E160" s="5" t="e">
        <f>INDEX(data[agency_cdc],MATCH(B160,data[rank],0))</f>
        <v>#N/A</v>
      </c>
      <c r="F160" s="5" t="e">
        <f>INDEX(data[agency_usaid],MATCH(B160,data[rank],0))</f>
        <v>#N/A</v>
      </c>
      <c r="G160" s="10" t="e">
        <f>INDEX(data[psnu],MATCH(B160,data[rank],0))</f>
        <v>#N/A</v>
      </c>
      <c r="H160" s="2" t="e">
        <f>INDEX(data[snuprioritization],MATCH(B160,data[rank],0))</f>
        <v>#N/A</v>
      </c>
      <c r="I160" s="2" t="e">
        <f>INDEX(data[score],MATCH(B160,data[rank],0))</f>
        <v>#N/A</v>
      </c>
    </row>
    <row r="161" spans="1:9" x14ac:dyDescent="0.25">
      <c r="A161" s="3"/>
      <c r="B161" s="12">
        <v>158</v>
      </c>
      <c r="C161" s="5" t="e">
        <f>INDEX(data[sitename],MATCH(B161,data[rank],0))</f>
        <v>#N/A</v>
      </c>
      <c r="D161" s="5" t="e">
        <f>INDEX(data[sitetype],MATCH(B161,data[rank],0))</f>
        <v>#N/A</v>
      </c>
      <c r="E161" s="5" t="e">
        <f>INDEX(data[agency_cdc],MATCH(B161,data[rank],0))</f>
        <v>#N/A</v>
      </c>
      <c r="F161" s="5" t="e">
        <f>INDEX(data[agency_usaid],MATCH(B161,data[rank],0))</f>
        <v>#N/A</v>
      </c>
      <c r="G161" s="10" t="e">
        <f>INDEX(data[psnu],MATCH(B161,data[rank],0))</f>
        <v>#N/A</v>
      </c>
      <c r="H161" s="2" t="e">
        <f>INDEX(data[snuprioritization],MATCH(B161,data[rank],0))</f>
        <v>#N/A</v>
      </c>
      <c r="I161" s="2" t="e">
        <f>INDEX(data[score],MATCH(B161,data[rank],0))</f>
        <v>#N/A</v>
      </c>
    </row>
    <row r="162" spans="1:9" x14ac:dyDescent="0.25">
      <c r="A162" s="3"/>
      <c r="B162" s="12">
        <v>159</v>
      </c>
      <c r="C162" s="5" t="e">
        <f>INDEX(data[sitename],MATCH(B162,data[rank],0))</f>
        <v>#N/A</v>
      </c>
      <c r="D162" s="5" t="e">
        <f>INDEX(data[sitetype],MATCH(B162,data[rank],0))</f>
        <v>#N/A</v>
      </c>
      <c r="E162" s="5" t="e">
        <f>INDEX(data[agency_cdc],MATCH(B162,data[rank],0))</f>
        <v>#N/A</v>
      </c>
      <c r="F162" s="5" t="e">
        <f>INDEX(data[agency_usaid],MATCH(B162,data[rank],0))</f>
        <v>#N/A</v>
      </c>
      <c r="G162" s="10" t="e">
        <f>INDEX(data[psnu],MATCH(B162,data[rank],0))</f>
        <v>#N/A</v>
      </c>
      <c r="H162" s="2" t="e">
        <f>INDEX(data[snuprioritization],MATCH(B162,data[rank],0))</f>
        <v>#N/A</v>
      </c>
      <c r="I162" s="2" t="e">
        <f>INDEX(data[score],MATCH(B162,data[rank],0))</f>
        <v>#N/A</v>
      </c>
    </row>
    <row r="163" spans="1:9" x14ac:dyDescent="0.25">
      <c r="A163" s="3"/>
      <c r="B163" s="8">
        <v>160</v>
      </c>
      <c r="C163" s="5" t="e">
        <f>INDEX(data[sitename],MATCH(B163,data[rank],0))</f>
        <v>#N/A</v>
      </c>
      <c r="D163" s="5" t="e">
        <f>INDEX(data[sitetype],MATCH(B163,data[rank],0))</f>
        <v>#N/A</v>
      </c>
      <c r="E163" s="5" t="e">
        <f>INDEX(data[agency_cdc],MATCH(B163,data[rank],0))</f>
        <v>#N/A</v>
      </c>
      <c r="F163" s="5" t="e">
        <f>INDEX(data[agency_usaid],MATCH(B163,data[rank],0))</f>
        <v>#N/A</v>
      </c>
      <c r="G163" s="10" t="e">
        <f>INDEX(data[psnu],MATCH(B163,data[rank],0))</f>
        <v>#N/A</v>
      </c>
      <c r="H163" s="2" t="e">
        <f>INDEX(data[snuprioritization],MATCH(B163,data[rank],0))</f>
        <v>#N/A</v>
      </c>
      <c r="I163" s="2" t="e">
        <f>INDEX(data[score],MATCH(B163,data[rank],0))</f>
        <v>#N/A</v>
      </c>
    </row>
    <row r="164" spans="1:9" x14ac:dyDescent="0.25">
      <c r="A164" s="3"/>
      <c r="B164" s="12">
        <v>161</v>
      </c>
      <c r="C164" s="5" t="e">
        <f>INDEX(data[sitename],MATCH(B164,data[rank],0))</f>
        <v>#N/A</v>
      </c>
      <c r="D164" s="5" t="e">
        <f>INDEX(data[sitetype],MATCH(B164,data[rank],0))</f>
        <v>#N/A</v>
      </c>
      <c r="E164" s="5" t="e">
        <f>INDEX(data[agency_cdc],MATCH(B164,data[rank],0))</f>
        <v>#N/A</v>
      </c>
      <c r="F164" s="5" t="e">
        <f>INDEX(data[agency_usaid],MATCH(B164,data[rank],0))</f>
        <v>#N/A</v>
      </c>
      <c r="G164" s="10" t="e">
        <f>INDEX(data[psnu],MATCH(B164,data[rank],0))</f>
        <v>#N/A</v>
      </c>
      <c r="H164" s="2" t="e">
        <f>INDEX(data[snuprioritization],MATCH(B164,data[rank],0))</f>
        <v>#N/A</v>
      </c>
      <c r="I164" s="2" t="e">
        <f>INDEX(data[score],MATCH(B164,data[rank],0))</f>
        <v>#N/A</v>
      </c>
    </row>
    <row r="165" spans="1:9" x14ac:dyDescent="0.25">
      <c r="A165" s="3"/>
      <c r="B165" s="12">
        <v>162</v>
      </c>
      <c r="C165" s="5" t="e">
        <f>INDEX(data[sitename],MATCH(B165,data[rank],0))</f>
        <v>#N/A</v>
      </c>
      <c r="D165" s="5" t="e">
        <f>INDEX(data[sitetype],MATCH(B165,data[rank],0))</f>
        <v>#N/A</v>
      </c>
      <c r="E165" s="5" t="e">
        <f>INDEX(data[agency_cdc],MATCH(B165,data[rank],0))</f>
        <v>#N/A</v>
      </c>
      <c r="F165" s="5" t="e">
        <f>INDEX(data[agency_usaid],MATCH(B165,data[rank],0))</f>
        <v>#N/A</v>
      </c>
      <c r="G165" s="10" t="e">
        <f>INDEX(data[psnu],MATCH(B165,data[rank],0))</f>
        <v>#N/A</v>
      </c>
      <c r="H165" s="2" t="e">
        <f>INDEX(data[snuprioritization],MATCH(B165,data[rank],0))</f>
        <v>#N/A</v>
      </c>
      <c r="I165" s="2" t="e">
        <f>INDEX(data[score],MATCH(B165,data[rank],0))</f>
        <v>#N/A</v>
      </c>
    </row>
    <row r="166" spans="1:9" x14ac:dyDescent="0.25">
      <c r="A166" s="3"/>
      <c r="B166" s="12">
        <v>163</v>
      </c>
      <c r="C166" s="5" t="e">
        <f>INDEX(data[sitename],MATCH(B166,data[rank],0))</f>
        <v>#N/A</v>
      </c>
      <c r="D166" s="5" t="e">
        <f>INDEX(data[sitetype],MATCH(B166,data[rank],0))</f>
        <v>#N/A</v>
      </c>
      <c r="E166" s="5" t="e">
        <f>INDEX(data[agency_cdc],MATCH(B166,data[rank],0))</f>
        <v>#N/A</v>
      </c>
      <c r="F166" s="5" t="e">
        <f>INDEX(data[agency_usaid],MATCH(B166,data[rank],0))</f>
        <v>#N/A</v>
      </c>
      <c r="G166" s="10" t="e">
        <f>INDEX(data[psnu],MATCH(B166,data[rank],0))</f>
        <v>#N/A</v>
      </c>
      <c r="H166" s="2" t="e">
        <f>INDEX(data[snuprioritization],MATCH(B166,data[rank],0))</f>
        <v>#N/A</v>
      </c>
      <c r="I166" s="2" t="e">
        <f>INDEX(data[score],MATCH(B166,data[rank],0))</f>
        <v>#N/A</v>
      </c>
    </row>
    <row r="167" spans="1:9" x14ac:dyDescent="0.25">
      <c r="A167" s="3"/>
      <c r="B167" s="12">
        <v>164</v>
      </c>
      <c r="C167" s="5" t="e">
        <f>INDEX(data[sitename],MATCH(B167,data[rank],0))</f>
        <v>#N/A</v>
      </c>
      <c r="D167" s="5" t="e">
        <f>INDEX(data[sitetype],MATCH(B167,data[rank],0))</f>
        <v>#N/A</v>
      </c>
      <c r="E167" s="5" t="e">
        <f>INDEX(data[agency_cdc],MATCH(B167,data[rank],0))</f>
        <v>#N/A</v>
      </c>
      <c r="F167" s="5" t="e">
        <f>INDEX(data[agency_usaid],MATCH(B167,data[rank],0))</f>
        <v>#N/A</v>
      </c>
      <c r="G167" s="10" t="e">
        <f>INDEX(data[psnu],MATCH(B167,data[rank],0))</f>
        <v>#N/A</v>
      </c>
      <c r="H167" s="2" t="e">
        <f>INDEX(data[snuprioritization],MATCH(B167,data[rank],0))</f>
        <v>#N/A</v>
      </c>
      <c r="I167" s="2" t="e">
        <f>INDEX(data[score],MATCH(B167,data[rank],0))</f>
        <v>#N/A</v>
      </c>
    </row>
    <row r="168" spans="1:9" x14ac:dyDescent="0.25">
      <c r="A168" s="3"/>
      <c r="B168" s="12">
        <v>165</v>
      </c>
      <c r="C168" s="5" t="e">
        <f>INDEX(data[sitename],MATCH(B168,data[rank],0))</f>
        <v>#N/A</v>
      </c>
      <c r="D168" s="5" t="e">
        <f>INDEX(data[sitetype],MATCH(B168,data[rank],0))</f>
        <v>#N/A</v>
      </c>
      <c r="E168" s="5" t="e">
        <f>INDEX(data[agency_cdc],MATCH(B168,data[rank],0))</f>
        <v>#N/A</v>
      </c>
      <c r="F168" s="5" t="e">
        <f>INDEX(data[agency_usaid],MATCH(B168,data[rank],0))</f>
        <v>#N/A</v>
      </c>
      <c r="G168" s="10" t="e">
        <f>INDEX(data[psnu],MATCH(B168,data[rank],0))</f>
        <v>#N/A</v>
      </c>
      <c r="H168" s="2" t="e">
        <f>INDEX(data[snuprioritization],MATCH(B168,data[rank],0))</f>
        <v>#N/A</v>
      </c>
      <c r="I168" s="2" t="e">
        <f>INDEX(data[score],MATCH(B168,data[rank],0))</f>
        <v>#N/A</v>
      </c>
    </row>
    <row r="169" spans="1:9" x14ac:dyDescent="0.25">
      <c r="A169" s="3"/>
      <c r="B169" s="12">
        <v>166</v>
      </c>
      <c r="C169" s="5" t="e">
        <f>INDEX(data[sitename],MATCH(B169,data[rank],0))</f>
        <v>#N/A</v>
      </c>
      <c r="D169" s="5" t="e">
        <f>INDEX(data[sitetype],MATCH(B169,data[rank],0))</f>
        <v>#N/A</v>
      </c>
      <c r="E169" s="5" t="e">
        <f>INDEX(data[agency_cdc],MATCH(B169,data[rank],0))</f>
        <v>#N/A</v>
      </c>
      <c r="F169" s="5" t="e">
        <f>INDEX(data[agency_usaid],MATCH(B169,data[rank],0))</f>
        <v>#N/A</v>
      </c>
      <c r="G169" s="10" t="e">
        <f>INDEX(data[psnu],MATCH(B169,data[rank],0))</f>
        <v>#N/A</v>
      </c>
      <c r="H169" s="2" t="e">
        <f>INDEX(data[snuprioritization],MATCH(B169,data[rank],0))</f>
        <v>#N/A</v>
      </c>
      <c r="I169" s="2" t="e">
        <f>INDEX(data[score],MATCH(B169,data[rank],0))</f>
        <v>#N/A</v>
      </c>
    </row>
    <row r="170" spans="1:9" x14ac:dyDescent="0.25">
      <c r="A170" s="3"/>
      <c r="B170" s="12">
        <v>167</v>
      </c>
      <c r="C170" s="5" t="e">
        <f>INDEX(data[sitename],MATCH(B170,data[rank],0))</f>
        <v>#N/A</v>
      </c>
      <c r="D170" s="5" t="e">
        <f>INDEX(data[sitetype],MATCH(B170,data[rank],0))</f>
        <v>#N/A</v>
      </c>
      <c r="E170" s="5" t="e">
        <f>INDEX(data[agency_cdc],MATCH(B170,data[rank],0))</f>
        <v>#N/A</v>
      </c>
      <c r="F170" s="5" t="e">
        <f>INDEX(data[agency_usaid],MATCH(B170,data[rank],0))</f>
        <v>#N/A</v>
      </c>
      <c r="G170" s="10" t="e">
        <f>INDEX(data[psnu],MATCH(B170,data[rank],0))</f>
        <v>#N/A</v>
      </c>
      <c r="H170" s="2" t="e">
        <f>INDEX(data[snuprioritization],MATCH(B170,data[rank],0))</f>
        <v>#N/A</v>
      </c>
      <c r="I170" s="2" t="e">
        <f>INDEX(data[score],MATCH(B170,data[rank],0))</f>
        <v>#N/A</v>
      </c>
    </row>
    <row r="171" spans="1:9" x14ac:dyDescent="0.25">
      <c r="A171" s="3"/>
      <c r="B171" s="12">
        <v>168</v>
      </c>
      <c r="C171" s="5" t="e">
        <f>INDEX(data[sitename],MATCH(B171,data[rank],0))</f>
        <v>#N/A</v>
      </c>
      <c r="D171" s="5" t="e">
        <f>INDEX(data[sitetype],MATCH(B171,data[rank],0))</f>
        <v>#N/A</v>
      </c>
      <c r="E171" s="5" t="e">
        <f>INDEX(data[agency_cdc],MATCH(B171,data[rank],0))</f>
        <v>#N/A</v>
      </c>
      <c r="F171" s="5" t="e">
        <f>INDEX(data[agency_usaid],MATCH(B171,data[rank],0))</f>
        <v>#N/A</v>
      </c>
      <c r="G171" s="10" t="e">
        <f>INDEX(data[psnu],MATCH(B171,data[rank],0))</f>
        <v>#N/A</v>
      </c>
      <c r="H171" s="2" t="e">
        <f>INDEX(data[snuprioritization],MATCH(B171,data[rank],0))</f>
        <v>#N/A</v>
      </c>
      <c r="I171" s="2" t="e">
        <f>INDEX(data[score],MATCH(B171,data[rank],0))</f>
        <v>#N/A</v>
      </c>
    </row>
    <row r="172" spans="1:9" x14ac:dyDescent="0.25">
      <c r="A172" s="3"/>
      <c r="B172" s="12">
        <v>169</v>
      </c>
      <c r="C172" s="5" t="e">
        <f>INDEX(data[sitename],MATCH(B172,data[rank],0))</f>
        <v>#N/A</v>
      </c>
      <c r="D172" s="5" t="e">
        <f>INDEX(data[sitetype],MATCH(B172,data[rank],0))</f>
        <v>#N/A</v>
      </c>
      <c r="E172" s="5" t="e">
        <f>INDEX(data[agency_cdc],MATCH(B172,data[rank],0))</f>
        <v>#N/A</v>
      </c>
      <c r="F172" s="5" t="e">
        <f>INDEX(data[agency_usaid],MATCH(B172,data[rank],0))</f>
        <v>#N/A</v>
      </c>
      <c r="G172" s="10" t="e">
        <f>INDEX(data[psnu],MATCH(B172,data[rank],0))</f>
        <v>#N/A</v>
      </c>
      <c r="H172" s="2" t="e">
        <f>INDEX(data[snuprioritization],MATCH(B172,data[rank],0))</f>
        <v>#N/A</v>
      </c>
      <c r="I172" s="2" t="e">
        <f>INDEX(data[score],MATCH(B172,data[rank],0))</f>
        <v>#N/A</v>
      </c>
    </row>
    <row r="173" spans="1:9" x14ac:dyDescent="0.25">
      <c r="A173" s="3"/>
      <c r="B173" s="8">
        <v>170</v>
      </c>
      <c r="C173" s="5" t="e">
        <f>INDEX(data[sitename],MATCH(B173,data[rank],0))</f>
        <v>#N/A</v>
      </c>
      <c r="D173" s="5" t="e">
        <f>INDEX(data[sitetype],MATCH(B173,data[rank],0))</f>
        <v>#N/A</v>
      </c>
      <c r="E173" s="5" t="e">
        <f>INDEX(data[agency_cdc],MATCH(B173,data[rank],0))</f>
        <v>#N/A</v>
      </c>
      <c r="F173" s="5" t="e">
        <f>INDEX(data[agency_usaid],MATCH(B173,data[rank],0))</f>
        <v>#N/A</v>
      </c>
      <c r="G173" s="10" t="e">
        <f>INDEX(data[psnu],MATCH(B173,data[rank],0))</f>
        <v>#N/A</v>
      </c>
      <c r="H173" s="2" t="e">
        <f>INDEX(data[snuprioritization],MATCH(B173,data[rank],0))</f>
        <v>#N/A</v>
      </c>
      <c r="I173" s="2" t="e">
        <f>INDEX(data[score],MATCH(B173,data[rank],0))</f>
        <v>#N/A</v>
      </c>
    </row>
    <row r="174" spans="1:9" x14ac:dyDescent="0.25">
      <c r="A174" s="3"/>
      <c r="B174" s="12">
        <v>171</v>
      </c>
      <c r="C174" s="5" t="e">
        <f>INDEX(data[sitename],MATCH(B174,data[rank],0))</f>
        <v>#N/A</v>
      </c>
      <c r="D174" s="5" t="e">
        <f>INDEX(data[sitetype],MATCH(B174,data[rank],0))</f>
        <v>#N/A</v>
      </c>
      <c r="E174" s="5" t="e">
        <f>INDEX(data[agency_cdc],MATCH(B174,data[rank],0))</f>
        <v>#N/A</v>
      </c>
      <c r="F174" s="5" t="e">
        <f>INDEX(data[agency_usaid],MATCH(B174,data[rank],0))</f>
        <v>#N/A</v>
      </c>
      <c r="G174" s="10" t="e">
        <f>INDEX(data[psnu],MATCH(B174,data[rank],0))</f>
        <v>#N/A</v>
      </c>
      <c r="H174" s="2" t="e">
        <f>INDEX(data[snuprioritization],MATCH(B174,data[rank],0))</f>
        <v>#N/A</v>
      </c>
      <c r="I174" s="2" t="e">
        <f>INDEX(data[score],MATCH(B174,data[rank],0))</f>
        <v>#N/A</v>
      </c>
    </row>
    <row r="175" spans="1:9" x14ac:dyDescent="0.25">
      <c r="A175" s="3"/>
      <c r="B175" s="12">
        <v>172</v>
      </c>
      <c r="C175" s="5" t="e">
        <f>INDEX(data[sitename],MATCH(B175,data[rank],0))</f>
        <v>#N/A</v>
      </c>
      <c r="D175" s="5" t="e">
        <f>INDEX(data[sitetype],MATCH(B175,data[rank],0))</f>
        <v>#N/A</v>
      </c>
      <c r="E175" s="5" t="e">
        <f>INDEX(data[agency_cdc],MATCH(B175,data[rank],0))</f>
        <v>#N/A</v>
      </c>
      <c r="F175" s="5" t="e">
        <f>INDEX(data[agency_usaid],MATCH(B175,data[rank],0))</f>
        <v>#N/A</v>
      </c>
      <c r="G175" s="10" t="e">
        <f>INDEX(data[psnu],MATCH(B175,data[rank],0))</f>
        <v>#N/A</v>
      </c>
      <c r="H175" s="2" t="e">
        <f>INDEX(data[snuprioritization],MATCH(B175,data[rank],0))</f>
        <v>#N/A</v>
      </c>
      <c r="I175" s="2" t="e">
        <f>INDEX(data[score],MATCH(B175,data[rank],0))</f>
        <v>#N/A</v>
      </c>
    </row>
    <row r="176" spans="1:9" x14ac:dyDescent="0.25">
      <c r="A176" s="3"/>
      <c r="B176" s="12">
        <v>173</v>
      </c>
      <c r="C176" s="5" t="e">
        <f>INDEX(data[sitename],MATCH(B176,data[rank],0))</f>
        <v>#N/A</v>
      </c>
      <c r="D176" s="5" t="e">
        <f>INDEX(data[sitetype],MATCH(B176,data[rank],0))</f>
        <v>#N/A</v>
      </c>
      <c r="E176" s="5" t="e">
        <f>INDEX(data[agency_cdc],MATCH(B176,data[rank],0))</f>
        <v>#N/A</v>
      </c>
      <c r="F176" s="5" t="e">
        <f>INDEX(data[agency_usaid],MATCH(B176,data[rank],0))</f>
        <v>#N/A</v>
      </c>
      <c r="G176" s="10" t="e">
        <f>INDEX(data[psnu],MATCH(B176,data[rank],0))</f>
        <v>#N/A</v>
      </c>
      <c r="H176" s="2" t="e">
        <f>INDEX(data[snuprioritization],MATCH(B176,data[rank],0))</f>
        <v>#N/A</v>
      </c>
      <c r="I176" s="2" t="e">
        <f>INDEX(data[score],MATCH(B176,data[rank],0))</f>
        <v>#N/A</v>
      </c>
    </row>
    <row r="177" spans="1:9" x14ac:dyDescent="0.25">
      <c r="A177" s="3"/>
      <c r="B177" s="12">
        <v>174</v>
      </c>
      <c r="C177" s="5" t="e">
        <f>INDEX(data[sitename],MATCH(B177,data[rank],0))</f>
        <v>#N/A</v>
      </c>
      <c r="D177" s="5" t="e">
        <f>INDEX(data[sitetype],MATCH(B177,data[rank],0))</f>
        <v>#N/A</v>
      </c>
      <c r="E177" s="5" t="e">
        <f>INDEX(data[agency_cdc],MATCH(B177,data[rank],0))</f>
        <v>#N/A</v>
      </c>
      <c r="F177" s="5" t="e">
        <f>INDEX(data[agency_usaid],MATCH(B177,data[rank],0))</f>
        <v>#N/A</v>
      </c>
      <c r="G177" s="10" t="e">
        <f>INDEX(data[psnu],MATCH(B177,data[rank],0))</f>
        <v>#N/A</v>
      </c>
      <c r="H177" s="2" t="e">
        <f>INDEX(data[snuprioritization],MATCH(B177,data[rank],0))</f>
        <v>#N/A</v>
      </c>
      <c r="I177" s="2" t="e">
        <f>INDEX(data[score],MATCH(B177,data[rank],0))</f>
        <v>#N/A</v>
      </c>
    </row>
    <row r="178" spans="1:9" x14ac:dyDescent="0.25">
      <c r="A178" s="3"/>
      <c r="B178" s="12">
        <v>175</v>
      </c>
      <c r="C178" s="5" t="e">
        <f>INDEX(data[sitename],MATCH(B178,data[rank],0))</f>
        <v>#N/A</v>
      </c>
      <c r="D178" s="5" t="e">
        <f>INDEX(data[sitetype],MATCH(B178,data[rank],0))</f>
        <v>#N/A</v>
      </c>
      <c r="E178" s="5" t="e">
        <f>INDEX(data[agency_cdc],MATCH(B178,data[rank],0))</f>
        <v>#N/A</v>
      </c>
      <c r="F178" s="5" t="e">
        <f>INDEX(data[agency_usaid],MATCH(B178,data[rank],0))</f>
        <v>#N/A</v>
      </c>
      <c r="G178" s="10" t="e">
        <f>INDEX(data[psnu],MATCH(B178,data[rank],0))</f>
        <v>#N/A</v>
      </c>
      <c r="H178" s="2" t="e">
        <f>INDEX(data[snuprioritization],MATCH(B178,data[rank],0))</f>
        <v>#N/A</v>
      </c>
      <c r="I178" s="2" t="e">
        <f>INDEX(data[score],MATCH(B178,data[rank],0))</f>
        <v>#N/A</v>
      </c>
    </row>
    <row r="179" spans="1:9" x14ac:dyDescent="0.25">
      <c r="A179" s="3"/>
      <c r="B179" s="12">
        <v>176</v>
      </c>
      <c r="C179" s="5" t="e">
        <f>INDEX(data[sitename],MATCH(B179,data[rank],0))</f>
        <v>#N/A</v>
      </c>
      <c r="D179" s="5" t="e">
        <f>INDEX(data[sitetype],MATCH(B179,data[rank],0))</f>
        <v>#N/A</v>
      </c>
      <c r="E179" s="5" t="e">
        <f>INDEX(data[agency_cdc],MATCH(B179,data[rank],0))</f>
        <v>#N/A</v>
      </c>
      <c r="F179" s="5" t="e">
        <f>INDEX(data[agency_usaid],MATCH(B179,data[rank],0))</f>
        <v>#N/A</v>
      </c>
      <c r="G179" s="10" t="e">
        <f>INDEX(data[psnu],MATCH(B179,data[rank],0))</f>
        <v>#N/A</v>
      </c>
      <c r="H179" s="2" t="e">
        <f>INDEX(data[snuprioritization],MATCH(B179,data[rank],0))</f>
        <v>#N/A</v>
      </c>
      <c r="I179" s="2" t="e">
        <f>INDEX(data[score],MATCH(B179,data[rank],0))</f>
        <v>#N/A</v>
      </c>
    </row>
    <row r="180" spans="1:9" x14ac:dyDescent="0.25">
      <c r="A180" s="3"/>
      <c r="B180" s="12">
        <v>177</v>
      </c>
      <c r="C180" s="5" t="e">
        <f>INDEX(data[sitename],MATCH(B180,data[rank],0))</f>
        <v>#N/A</v>
      </c>
      <c r="D180" s="5" t="e">
        <f>INDEX(data[sitetype],MATCH(B180,data[rank],0))</f>
        <v>#N/A</v>
      </c>
      <c r="E180" s="5" t="e">
        <f>INDEX(data[agency_cdc],MATCH(B180,data[rank],0))</f>
        <v>#N/A</v>
      </c>
      <c r="F180" s="5" t="e">
        <f>INDEX(data[agency_usaid],MATCH(B180,data[rank],0))</f>
        <v>#N/A</v>
      </c>
      <c r="G180" s="10" t="e">
        <f>INDEX(data[psnu],MATCH(B180,data[rank],0))</f>
        <v>#N/A</v>
      </c>
      <c r="H180" s="2" t="e">
        <f>INDEX(data[snuprioritization],MATCH(B180,data[rank],0))</f>
        <v>#N/A</v>
      </c>
      <c r="I180" s="2" t="e">
        <f>INDEX(data[score],MATCH(B180,data[rank],0))</f>
        <v>#N/A</v>
      </c>
    </row>
    <row r="181" spans="1:9" x14ac:dyDescent="0.25">
      <c r="A181" s="3"/>
      <c r="B181" s="12">
        <v>178</v>
      </c>
      <c r="C181" s="5" t="e">
        <f>INDEX(data[sitename],MATCH(B181,data[rank],0))</f>
        <v>#N/A</v>
      </c>
      <c r="D181" s="5" t="e">
        <f>INDEX(data[sitetype],MATCH(B181,data[rank],0))</f>
        <v>#N/A</v>
      </c>
      <c r="E181" s="5" t="e">
        <f>INDEX(data[agency_cdc],MATCH(B181,data[rank],0))</f>
        <v>#N/A</v>
      </c>
      <c r="F181" s="5" t="e">
        <f>INDEX(data[agency_usaid],MATCH(B181,data[rank],0))</f>
        <v>#N/A</v>
      </c>
      <c r="G181" s="10" t="e">
        <f>INDEX(data[psnu],MATCH(B181,data[rank],0))</f>
        <v>#N/A</v>
      </c>
      <c r="H181" s="2" t="e">
        <f>INDEX(data[snuprioritization],MATCH(B181,data[rank],0))</f>
        <v>#N/A</v>
      </c>
      <c r="I181" s="2" t="e">
        <f>INDEX(data[score],MATCH(B181,data[rank],0))</f>
        <v>#N/A</v>
      </c>
    </row>
    <row r="182" spans="1:9" x14ac:dyDescent="0.25">
      <c r="A182" s="3"/>
      <c r="B182" s="12">
        <v>179</v>
      </c>
      <c r="C182" s="5" t="e">
        <f>INDEX(data[sitename],MATCH(B182,data[rank],0))</f>
        <v>#N/A</v>
      </c>
      <c r="D182" s="5" t="e">
        <f>INDEX(data[sitetype],MATCH(B182,data[rank],0))</f>
        <v>#N/A</v>
      </c>
      <c r="E182" s="5" t="e">
        <f>INDEX(data[agency_cdc],MATCH(B182,data[rank],0))</f>
        <v>#N/A</v>
      </c>
      <c r="F182" s="5" t="e">
        <f>INDEX(data[agency_usaid],MATCH(B182,data[rank],0))</f>
        <v>#N/A</v>
      </c>
      <c r="G182" s="10" t="e">
        <f>INDEX(data[psnu],MATCH(B182,data[rank],0))</f>
        <v>#N/A</v>
      </c>
      <c r="H182" s="2" t="e">
        <f>INDEX(data[snuprioritization],MATCH(B182,data[rank],0))</f>
        <v>#N/A</v>
      </c>
      <c r="I182" s="2" t="e">
        <f>INDEX(data[score],MATCH(B182,data[rank],0))</f>
        <v>#N/A</v>
      </c>
    </row>
    <row r="183" spans="1:9" x14ac:dyDescent="0.25">
      <c r="A183" s="3"/>
      <c r="B183" s="8">
        <v>180</v>
      </c>
      <c r="C183" s="5" t="e">
        <f>INDEX(data[sitename],MATCH(B183,data[rank],0))</f>
        <v>#N/A</v>
      </c>
      <c r="D183" s="5" t="e">
        <f>INDEX(data[sitetype],MATCH(B183,data[rank],0))</f>
        <v>#N/A</v>
      </c>
      <c r="E183" s="5" t="e">
        <f>INDEX(data[agency_cdc],MATCH(B183,data[rank],0))</f>
        <v>#N/A</v>
      </c>
      <c r="F183" s="5" t="e">
        <f>INDEX(data[agency_usaid],MATCH(B183,data[rank],0))</f>
        <v>#N/A</v>
      </c>
      <c r="G183" s="10" t="e">
        <f>INDEX(data[psnu],MATCH(B183,data[rank],0))</f>
        <v>#N/A</v>
      </c>
      <c r="H183" s="2" t="e">
        <f>INDEX(data[snuprioritization],MATCH(B183,data[rank],0))</f>
        <v>#N/A</v>
      </c>
      <c r="I183" s="2" t="e">
        <f>INDEX(data[score],MATCH(B183,data[rank],0))</f>
        <v>#N/A</v>
      </c>
    </row>
    <row r="184" spans="1:9" x14ac:dyDescent="0.25">
      <c r="A184" s="3"/>
      <c r="B184" s="12">
        <v>181</v>
      </c>
      <c r="C184" s="5" t="e">
        <f>INDEX(data[sitename],MATCH(B184,data[rank],0))</f>
        <v>#N/A</v>
      </c>
      <c r="D184" s="5" t="e">
        <f>INDEX(data[sitetype],MATCH(B184,data[rank],0))</f>
        <v>#N/A</v>
      </c>
      <c r="E184" s="5" t="e">
        <f>INDEX(data[agency_cdc],MATCH(B184,data[rank],0))</f>
        <v>#N/A</v>
      </c>
      <c r="F184" s="5" t="e">
        <f>INDEX(data[agency_usaid],MATCH(B184,data[rank],0))</f>
        <v>#N/A</v>
      </c>
      <c r="G184" s="10" t="e">
        <f>INDEX(data[psnu],MATCH(B184,data[rank],0))</f>
        <v>#N/A</v>
      </c>
      <c r="H184" s="2" t="e">
        <f>INDEX(data[snuprioritization],MATCH(B184,data[rank],0))</f>
        <v>#N/A</v>
      </c>
      <c r="I184" s="2" t="e">
        <f>INDEX(data[score],MATCH(B184,data[rank],0))</f>
        <v>#N/A</v>
      </c>
    </row>
    <row r="185" spans="1:9" x14ac:dyDescent="0.25">
      <c r="A185" s="3"/>
      <c r="B185" s="12">
        <v>182</v>
      </c>
      <c r="C185" s="5" t="e">
        <f>INDEX(data[sitename],MATCH(B185,data[rank],0))</f>
        <v>#N/A</v>
      </c>
      <c r="D185" s="5" t="e">
        <f>INDEX(data[sitetype],MATCH(B185,data[rank],0))</f>
        <v>#N/A</v>
      </c>
      <c r="E185" s="5" t="e">
        <f>INDEX(data[agency_cdc],MATCH(B185,data[rank],0))</f>
        <v>#N/A</v>
      </c>
      <c r="F185" s="5" t="e">
        <f>INDEX(data[agency_usaid],MATCH(B185,data[rank],0))</f>
        <v>#N/A</v>
      </c>
      <c r="G185" s="10" t="e">
        <f>INDEX(data[psnu],MATCH(B185,data[rank],0))</f>
        <v>#N/A</v>
      </c>
      <c r="H185" s="2" t="e">
        <f>INDEX(data[snuprioritization],MATCH(B185,data[rank],0))</f>
        <v>#N/A</v>
      </c>
      <c r="I185" s="2" t="e">
        <f>INDEX(data[score],MATCH(B185,data[rank],0))</f>
        <v>#N/A</v>
      </c>
    </row>
    <row r="186" spans="1:9" x14ac:dyDescent="0.25">
      <c r="A186" s="3"/>
      <c r="B186" s="12">
        <v>183</v>
      </c>
      <c r="C186" s="5" t="e">
        <f>INDEX(data[sitename],MATCH(B186,data[rank],0))</f>
        <v>#N/A</v>
      </c>
      <c r="D186" s="5" t="e">
        <f>INDEX(data[sitetype],MATCH(B186,data[rank],0))</f>
        <v>#N/A</v>
      </c>
      <c r="E186" s="5" t="e">
        <f>INDEX(data[agency_cdc],MATCH(B186,data[rank],0))</f>
        <v>#N/A</v>
      </c>
      <c r="F186" s="5" t="e">
        <f>INDEX(data[agency_usaid],MATCH(B186,data[rank],0))</f>
        <v>#N/A</v>
      </c>
      <c r="G186" s="10" t="e">
        <f>INDEX(data[psnu],MATCH(B186,data[rank],0))</f>
        <v>#N/A</v>
      </c>
      <c r="H186" s="2" t="e">
        <f>INDEX(data[snuprioritization],MATCH(B186,data[rank],0))</f>
        <v>#N/A</v>
      </c>
      <c r="I186" s="2" t="e">
        <f>INDEX(data[score],MATCH(B186,data[rank],0))</f>
        <v>#N/A</v>
      </c>
    </row>
    <row r="187" spans="1:9" x14ac:dyDescent="0.25">
      <c r="A187" s="3"/>
      <c r="B187" s="12">
        <v>184</v>
      </c>
      <c r="C187" s="5" t="e">
        <f>INDEX(data[sitename],MATCH(B187,data[rank],0))</f>
        <v>#N/A</v>
      </c>
      <c r="D187" s="5" t="e">
        <f>INDEX(data[sitetype],MATCH(B187,data[rank],0))</f>
        <v>#N/A</v>
      </c>
      <c r="E187" s="5" t="e">
        <f>INDEX(data[agency_cdc],MATCH(B187,data[rank],0))</f>
        <v>#N/A</v>
      </c>
      <c r="F187" s="5" t="e">
        <f>INDEX(data[agency_usaid],MATCH(B187,data[rank],0))</f>
        <v>#N/A</v>
      </c>
      <c r="G187" s="10" t="e">
        <f>INDEX(data[psnu],MATCH(B187,data[rank],0))</f>
        <v>#N/A</v>
      </c>
      <c r="H187" s="2" t="e">
        <f>INDEX(data[snuprioritization],MATCH(B187,data[rank],0))</f>
        <v>#N/A</v>
      </c>
      <c r="I187" s="2" t="e">
        <f>INDEX(data[score],MATCH(B187,data[rank],0))</f>
        <v>#N/A</v>
      </c>
    </row>
    <row r="188" spans="1:9" x14ac:dyDescent="0.25">
      <c r="A188" s="3"/>
      <c r="B188" s="12">
        <v>185</v>
      </c>
      <c r="C188" s="5" t="e">
        <f>INDEX(data[sitename],MATCH(B188,data[rank],0))</f>
        <v>#N/A</v>
      </c>
      <c r="D188" s="5" t="e">
        <f>INDEX(data[sitetype],MATCH(B188,data[rank],0))</f>
        <v>#N/A</v>
      </c>
      <c r="E188" s="5" t="e">
        <f>INDEX(data[agency_cdc],MATCH(B188,data[rank],0))</f>
        <v>#N/A</v>
      </c>
      <c r="F188" s="5" t="e">
        <f>INDEX(data[agency_usaid],MATCH(B188,data[rank],0))</f>
        <v>#N/A</v>
      </c>
      <c r="G188" s="10" t="e">
        <f>INDEX(data[psnu],MATCH(B188,data[rank],0))</f>
        <v>#N/A</v>
      </c>
      <c r="H188" s="2" t="e">
        <f>INDEX(data[snuprioritization],MATCH(B188,data[rank],0))</f>
        <v>#N/A</v>
      </c>
      <c r="I188" s="2" t="e">
        <f>INDEX(data[score],MATCH(B188,data[rank],0))</f>
        <v>#N/A</v>
      </c>
    </row>
    <row r="189" spans="1:9" x14ac:dyDescent="0.25">
      <c r="A189" s="3"/>
      <c r="B189" s="12">
        <v>186</v>
      </c>
      <c r="C189" s="5" t="e">
        <f>INDEX(data[sitename],MATCH(B189,data[rank],0))</f>
        <v>#N/A</v>
      </c>
      <c r="D189" s="5" t="e">
        <f>INDEX(data[sitetype],MATCH(B189,data[rank],0))</f>
        <v>#N/A</v>
      </c>
      <c r="E189" s="5" t="e">
        <f>INDEX(data[agency_cdc],MATCH(B189,data[rank],0))</f>
        <v>#N/A</v>
      </c>
      <c r="F189" s="5" t="e">
        <f>INDEX(data[agency_usaid],MATCH(B189,data[rank],0))</f>
        <v>#N/A</v>
      </c>
      <c r="G189" s="10" t="e">
        <f>INDEX(data[psnu],MATCH(B189,data[rank],0))</f>
        <v>#N/A</v>
      </c>
      <c r="H189" s="2" t="e">
        <f>INDEX(data[snuprioritization],MATCH(B189,data[rank],0))</f>
        <v>#N/A</v>
      </c>
      <c r="I189" s="2" t="e">
        <f>INDEX(data[score],MATCH(B189,data[rank],0))</f>
        <v>#N/A</v>
      </c>
    </row>
    <row r="190" spans="1:9" x14ac:dyDescent="0.25">
      <c r="A190" s="3"/>
      <c r="B190" s="12">
        <v>187</v>
      </c>
      <c r="C190" s="5" t="e">
        <f>INDEX(data[sitename],MATCH(B190,data[rank],0))</f>
        <v>#N/A</v>
      </c>
      <c r="D190" s="5" t="e">
        <f>INDEX(data[sitetype],MATCH(B190,data[rank],0))</f>
        <v>#N/A</v>
      </c>
      <c r="E190" s="5" t="e">
        <f>INDEX(data[agency_cdc],MATCH(B190,data[rank],0))</f>
        <v>#N/A</v>
      </c>
      <c r="F190" s="5" t="e">
        <f>INDEX(data[agency_usaid],MATCH(B190,data[rank],0))</f>
        <v>#N/A</v>
      </c>
      <c r="G190" s="10" t="e">
        <f>INDEX(data[psnu],MATCH(B190,data[rank],0))</f>
        <v>#N/A</v>
      </c>
      <c r="H190" s="2" t="e">
        <f>INDEX(data[snuprioritization],MATCH(B190,data[rank],0))</f>
        <v>#N/A</v>
      </c>
      <c r="I190" s="2" t="e">
        <f>INDEX(data[score],MATCH(B190,data[rank],0))</f>
        <v>#N/A</v>
      </c>
    </row>
    <row r="191" spans="1:9" x14ac:dyDescent="0.25">
      <c r="A191" s="3"/>
      <c r="B191" s="12">
        <v>188</v>
      </c>
      <c r="C191" s="5" t="e">
        <f>INDEX(data[sitename],MATCH(B191,data[rank],0))</f>
        <v>#N/A</v>
      </c>
      <c r="D191" s="5" t="e">
        <f>INDEX(data[sitetype],MATCH(B191,data[rank],0))</f>
        <v>#N/A</v>
      </c>
      <c r="E191" s="5" t="e">
        <f>INDEX(data[agency_cdc],MATCH(B191,data[rank],0))</f>
        <v>#N/A</v>
      </c>
      <c r="F191" s="5" t="e">
        <f>INDEX(data[agency_usaid],MATCH(B191,data[rank],0))</f>
        <v>#N/A</v>
      </c>
      <c r="G191" s="10" t="e">
        <f>INDEX(data[psnu],MATCH(B191,data[rank],0))</f>
        <v>#N/A</v>
      </c>
      <c r="H191" s="2" t="e">
        <f>INDEX(data[snuprioritization],MATCH(B191,data[rank],0))</f>
        <v>#N/A</v>
      </c>
      <c r="I191" s="2" t="e">
        <f>INDEX(data[score],MATCH(B191,data[rank],0))</f>
        <v>#N/A</v>
      </c>
    </row>
    <row r="192" spans="1:9" x14ac:dyDescent="0.25">
      <c r="A192" s="3"/>
      <c r="B192" s="12">
        <v>189</v>
      </c>
      <c r="C192" s="5" t="e">
        <f>INDEX(data[sitename],MATCH(B192,data[rank],0))</f>
        <v>#N/A</v>
      </c>
      <c r="D192" s="5" t="e">
        <f>INDEX(data[sitetype],MATCH(B192,data[rank],0))</f>
        <v>#N/A</v>
      </c>
      <c r="E192" s="5" t="e">
        <f>INDEX(data[agency_cdc],MATCH(B192,data[rank],0))</f>
        <v>#N/A</v>
      </c>
      <c r="F192" s="5" t="e">
        <f>INDEX(data[agency_usaid],MATCH(B192,data[rank],0))</f>
        <v>#N/A</v>
      </c>
      <c r="G192" s="10" t="e">
        <f>INDEX(data[psnu],MATCH(B192,data[rank],0))</f>
        <v>#N/A</v>
      </c>
      <c r="H192" s="2" t="e">
        <f>INDEX(data[snuprioritization],MATCH(B192,data[rank],0))</f>
        <v>#N/A</v>
      </c>
      <c r="I192" s="2" t="e">
        <f>INDEX(data[score],MATCH(B192,data[rank],0))</f>
        <v>#N/A</v>
      </c>
    </row>
    <row r="193" spans="1:9" x14ac:dyDescent="0.25">
      <c r="A193" s="3"/>
      <c r="B193" s="8">
        <v>190</v>
      </c>
      <c r="C193" s="5" t="e">
        <f>INDEX(data[sitename],MATCH(B193,data[rank],0))</f>
        <v>#N/A</v>
      </c>
      <c r="D193" s="5" t="e">
        <f>INDEX(data[sitetype],MATCH(B193,data[rank],0))</f>
        <v>#N/A</v>
      </c>
      <c r="E193" s="5" t="e">
        <f>INDEX(data[agency_cdc],MATCH(B193,data[rank],0))</f>
        <v>#N/A</v>
      </c>
      <c r="F193" s="5" t="e">
        <f>INDEX(data[agency_usaid],MATCH(B193,data[rank],0))</f>
        <v>#N/A</v>
      </c>
      <c r="G193" s="10" t="e">
        <f>INDEX(data[psnu],MATCH(B193,data[rank],0))</f>
        <v>#N/A</v>
      </c>
      <c r="H193" s="2" t="e">
        <f>INDEX(data[snuprioritization],MATCH(B193,data[rank],0))</f>
        <v>#N/A</v>
      </c>
      <c r="I193" s="2" t="e">
        <f>INDEX(data[score],MATCH(B193,data[rank],0))</f>
        <v>#N/A</v>
      </c>
    </row>
    <row r="194" spans="1:9" x14ac:dyDescent="0.25">
      <c r="A194" s="3"/>
      <c r="B194" s="12">
        <v>191</v>
      </c>
      <c r="C194" s="5" t="e">
        <f>INDEX(data[sitename],MATCH(B194,data[rank],0))</f>
        <v>#N/A</v>
      </c>
      <c r="D194" s="5" t="e">
        <f>INDEX(data[sitetype],MATCH(B194,data[rank],0))</f>
        <v>#N/A</v>
      </c>
      <c r="E194" s="5" t="e">
        <f>INDEX(data[agency_cdc],MATCH(B194,data[rank],0))</f>
        <v>#N/A</v>
      </c>
      <c r="F194" s="5" t="e">
        <f>INDEX(data[agency_usaid],MATCH(B194,data[rank],0))</f>
        <v>#N/A</v>
      </c>
      <c r="G194" s="10" t="e">
        <f>INDEX(data[psnu],MATCH(B194,data[rank],0))</f>
        <v>#N/A</v>
      </c>
      <c r="H194" s="2" t="e">
        <f>INDEX(data[snuprioritization],MATCH(B194,data[rank],0))</f>
        <v>#N/A</v>
      </c>
      <c r="I194" s="2" t="e">
        <f>INDEX(data[score],MATCH(B194,data[rank],0))</f>
        <v>#N/A</v>
      </c>
    </row>
    <row r="195" spans="1:9" x14ac:dyDescent="0.25">
      <c r="A195" s="3"/>
      <c r="B195" s="12">
        <v>192</v>
      </c>
      <c r="C195" s="5" t="e">
        <f>INDEX(data[sitename],MATCH(B195,data[rank],0))</f>
        <v>#N/A</v>
      </c>
      <c r="D195" s="5" t="e">
        <f>INDEX(data[sitetype],MATCH(B195,data[rank],0))</f>
        <v>#N/A</v>
      </c>
      <c r="E195" s="5" t="e">
        <f>INDEX(data[agency_cdc],MATCH(B195,data[rank],0))</f>
        <v>#N/A</v>
      </c>
      <c r="F195" s="5" t="e">
        <f>INDEX(data[agency_usaid],MATCH(B195,data[rank],0))</f>
        <v>#N/A</v>
      </c>
      <c r="G195" s="10" t="e">
        <f>INDEX(data[psnu],MATCH(B195,data[rank],0))</f>
        <v>#N/A</v>
      </c>
      <c r="H195" s="2" t="e">
        <f>INDEX(data[snuprioritization],MATCH(B195,data[rank],0))</f>
        <v>#N/A</v>
      </c>
      <c r="I195" s="2" t="e">
        <f>INDEX(data[score],MATCH(B195,data[rank],0))</f>
        <v>#N/A</v>
      </c>
    </row>
    <row r="196" spans="1:9" x14ac:dyDescent="0.25">
      <c r="A196" s="3"/>
      <c r="B196" s="12">
        <v>193</v>
      </c>
      <c r="C196" s="5" t="e">
        <f>INDEX(data[sitename],MATCH(B196,data[rank],0))</f>
        <v>#N/A</v>
      </c>
      <c r="D196" s="5" t="e">
        <f>INDEX(data[sitetype],MATCH(B196,data[rank],0))</f>
        <v>#N/A</v>
      </c>
      <c r="E196" s="5" t="e">
        <f>INDEX(data[agency_cdc],MATCH(B196,data[rank],0))</f>
        <v>#N/A</v>
      </c>
      <c r="F196" s="5" t="e">
        <f>INDEX(data[agency_usaid],MATCH(B196,data[rank],0))</f>
        <v>#N/A</v>
      </c>
      <c r="G196" s="10" t="e">
        <f>INDEX(data[psnu],MATCH(B196,data[rank],0))</f>
        <v>#N/A</v>
      </c>
      <c r="H196" s="2" t="e">
        <f>INDEX(data[snuprioritization],MATCH(B196,data[rank],0))</f>
        <v>#N/A</v>
      </c>
      <c r="I196" s="2" t="e">
        <f>INDEX(data[score],MATCH(B196,data[rank],0))</f>
        <v>#N/A</v>
      </c>
    </row>
    <row r="197" spans="1:9" x14ac:dyDescent="0.25">
      <c r="A197" s="3"/>
      <c r="B197" s="12">
        <v>194</v>
      </c>
      <c r="C197" s="5" t="e">
        <f>INDEX(data[sitename],MATCH(B197,data[rank],0))</f>
        <v>#N/A</v>
      </c>
      <c r="D197" s="5" t="e">
        <f>INDEX(data[sitetype],MATCH(B197,data[rank],0))</f>
        <v>#N/A</v>
      </c>
      <c r="E197" s="5" t="e">
        <f>INDEX(data[agency_cdc],MATCH(B197,data[rank],0))</f>
        <v>#N/A</v>
      </c>
      <c r="F197" s="5" t="e">
        <f>INDEX(data[agency_usaid],MATCH(B197,data[rank],0))</f>
        <v>#N/A</v>
      </c>
      <c r="G197" s="10" t="e">
        <f>INDEX(data[psnu],MATCH(B197,data[rank],0))</f>
        <v>#N/A</v>
      </c>
      <c r="H197" s="2" t="e">
        <f>INDEX(data[snuprioritization],MATCH(B197,data[rank],0))</f>
        <v>#N/A</v>
      </c>
      <c r="I197" s="2" t="e">
        <f>INDEX(data[score],MATCH(B197,data[rank],0))</f>
        <v>#N/A</v>
      </c>
    </row>
    <row r="198" spans="1:9" x14ac:dyDescent="0.25">
      <c r="A198" s="3"/>
      <c r="B198" s="12">
        <v>195</v>
      </c>
      <c r="C198" s="5" t="e">
        <f>INDEX(data[sitename],MATCH(B198,data[rank],0))</f>
        <v>#N/A</v>
      </c>
      <c r="D198" s="5" t="e">
        <f>INDEX(data[sitetype],MATCH(B198,data[rank],0))</f>
        <v>#N/A</v>
      </c>
      <c r="E198" s="5" t="e">
        <f>INDEX(data[agency_cdc],MATCH(B198,data[rank],0))</f>
        <v>#N/A</v>
      </c>
      <c r="F198" s="5" t="e">
        <f>INDEX(data[agency_usaid],MATCH(B198,data[rank],0))</f>
        <v>#N/A</v>
      </c>
      <c r="G198" s="10" t="e">
        <f>INDEX(data[psnu],MATCH(B198,data[rank],0))</f>
        <v>#N/A</v>
      </c>
      <c r="H198" s="2" t="e">
        <f>INDEX(data[snuprioritization],MATCH(B198,data[rank],0))</f>
        <v>#N/A</v>
      </c>
      <c r="I198" s="2" t="e">
        <f>INDEX(data[score],MATCH(B198,data[rank],0))</f>
        <v>#N/A</v>
      </c>
    </row>
    <row r="199" spans="1:9" x14ac:dyDescent="0.25">
      <c r="A199" s="3"/>
      <c r="B199" s="12">
        <v>196</v>
      </c>
      <c r="C199" s="5" t="e">
        <f>INDEX(data[sitename],MATCH(B199,data[rank],0))</f>
        <v>#N/A</v>
      </c>
      <c r="D199" s="5" t="e">
        <f>INDEX(data[sitetype],MATCH(B199,data[rank],0))</f>
        <v>#N/A</v>
      </c>
      <c r="E199" s="5" t="e">
        <f>INDEX(data[agency_cdc],MATCH(B199,data[rank],0))</f>
        <v>#N/A</v>
      </c>
      <c r="F199" s="5" t="e">
        <f>INDEX(data[agency_usaid],MATCH(B199,data[rank],0))</f>
        <v>#N/A</v>
      </c>
      <c r="G199" s="10" t="e">
        <f>INDEX(data[psnu],MATCH(B199,data[rank],0))</f>
        <v>#N/A</v>
      </c>
      <c r="H199" s="2" t="e">
        <f>INDEX(data[snuprioritization],MATCH(B199,data[rank],0))</f>
        <v>#N/A</v>
      </c>
      <c r="I199" s="2" t="e">
        <f>INDEX(data[score],MATCH(B199,data[rank],0))</f>
        <v>#N/A</v>
      </c>
    </row>
    <row r="200" spans="1:9" x14ac:dyDescent="0.25">
      <c r="A200" s="3"/>
      <c r="B200" s="12">
        <v>197</v>
      </c>
      <c r="C200" s="5" t="e">
        <f>INDEX(data[sitename],MATCH(B200,data[rank],0))</f>
        <v>#N/A</v>
      </c>
      <c r="D200" s="5" t="e">
        <f>INDEX(data[sitetype],MATCH(B200,data[rank],0))</f>
        <v>#N/A</v>
      </c>
      <c r="E200" s="5" t="e">
        <f>INDEX(data[agency_cdc],MATCH(B200,data[rank],0))</f>
        <v>#N/A</v>
      </c>
      <c r="F200" s="5" t="e">
        <f>INDEX(data[agency_usaid],MATCH(B200,data[rank],0))</f>
        <v>#N/A</v>
      </c>
      <c r="G200" s="10" t="e">
        <f>INDEX(data[psnu],MATCH(B200,data[rank],0))</f>
        <v>#N/A</v>
      </c>
      <c r="H200" s="2" t="e">
        <f>INDEX(data[snuprioritization],MATCH(B200,data[rank],0))</f>
        <v>#N/A</v>
      </c>
      <c r="I200" s="2" t="e">
        <f>INDEX(data[score],MATCH(B200,data[rank],0))</f>
        <v>#N/A</v>
      </c>
    </row>
    <row r="201" spans="1:9" x14ac:dyDescent="0.25">
      <c r="A201" s="3"/>
      <c r="B201" s="12">
        <v>198</v>
      </c>
      <c r="C201" s="5" t="e">
        <f>INDEX(data[sitename],MATCH(B201,data[rank],0))</f>
        <v>#N/A</v>
      </c>
      <c r="D201" s="5" t="e">
        <f>INDEX(data[sitetype],MATCH(B201,data[rank],0))</f>
        <v>#N/A</v>
      </c>
      <c r="E201" s="5" t="e">
        <f>INDEX(data[agency_cdc],MATCH(B201,data[rank],0))</f>
        <v>#N/A</v>
      </c>
      <c r="F201" s="5" t="e">
        <f>INDEX(data[agency_usaid],MATCH(B201,data[rank],0))</f>
        <v>#N/A</v>
      </c>
      <c r="G201" s="10" t="e">
        <f>INDEX(data[psnu],MATCH(B201,data[rank],0))</f>
        <v>#N/A</v>
      </c>
      <c r="H201" s="2" t="e">
        <f>INDEX(data[snuprioritization],MATCH(B201,data[rank],0))</f>
        <v>#N/A</v>
      </c>
      <c r="I201" s="2" t="e">
        <f>INDEX(data[score],MATCH(B201,data[rank],0))</f>
        <v>#N/A</v>
      </c>
    </row>
    <row r="202" spans="1:9" x14ac:dyDescent="0.25">
      <c r="A202" s="3"/>
      <c r="B202" s="12">
        <v>199</v>
      </c>
      <c r="C202" s="5" t="e">
        <f>INDEX(data[sitename],MATCH(B202,data[rank],0))</f>
        <v>#N/A</v>
      </c>
      <c r="D202" s="5" t="e">
        <f>INDEX(data[sitetype],MATCH(B202,data[rank],0))</f>
        <v>#N/A</v>
      </c>
      <c r="E202" s="5" t="e">
        <f>INDEX(data[agency_cdc],MATCH(B202,data[rank],0))</f>
        <v>#N/A</v>
      </c>
      <c r="F202" s="5" t="e">
        <f>INDEX(data[agency_usaid],MATCH(B202,data[rank],0))</f>
        <v>#N/A</v>
      </c>
      <c r="G202" s="10" t="e">
        <f>INDEX(data[psnu],MATCH(B202,data[rank],0))</f>
        <v>#N/A</v>
      </c>
      <c r="H202" s="2" t="e">
        <f>INDEX(data[snuprioritization],MATCH(B202,data[rank],0))</f>
        <v>#N/A</v>
      </c>
      <c r="I202" s="2" t="e">
        <f>INDEX(data[score],MATCH(B202,data[rank],0))</f>
        <v>#N/A</v>
      </c>
    </row>
    <row r="203" spans="1:9" x14ac:dyDescent="0.25">
      <c r="A203" s="3"/>
      <c r="B203" s="8">
        <v>200</v>
      </c>
      <c r="C203" s="5" t="e">
        <f>INDEX(data[sitename],MATCH(B203,data[rank],0))</f>
        <v>#N/A</v>
      </c>
      <c r="D203" s="5" t="e">
        <f>INDEX(data[sitetype],MATCH(B203,data[rank],0))</f>
        <v>#N/A</v>
      </c>
      <c r="E203" s="5" t="e">
        <f>INDEX(data[agency_cdc],MATCH(B203,data[rank],0))</f>
        <v>#N/A</v>
      </c>
      <c r="F203" s="5" t="e">
        <f>INDEX(data[agency_usaid],MATCH(B203,data[rank],0))</f>
        <v>#N/A</v>
      </c>
      <c r="G203" s="10" t="e">
        <f>INDEX(data[psnu],MATCH(B203,data[rank],0))</f>
        <v>#N/A</v>
      </c>
      <c r="H203" s="2" t="e">
        <f>INDEX(data[snuprioritization],MATCH(B203,data[rank],0))</f>
        <v>#N/A</v>
      </c>
      <c r="I203" s="2" t="e">
        <f>INDEX(data[score],MATCH(B203,data[rank],0))</f>
        <v>#N/A</v>
      </c>
    </row>
    <row r="204" spans="1:9" x14ac:dyDescent="0.25">
      <c r="A204" s="3"/>
      <c r="B204" s="12">
        <v>201</v>
      </c>
      <c r="C204" s="5" t="e">
        <f>INDEX(data[sitename],MATCH(B204,data[rank],0))</f>
        <v>#N/A</v>
      </c>
      <c r="D204" s="5" t="e">
        <f>INDEX(data[sitetype],MATCH(B204,data[rank],0))</f>
        <v>#N/A</v>
      </c>
      <c r="E204" s="5" t="e">
        <f>INDEX(data[agency_cdc],MATCH(B204,data[rank],0))</f>
        <v>#N/A</v>
      </c>
      <c r="F204" s="5" t="e">
        <f>INDEX(data[agency_usaid],MATCH(B204,data[rank],0))</f>
        <v>#N/A</v>
      </c>
      <c r="G204" s="10" t="e">
        <f>INDEX(data[psnu],MATCH(B204,data[rank],0))</f>
        <v>#N/A</v>
      </c>
      <c r="H204" s="2" t="e">
        <f>INDEX(data[snuprioritization],MATCH(B204,data[rank],0))</f>
        <v>#N/A</v>
      </c>
      <c r="I204" s="2" t="e">
        <f>INDEX(data[score],MATCH(B204,data[rank],0))</f>
        <v>#N/A</v>
      </c>
    </row>
    <row r="205" spans="1:9" x14ac:dyDescent="0.25">
      <c r="A205" s="3"/>
      <c r="B205" s="12">
        <v>202</v>
      </c>
      <c r="C205" s="5" t="e">
        <f>INDEX(data[sitename],MATCH(B205,data[rank],0))</f>
        <v>#N/A</v>
      </c>
      <c r="D205" s="5" t="e">
        <f>INDEX(data[sitetype],MATCH(B205,data[rank],0))</f>
        <v>#N/A</v>
      </c>
      <c r="E205" s="5" t="e">
        <f>INDEX(data[agency_cdc],MATCH(B205,data[rank],0))</f>
        <v>#N/A</v>
      </c>
      <c r="F205" s="5" t="e">
        <f>INDEX(data[agency_usaid],MATCH(B205,data[rank],0))</f>
        <v>#N/A</v>
      </c>
      <c r="G205" s="10" t="e">
        <f>INDEX(data[psnu],MATCH(B205,data[rank],0))</f>
        <v>#N/A</v>
      </c>
      <c r="H205" s="2" t="e">
        <f>INDEX(data[snuprioritization],MATCH(B205,data[rank],0))</f>
        <v>#N/A</v>
      </c>
      <c r="I205" s="2" t="e">
        <f>INDEX(data[score],MATCH(B205,data[rank],0))</f>
        <v>#N/A</v>
      </c>
    </row>
    <row r="206" spans="1:9" x14ac:dyDescent="0.25">
      <c r="A206" s="3"/>
      <c r="B206" s="12">
        <v>203</v>
      </c>
      <c r="C206" s="5" t="e">
        <f>INDEX(data[sitename],MATCH(B206,data[rank],0))</f>
        <v>#N/A</v>
      </c>
      <c r="D206" s="5" t="e">
        <f>INDEX(data[sitetype],MATCH(B206,data[rank],0))</f>
        <v>#N/A</v>
      </c>
      <c r="E206" s="5" t="e">
        <f>INDEX(data[agency_cdc],MATCH(B206,data[rank],0))</f>
        <v>#N/A</v>
      </c>
      <c r="F206" s="5" t="e">
        <f>INDEX(data[agency_usaid],MATCH(B206,data[rank],0))</f>
        <v>#N/A</v>
      </c>
      <c r="G206" s="10" t="e">
        <f>INDEX(data[psnu],MATCH(B206,data[rank],0))</f>
        <v>#N/A</v>
      </c>
      <c r="H206" s="2" t="e">
        <f>INDEX(data[snuprioritization],MATCH(B206,data[rank],0))</f>
        <v>#N/A</v>
      </c>
      <c r="I206" s="2" t="e">
        <f>INDEX(data[score],MATCH(B206,data[rank],0))</f>
        <v>#N/A</v>
      </c>
    </row>
    <row r="207" spans="1:9" x14ac:dyDescent="0.25">
      <c r="A207" s="3"/>
      <c r="B207" s="12">
        <v>204</v>
      </c>
      <c r="C207" s="5" t="e">
        <f>INDEX(data[sitename],MATCH(B207,data[rank],0))</f>
        <v>#N/A</v>
      </c>
      <c r="D207" s="5" t="e">
        <f>INDEX(data[sitetype],MATCH(B207,data[rank],0))</f>
        <v>#N/A</v>
      </c>
      <c r="E207" s="5" t="e">
        <f>INDEX(data[agency_cdc],MATCH(B207,data[rank],0))</f>
        <v>#N/A</v>
      </c>
      <c r="F207" s="5" t="e">
        <f>INDEX(data[agency_usaid],MATCH(B207,data[rank],0))</f>
        <v>#N/A</v>
      </c>
      <c r="G207" s="10" t="e">
        <f>INDEX(data[psnu],MATCH(B207,data[rank],0))</f>
        <v>#N/A</v>
      </c>
      <c r="H207" s="2" t="e">
        <f>INDEX(data[snuprioritization],MATCH(B207,data[rank],0))</f>
        <v>#N/A</v>
      </c>
      <c r="I207" s="2" t="e">
        <f>INDEX(data[score],MATCH(B207,data[rank],0))</f>
        <v>#N/A</v>
      </c>
    </row>
    <row r="208" spans="1:9" x14ac:dyDescent="0.25">
      <c r="A208" s="3"/>
      <c r="B208" s="12">
        <v>205</v>
      </c>
      <c r="C208" s="5" t="e">
        <f>INDEX(data[sitename],MATCH(B208,data[rank],0))</f>
        <v>#N/A</v>
      </c>
      <c r="D208" s="5" t="e">
        <f>INDEX(data[sitetype],MATCH(B208,data[rank],0))</f>
        <v>#N/A</v>
      </c>
      <c r="E208" s="5" t="e">
        <f>INDEX(data[agency_cdc],MATCH(B208,data[rank],0))</f>
        <v>#N/A</v>
      </c>
      <c r="F208" s="5" t="e">
        <f>INDEX(data[agency_usaid],MATCH(B208,data[rank],0))</f>
        <v>#N/A</v>
      </c>
      <c r="G208" s="10" t="e">
        <f>INDEX(data[psnu],MATCH(B208,data[rank],0))</f>
        <v>#N/A</v>
      </c>
      <c r="H208" s="2" t="e">
        <f>INDEX(data[snuprioritization],MATCH(B208,data[rank],0))</f>
        <v>#N/A</v>
      </c>
      <c r="I208" s="2" t="e">
        <f>INDEX(data[score],MATCH(B208,data[rank],0))</f>
        <v>#N/A</v>
      </c>
    </row>
    <row r="209" spans="1:9" x14ac:dyDescent="0.25">
      <c r="A209" s="3"/>
      <c r="B209" s="12">
        <v>206</v>
      </c>
      <c r="C209" s="5" t="e">
        <f>INDEX(data[sitename],MATCH(B209,data[rank],0))</f>
        <v>#N/A</v>
      </c>
      <c r="D209" s="5" t="e">
        <f>INDEX(data[sitetype],MATCH(B209,data[rank],0))</f>
        <v>#N/A</v>
      </c>
      <c r="E209" s="5" t="e">
        <f>INDEX(data[agency_cdc],MATCH(B209,data[rank],0))</f>
        <v>#N/A</v>
      </c>
      <c r="F209" s="5" t="e">
        <f>INDEX(data[agency_usaid],MATCH(B209,data[rank],0))</f>
        <v>#N/A</v>
      </c>
      <c r="G209" s="10" t="e">
        <f>INDEX(data[psnu],MATCH(B209,data[rank],0))</f>
        <v>#N/A</v>
      </c>
      <c r="H209" s="2" t="e">
        <f>INDEX(data[snuprioritization],MATCH(B209,data[rank],0))</f>
        <v>#N/A</v>
      </c>
      <c r="I209" s="2" t="e">
        <f>INDEX(data[score],MATCH(B209,data[rank],0))</f>
        <v>#N/A</v>
      </c>
    </row>
    <row r="210" spans="1:9" x14ac:dyDescent="0.25">
      <c r="A210" s="3"/>
      <c r="B210" s="12">
        <v>207</v>
      </c>
      <c r="C210" s="5" t="e">
        <f>INDEX(data[sitename],MATCH(B210,data[rank],0))</f>
        <v>#N/A</v>
      </c>
      <c r="D210" s="5" t="e">
        <f>INDEX(data[sitetype],MATCH(B210,data[rank],0))</f>
        <v>#N/A</v>
      </c>
      <c r="E210" s="5" t="e">
        <f>INDEX(data[agency_cdc],MATCH(B210,data[rank],0))</f>
        <v>#N/A</v>
      </c>
      <c r="F210" s="5" t="e">
        <f>INDEX(data[agency_usaid],MATCH(B210,data[rank],0))</f>
        <v>#N/A</v>
      </c>
      <c r="G210" s="10" t="e">
        <f>INDEX(data[psnu],MATCH(B210,data[rank],0))</f>
        <v>#N/A</v>
      </c>
      <c r="H210" s="2" t="e">
        <f>INDEX(data[snuprioritization],MATCH(B210,data[rank],0))</f>
        <v>#N/A</v>
      </c>
      <c r="I210" s="2" t="e">
        <f>INDEX(data[score],MATCH(B210,data[rank],0))</f>
        <v>#N/A</v>
      </c>
    </row>
    <row r="211" spans="1:9" x14ac:dyDescent="0.25">
      <c r="A211" s="3"/>
      <c r="B211" s="12">
        <v>208</v>
      </c>
      <c r="C211" s="5" t="e">
        <f>INDEX(data[sitename],MATCH(B211,data[rank],0))</f>
        <v>#N/A</v>
      </c>
      <c r="D211" s="5" t="e">
        <f>INDEX(data[sitetype],MATCH(B211,data[rank],0))</f>
        <v>#N/A</v>
      </c>
      <c r="E211" s="5" t="e">
        <f>INDEX(data[agency_cdc],MATCH(B211,data[rank],0))</f>
        <v>#N/A</v>
      </c>
      <c r="F211" s="5" t="e">
        <f>INDEX(data[agency_usaid],MATCH(B211,data[rank],0))</f>
        <v>#N/A</v>
      </c>
      <c r="G211" s="10" t="e">
        <f>INDEX(data[psnu],MATCH(B211,data[rank],0))</f>
        <v>#N/A</v>
      </c>
      <c r="H211" s="2" t="e">
        <f>INDEX(data[snuprioritization],MATCH(B211,data[rank],0))</f>
        <v>#N/A</v>
      </c>
      <c r="I211" s="2" t="e">
        <f>INDEX(data[score],MATCH(B211,data[rank],0))</f>
        <v>#N/A</v>
      </c>
    </row>
    <row r="212" spans="1:9" x14ac:dyDescent="0.25">
      <c r="A212" s="3"/>
      <c r="B212" s="12">
        <v>209</v>
      </c>
      <c r="C212" s="5" t="e">
        <f>INDEX(data[sitename],MATCH(B212,data[rank],0))</f>
        <v>#N/A</v>
      </c>
      <c r="D212" s="5" t="e">
        <f>INDEX(data[sitetype],MATCH(B212,data[rank],0))</f>
        <v>#N/A</v>
      </c>
      <c r="E212" s="5" t="e">
        <f>INDEX(data[agency_cdc],MATCH(B212,data[rank],0))</f>
        <v>#N/A</v>
      </c>
      <c r="F212" s="5" t="e">
        <f>INDEX(data[agency_usaid],MATCH(B212,data[rank],0))</f>
        <v>#N/A</v>
      </c>
      <c r="G212" s="10" t="e">
        <f>INDEX(data[psnu],MATCH(B212,data[rank],0))</f>
        <v>#N/A</v>
      </c>
      <c r="H212" s="2" t="e">
        <f>INDEX(data[snuprioritization],MATCH(B212,data[rank],0))</f>
        <v>#N/A</v>
      </c>
      <c r="I212" s="2" t="e">
        <f>INDEX(data[score],MATCH(B212,data[rank],0))</f>
        <v>#N/A</v>
      </c>
    </row>
    <row r="213" spans="1:9" x14ac:dyDescent="0.25">
      <c r="A213" s="3"/>
      <c r="B213" s="8">
        <v>210</v>
      </c>
      <c r="C213" s="5" t="e">
        <f>INDEX(data[sitename],MATCH(B213,data[rank],0))</f>
        <v>#N/A</v>
      </c>
      <c r="D213" s="5" t="e">
        <f>INDEX(data[sitetype],MATCH(B213,data[rank],0))</f>
        <v>#N/A</v>
      </c>
      <c r="E213" s="5" t="e">
        <f>INDEX(data[agency_cdc],MATCH(B213,data[rank],0))</f>
        <v>#N/A</v>
      </c>
      <c r="F213" s="5" t="e">
        <f>INDEX(data[agency_usaid],MATCH(B213,data[rank],0))</f>
        <v>#N/A</v>
      </c>
      <c r="G213" s="10" t="e">
        <f>INDEX(data[psnu],MATCH(B213,data[rank],0))</f>
        <v>#N/A</v>
      </c>
      <c r="H213" s="2" t="e">
        <f>INDEX(data[snuprioritization],MATCH(B213,data[rank],0))</f>
        <v>#N/A</v>
      </c>
      <c r="I213" s="2" t="e">
        <f>INDEX(data[score],MATCH(B213,data[rank],0))</f>
        <v>#N/A</v>
      </c>
    </row>
    <row r="214" spans="1:9" x14ac:dyDescent="0.25">
      <c r="A214" s="3"/>
      <c r="B214" s="12">
        <v>211</v>
      </c>
      <c r="C214" s="5" t="e">
        <f>INDEX(data[sitename],MATCH(B214,data[rank],0))</f>
        <v>#N/A</v>
      </c>
      <c r="D214" s="5" t="e">
        <f>INDEX(data[sitetype],MATCH(B214,data[rank],0))</f>
        <v>#N/A</v>
      </c>
      <c r="E214" s="5" t="e">
        <f>INDEX(data[agency_cdc],MATCH(B214,data[rank],0))</f>
        <v>#N/A</v>
      </c>
      <c r="F214" s="5" t="e">
        <f>INDEX(data[agency_usaid],MATCH(B214,data[rank],0))</f>
        <v>#N/A</v>
      </c>
      <c r="G214" s="10" t="e">
        <f>INDEX(data[psnu],MATCH(B214,data[rank],0))</f>
        <v>#N/A</v>
      </c>
      <c r="H214" s="2" t="e">
        <f>INDEX(data[snuprioritization],MATCH(B214,data[rank],0))</f>
        <v>#N/A</v>
      </c>
      <c r="I214" s="2" t="e">
        <f>INDEX(data[score],MATCH(B214,data[rank],0))</f>
        <v>#N/A</v>
      </c>
    </row>
    <row r="215" spans="1:9" x14ac:dyDescent="0.25">
      <c r="A215" s="3"/>
      <c r="B215" s="12">
        <v>212</v>
      </c>
      <c r="C215" s="5" t="e">
        <f>INDEX(data[sitename],MATCH(B215,data[rank],0))</f>
        <v>#N/A</v>
      </c>
      <c r="D215" s="5" t="e">
        <f>INDEX(data[sitetype],MATCH(B215,data[rank],0))</f>
        <v>#N/A</v>
      </c>
      <c r="E215" s="5" t="e">
        <f>INDEX(data[agency_cdc],MATCH(B215,data[rank],0))</f>
        <v>#N/A</v>
      </c>
      <c r="F215" s="5" t="e">
        <f>INDEX(data[agency_usaid],MATCH(B215,data[rank],0))</f>
        <v>#N/A</v>
      </c>
      <c r="G215" s="10" t="e">
        <f>INDEX(data[psnu],MATCH(B215,data[rank],0))</f>
        <v>#N/A</v>
      </c>
      <c r="H215" s="2" t="e">
        <f>INDEX(data[snuprioritization],MATCH(B215,data[rank],0))</f>
        <v>#N/A</v>
      </c>
      <c r="I215" s="2" t="e">
        <f>INDEX(data[score],MATCH(B215,data[rank],0))</f>
        <v>#N/A</v>
      </c>
    </row>
    <row r="216" spans="1:9" x14ac:dyDescent="0.25">
      <c r="A216" s="3"/>
      <c r="B216" s="12">
        <v>213</v>
      </c>
      <c r="C216" s="5" t="e">
        <f>INDEX(data[sitename],MATCH(B216,data[rank],0))</f>
        <v>#N/A</v>
      </c>
      <c r="D216" s="5" t="e">
        <f>INDEX(data[sitetype],MATCH(B216,data[rank],0))</f>
        <v>#N/A</v>
      </c>
      <c r="E216" s="5" t="e">
        <f>INDEX(data[agency_cdc],MATCH(B216,data[rank],0))</f>
        <v>#N/A</v>
      </c>
      <c r="F216" s="5" t="e">
        <f>INDEX(data[agency_usaid],MATCH(B216,data[rank],0))</f>
        <v>#N/A</v>
      </c>
      <c r="G216" s="10" t="e">
        <f>INDEX(data[psnu],MATCH(B216,data[rank],0))</f>
        <v>#N/A</v>
      </c>
      <c r="H216" s="2" t="e">
        <f>INDEX(data[snuprioritization],MATCH(B216,data[rank],0))</f>
        <v>#N/A</v>
      </c>
      <c r="I216" s="2" t="e">
        <f>INDEX(data[score],MATCH(B216,data[rank],0))</f>
        <v>#N/A</v>
      </c>
    </row>
    <row r="217" spans="1:9" x14ac:dyDescent="0.25">
      <c r="A217" s="3"/>
      <c r="B217" s="12">
        <v>214</v>
      </c>
      <c r="C217" s="5" t="e">
        <f>INDEX(data[sitename],MATCH(B217,data[rank],0))</f>
        <v>#N/A</v>
      </c>
      <c r="D217" s="5" t="e">
        <f>INDEX(data[sitetype],MATCH(B217,data[rank],0))</f>
        <v>#N/A</v>
      </c>
      <c r="E217" s="5" t="e">
        <f>INDEX(data[agency_cdc],MATCH(B217,data[rank],0))</f>
        <v>#N/A</v>
      </c>
      <c r="F217" s="5" t="e">
        <f>INDEX(data[agency_usaid],MATCH(B217,data[rank],0))</f>
        <v>#N/A</v>
      </c>
      <c r="G217" s="10" t="e">
        <f>INDEX(data[psnu],MATCH(B217,data[rank],0))</f>
        <v>#N/A</v>
      </c>
      <c r="H217" s="2" t="e">
        <f>INDEX(data[snuprioritization],MATCH(B217,data[rank],0))</f>
        <v>#N/A</v>
      </c>
      <c r="I217" s="2" t="e">
        <f>INDEX(data[score],MATCH(B217,data[rank],0))</f>
        <v>#N/A</v>
      </c>
    </row>
    <row r="218" spans="1:9" x14ac:dyDescent="0.25">
      <c r="A218" s="3"/>
      <c r="B218" s="12">
        <v>215</v>
      </c>
      <c r="C218" s="5" t="e">
        <f>INDEX(data[sitename],MATCH(B218,data[rank],0))</f>
        <v>#N/A</v>
      </c>
      <c r="D218" s="5" t="e">
        <f>INDEX(data[sitetype],MATCH(B218,data[rank],0))</f>
        <v>#N/A</v>
      </c>
      <c r="E218" s="5" t="e">
        <f>INDEX(data[agency_cdc],MATCH(B218,data[rank],0))</f>
        <v>#N/A</v>
      </c>
      <c r="F218" s="5" t="e">
        <f>INDEX(data[agency_usaid],MATCH(B218,data[rank],0))</f>
        <v>#N/A</v>
      </c>
      <c r="G218" s="10" t="e">
        <f>INDEX(data[psnu],MATCH(B218,data[rank],0))</f>
        <v>#N/A</v>
      </c>
      <c r="H218" s="2" t="e">
        <f>INDEX(data[snuprioritization],MATCH(B218,data[rank],0))</f>
        <v>#N/A</v>
      </c>
      <c r="I218" s="2" t="e">
        <f>INDEX(data[score],MATCH(B218,data[rank],0))</f>
        <v>#N/A</v>
      </c>
    </row>
    <row r="219" spans="1:9" x14ac:dyDescent="0.25">
      <c r="A219" s="3"/>
      <c r="B219" s="12">
        <v>216</v>
      </c>
      <c r="C219" s="5" t="e">
        <f>INDEX(data[sitename],MATCH(B219,data[rank],0))</f>
        <v>#N/A</v>
      </c>
      <c r="D219" s="5" t="e">
        <f>INDEX(data[sitetype],MATCH(B219,data[rank],0))</f>
        <v>#N/A</v>
      </c>
      <c r="E219" s="5" t="e">
        <f>INDEX(data[agency_cdc],MATCH(B219,data[rank],0))</f>
        <v>#N/A</v>
      </c>
      <c r="F219" s="5" t="e">
        <f>INDEX(data[agency_usaid],MATCH(B219,data[rank],0))</f>
        <v>#N/A</v>
      </c>
      <c r="G219" s="10" t="e">
        <f>INDEX(data[psnu],MATCH(B219,data[rank],0))</f>
        <v>#N/A</v>
      </c>
      <c r="H219" s="2" t="e">
        <f>INDEX(data[snuprioritization],MATCH(B219,data[rank],0))</f>
        <v>#N/A</v>
      </c>
      <c r="I219" s="2" t="e">
        <f>INDEX(data[score],MATCH(B219,data[rank],0))</f>
        <v>#N/A</v>
      </c>
    </row>
    <row r="220" spans="1:9" x14ac:dyDescent="0.25">
      <c r="A220" s="3"/>
      <c r="B220" s="12">
        <v>217</v>
      </c>
      <c r="C220" s="5" t="e">
        <f>INDEX(data[sitename],MATCH(B220,data[rank],0))</f>
        <v>#N/A</v>
      </c>
      <c r="D220" s="5" t="e">
        <f>INDEX(data[sitetype],MATCH(B220,data[rank],0))</f>
        <v>#N/A</v>
      </c>
      <c r="E220" s="5" t="e">
        <f>INDEX(data[agency_cdc],MATCH(B220,data[rank],0))</f>
        <v>#N/A</v>
      </c>
      <c r="F220" s="5" t="e">
        <f>INDEX(data[agency_usaid],MATCH(B220,data[rank],0))</f>
        <v>#N/A</v>
      </c>
      <c r="G220" s="10" t="e">
        <f>INDEX(data[psnu],MATCH(B220,data[rank],0))</f>
        <v>#N/A</v>
      </c>
      <c r="H220" s="2" t="e">
        <f>INDEX(data[snuprioritization],MATCH(B220,data[rank],0))</f>
        <v>#N/A</v>
      </c>
      <c r="I220" s="2" t="e">
        <f>INDEX(data[score],MATCH(B220,data[rank],0))</f>
        <v>#N/A</v>
      </c>
    </row>
    <row r="221" spans="1:9" x14ac:dyDescent="0.25">
      <c r="A221" s="3"/>
      <c r="B221" s="12">
        <v>218</v>
      </c>
      <c r="C221" s="5" t="e">
        <f>INDEX(data[sitename],MATCH(B221,data[rank],0))</f>
        <v>#N/A</v>
      </c>
      <c r="D221" s="5" t="e">
        <f>INDEX(data[sitetype],MATCH(B221,data[rank],0))</f>
        <v>#N/A</v>
      </c>
      <c r="E221" s="5" t="e">
        <f>INDEX(data[agency_cdc],MATCH(B221,data[rank],0))</f>
        <v>#N/A</v>
      </c>
      <c r="F221" s="5" t="e">
        <f>INDEX(data[agency_usaid],MATCH(B221,data[rank],0))</f>
        <v>#N/A</v>
      </c>
      <c r="G221" s="10" t="e">
        <f>INDEX(data[psnu],MATCH(B221,data[rank],0))</f>
        <v>#N/A</v>
      </c>
      <c r="H221" s="2" t="e">
        <f>INDEX(data[snuprioritization],MATCH(B221,data[rank],0))</f>
        <v>#N/A</v>
      </c>
      <c r="I221" s="2" t="e">
        <f>INDEX(data[score],MATCH(B221,data[rank],0))</f>
        <v>#N/A</v>
      </c>
    </row>
    <row r="222" spans="1:9" x14ac:dyDescent="0.25">
      <c r="A222" s="3"/>
      <c r="B222" s="12">
        <v>219</v>
      </c>
      <c r="C222" s="5" t="e">
        <f>INDEX(data[sitename],MATCH(B222,data[rank],0))</f>
        <v>#N/A</v>
      </c>
      <c r="D222" s="5" t="e">
        <f>INDEX(data[sitetype],MATCH(B222,data[rank],0))</f>
        <v>#N/A</v>
      </c>
      <c r="E222" s="5" t="e">
        <f>INDEX(data[agency_cdc],MATCH(B222,data[rank],0))</f>
        <v>#N/A</v>
      </c>
      <c r="F222" s="5" t="e">
        <f>INDEX(data[agency_usaid],MATCH(B222,data[rank],0))</f>
        <v>#N/A</v>
      </c>
      <c r="G222" s="10" t="e">
        <f>INDEX(data[psnu],MATCH(B222,data[rank],0))</f>
        <v>#N/A</v>
      </c>
      <c r="H222" s="2" t="e">
        <f>INDEX(data[snuprioritization],MATCH(B222,data[rank],0))</f>
        <v>#N/A</v>
      </c>
      <c r="I222" s="2" t="e">
        <f>INDEX(data[score],MATCH(B222,data[rank],0))</f>
        <v>#N/A</v>
      </c>
    </row>
    <row r="223" spans="1:9" x14ac:dyDescent="0.25">
      <c r="A223" s="3"/>
      <c r="B223" s="8">
        <v>220</v>
      </c>
      <c r="C223" s="5" t="e">
        <f>INDEX(data[sitename],MATCH(B223,data[rank],0))</f>
        <v>#N/A</v>
      </c>
      <c r="D223" s="5" t="e">
        <f>INDEX(data[sitetype],MATCH(B223,data[rank],0))</f>
        <v>#N/A</v>
      </c>
      <c r="E223" s="5" t="e">
        <f>INDEX(data[agency_cdc],MATCH(B223,data[rank],0))</f>
        <v>#N/A</v>
      </c>
      <c r="F223" s="5" t="e">
        <f>INDEX(data[agency_usaid],MATCH(B223,data[rank],0))</f>
        <v>#N/A</v>
      </c>
      <c r="G223" s="10" t="e">
        <f>INDEX(data[psnu],MATCH(B223,data[rank],0))</f>
        <v>#N/A</v>
      </c>
      <c r="H223" s="2" t="e">
        <f>INDEX(data[snuprioritization],MATCH(B223,data[rank],0))</f>
        <v>#N/A</v>
      </c>
      <c r="I223" s="2" t="e">
        <f>INDEX(data[score],MATCH(B223,data[rank],0))</f>
        <v>#N/A</v>
      </c>
    </row>
    <row r="224" spans="1:9" x14ac:dyDescent="0.25">
      <c r="A224" s="3"/>
      <c r="B224" s="12">
        <v>221</v>
      </c>
      <c r="C224" s="5" t="e">
        <f>INDEX(data[sitename],MATCH(B224,data[rank],0))</f>
        <v>#N/A</v>
      </c>
      <c r="D224" s="5" t="e">
        <f>INDEX(data[sitetype],MATCH(B224,data[rank],0))</f>
        <v>#N/A</v>
      </c>
      <c r="E224" s="5" t="e">
        <f>INDEX(data[agency_cdc],MATCH(B224,data[rank],0))</f>
        <v>#N/A</v>
      </c>
      <c r="F224" s="5" t="e">
        <f>INDEX(data[agency_usaid],MATCH(B224,data[rank],0))</f>
        <v>#N/A</v>
      </c>
      <c r="G224" s="10" t="e">
        <f>INDEX(data[psnu],MATCH(B224,data[rank],0))</f>
        <v>#N/A</v>
      </c>
      <c r="H224" s="2" t="e">
        <f>INDEX(data[snuprioritization],MATCH(B224,data[rank],0))</f>
        <v>#N/A</v>
      </c>
      <c r="I224" s="2" t="e">
        <f>INDEX(data[score],MATCH(B224,data[rank],0))</f>
        <v>#N/A</v>
      </c>
    </row>
    <row r="225" spans="1:9" x14ac:dyDescent="0.25">
      <c r="A225" s="3"/>
      <c r="B225" s="12">
        <v>222</v>
      </c>
      <c r="C225" s="5" t="e">
        <f>INDEX(data[sitename],MATCH(B225,data[rank],0))</f>
        <v>#N/A</v>
      </c>
      <c r="D225" s="5" t="e">
        <f>INDEX(data[sitetype],MATCH(B225,data[rank],0))</f>
        <v>#N/A</v>
      </c>
      <c r="E225" s="5" t="e">
        <f>INDEX(data[agency_cdc],MATCH(B225,data[rank],0))</f>
        <v>#N/A</v>
      </c>
      <c r="F225" s="5" t="e">
        <f>INDEX(data[agency_usaid],MATCH(B225,data[rank],0))</f>
        <v>#N/A</v>
      </c>
      <c r="G225" s="10" t="e">
        <f>INDEX(data[psnu],MATCH(B225,data[rank],0))</f>
        <v>#N/A</v>
      </c>
      <c r="H225" s="2" t="e">
        <f>INDEX(data[snuprioritization],MATCH(B225,data[rank],0))</f>
        <v>#N/A</v>
      </c>
      <c r="I225" s="2" t="e">
        <f>INDEX(data[score],MATCH(B225,data[rank],0))</f>
        <v>#N/A</v>
      </c>
    </row>
    <row r="226" spans="1:9" x14ac:dyDescent="0.25">
      <c r="A226" s="3"/>
      <c r="B226" s="12">
        <v>223</v>
      </c>
      <c r="C226" s="5" t="e">
        <f>INDEX(data[sitename],MATCH(B226,data[rank],0))</f>
        <v>#N/A</v>
      </c>
      <c r="D226" s="5" t="e">
        <f>INDEX(data[sitetype],MATCH(B226,data[rank],0))</f>
        <v>#N/A</v>
      </c>
      <c r="E226" s="5" t="e">
        <f>INDEX(data[agency_cdc],MATCH(B226,data[rank],0))</f>
        <v>#N/A</v>
      </c>
      <c r="F226" s="5" t="e">
        <f>INDEX(data[agency_usaid],MATCH(B226,data[rank],0))</f>
        <v>#N/A</v>
      </c>
      <c r="G226" s="10" t="e">
        <f>INDEX(data[psnu],MATCH(B226,data[rank],0))</f>
        <v>#N/A</v>
      </c>
      <c r="H226" s="2" t="e">
        <f>INDEX(data[snuprioritization],MATCH(B226,data[rank],0))</f>
        <v>#N/A</v>
      </c>
      <c r="I226" s="2" t="e">
        <f>INDEX(data[score],MATCH(B226,data[rank],0))</f>
        <v>#N/A</v>
      </c>
    </row>
    <row r="227" spans="1:9" x14ac:dyDescent="0.25">
      <c r="A227" s="3"/>
      <c r="B227" s="12">
        <v>224</v>
      </c>
      <c r="C227" s="5" t="e">
        <f>INDEX(data[sitename],MATCH(B227,data[rank],0))</f>
        <v>#N/A</v>
      </c>
      <c r="D227" s="5" t="e">
        <f>INDEX(data[sitetype],MATCH(B227,data[rank],0))</f>
        <v>#N/A</v>
      </c>
      <c r="E227" s="5" t="e">
        <f>INDEX(data[agency_cdc],MATCH(B227,data[rank],0))</f>
        <v>#N/A</v>
      </c>
      <c r="F227" s="5" t="e">
        <f>INDEX(data[agency_usaid],MATCH(B227,data[rank],0))</f>
        <v>#N/A</v>
      </c>
      <c r="G227" s="10" t="e">
        <f>INDEX(data[psnu],MATCH(B227,data[rank],0))</f>
        <v>#N/A</v>
      </c>
      <c r="H227" s="2" t="e">
        <f>INDEX(data[snuprioritization],MATCH(B227,data[rank],0))</f>
        <v>#N/A</v>
      </c>
      <c r="I227" s="2" t="e">
        <f>INDEX(data[score],MATCH(B227,data[rank],0))</f>
        <v>#N/A</v>
      </c>
    </row>
    <row r="228" spans="1:9" x14ac:dyDescent="0.25">
      <c r="A228" s="3"/>
      <c r="B228" s="12">
        <v>225</v>
      </c>
      <c r="C228" s="5" t="e">
        <f>INDEX(data[sitename],MATCH(B228,data[rank],0))</f>
        <v>#N/A</v>
      </c>
      <c r="D228" s="5" t="e">
        <f>INDEX(data[sitetype],MATCH(B228,data[rank],0))</f>
        <v>#N/A</v>
      </c>
      <c r="E228" s="5" t="e">
        <f>INDEX(data[agency_cdc],MATCH(B228,data[rank],0))</f>
        <v>#N/A</v>
      </c>
      <c r="F228" s="5" t="e">
        <f>INDEX(data[agency_usaid],MATCH(B228,data[rank],0))</f>
        <v>#N/A</v>
      </c>
      <c r="G228" s="10" t="e">
        <f>INDEX(data[psnu],MATCH(B228,data[rank],0))</f>
        <v>#N/A</v>
      </c>
      <c r="H228" s="2" t="e">
        <f>INDEX(data[snuprioritization],MATCH(B228,data[rank],0))</f>
        <v>#N/A</v>
      </c>
      <c r="I228" s="2" t="e">
        <f>INDEX(data[score],MATCH(B228,data[rank],0))</f>
        <v>#N/A</v>
      </c>
    </row>
    <row r="229" spans="1:9" x14ac:dyDescent="0.25">
      <c r="A229" s="3"/>
      <c r="B229" s="12">
        <v>226</v>
      </c>
      <c r="C229" s="5" t="e">
        <f>INDEX(data[sitename],MATCH(B229,data[rank],0))</f>
        <v>#N/A</v>
      </c>
      <c r="D229" s="5" t="e">
        <f>INDEX(data[sitetype],MATCH(B229,data[rank],0))</f>
        <v>#N/A</v>
      </c>
      <c r="E229" s="5" t="e">
        <f>INDEX(data[agency_cdc],MATCH(B229,data[rank],0))</f>
        <v>#N/A</v>
      </c>
      <c r="F229" s="5" t="e">
        <f>INDEX(data[agency_usaid],MATCH(B229,data[rank],0))</f>
        <v>#N/A</v>
      </c>
      <c r="G229" s="10" t="e">
        <f>INDEX(data[psnu],MATCH(B229,data[rank],0))</f>
        <v>#N/A</v>
      </c>
      <c r="H229" s="2" t="e">
        <f>INDEX(data[snuprioritization],MATCH(B229,data[rank],0))</f>
        <v>#N/A</v>
      </c>
      <c r="I229" s="2" t="e">
        <f>INDEX(data[score],MATCH(B229,data[rank],0))</f>
        <v>#N/A</v>
      </c>
    </row>
    <row r="230" spans="1:9" x14ac:dyDescent="0.25">
      <c r="A230" s="3"/>
      <c r="B230" s="12">
        <v>227</v>
      </c>
      <c r="C230" s="5" t="e">
        <f>INDEX(data[sitename],MATCH(B230,data[rank],0))</f>
        <v>#N/A</v>
      </c>
      <c r="D230" s="5" t="e">
        <f>INDEX(data[sitetype],MATCH(B230,data[rank],0))</f>
        <v>#N/A</v>
      </c>
      <c r="E230" s="5" t="e">
        <f>INDEX(data[agency_cdc],MATCH(B230,data[rank],0))</f>
        <v>#N/A</v>
      </c>
      <c r="F230" s="5" t="e">
        <f>INDEX(data[agency_usaid],MATCH(B230,data[rank],0))</f>
        <v>#N/A</v>
      </c>
      <c r="G230" s="10" t="e">
        <f>INDEX(data[psnu],MATCH(B230,data[rank],0))</f>
        <v>#N/A</v>
      </c>
      <c r="H230" s="2" t="e">
        <f>INDEX(data[snuprioritization],MATCH(B230,data[rank],0))</f>
        <v>#N/A</v>
      </c>
      <c r="I230" s="2" t="e">
        <f>INDEX(data[score],MATCH(B230,data[rank],0))</f>
        <v>#N/A</v>
      </c>
    </row>
    <row r="231" spans="1:9" x14ac:dyDescent="0.25">
      <c r="A231" s="3"/>
      <c r="B231" s="12">
        <v>228</v>
      </c>
      <c r="C231" s="5" t="e">
        <f>INDEX(data[sitename],MATCH(B231,data[rank],0))</f>
        <v>#N/A</v>
      </c>
      <c r="D231" s="5" t="e">
        <f>INDEX(data[sitetype],MATCH(B231,data[rank],0))</f>
        <v>#N/A</v>
      </c>
      <c r="E231" s="5" t="e">
        <f>INDEX(data[agency_cdc],MATCH(B231,data[rank],0))</f>
        <v>#N/A</v>
      </c>
      <c r="F231" s="5" t="e">
        <f>INDEX(data[agency_usaid],MATCH(B231,data[rank],0))</f>
        <v>#N/A</v>
      </c>
      <c r="G231" s="10" t="e">
        <f>INDEX(data[psnu],MATCH(B231,data[rank],0))</f>
        <v>#N/A</v>
      </c>
      <c r="H231" s="2" t="e">
        <f>INDEX(data[snuprioritization],MATCH(B231,data[rank],0))</f>
        <v>#N/A</v>
      </c>
      <c r="I231" s="2" t="e">
        <f>INDEX(data[score],MATCH(B231,data[rank],0))</f>
        <v>#N/A</v>
      </c>
    </row>
    <row r="232" spans="1:9" x14ac:dyDescent="0.25">
      <c r="A232" s="3"/>
      <c r="B232" s="12">
        <v>229</v>
      </c>
      <c r="C232" s="5" t="e">
        <f>INDEX(data[sitename],MATCH(B232,data[rank],0))</f>
        <v>#N/A</v>
      </c>
      <c r="D232" s="5" t="e">
        <f>INDEX(data[sitetype],MATCH(B232,data[rank],0))</f>
        <v>#N/A</v>
      </c>
      <c r="E232" s="5" t="e">
        <f>INDEX(data[agency_cdc],MATCH(B232,data[rank],0))</f>
        <v>#N/A</v>
      </c>
      <c r="F232" s="5" t="e">
        <f>INDEX(data[agency_usaid],MATCH(B232,data[rank],0))</f>
        <v>#N/A</v>
      </c>
      <c r="G232" s="10" t="e">
        <f>INDEX(data[psnu],MATCH(B232,data[rank],0))</f>
        <v>#N/A</v>
      </c>
      <c r="H232" s="2" t="e">
        <f>INDEX(data[snuprioritization],MATCH(B232,data[rank],0))</f>
        <v>#N/A</v>
      </c>
      <c r="I232" s="2" t="e">
        <f>INDEX(data[score],MATCH(B232,data[rank],0))</f>
        <v>#N/A</v>
      </c>
    </row>
    <row r="233" spans="1:9" x14ac:dyDescent="0.25">
      <c r="A233" s="3"/>
      <c r="B233" s="8">
        <v>230</v>
      </c>
      <c r="C233" s="5" t="e">
        <f>INDEX(data[sitename],MATCH(B233,data[rank],0))</f>
        <v>#N/A</v>
      </c>
      <c r="D233" s="5" t="e">
        <f>INDEX(data[sitetype],MATCH(B233,data[rank],0))</f>
        <v>#N/A</v>
      </c>
      <c r="E233" s="5" t="e">
        <f>INDEX(data[agency_cdc],MATCH(B233,data[rank],0))</f>
        <v>#N/A</v>
      </c>
      <c r="F233" s="5" t="e">
        <f>INDEX(data[agency_usaid],MATCH(B233,data[rank],0))</f>
        <v>#N/A</v>
      </c>
      <c r="G233" s="10" t="e">
        <f>INDEX(data[psnu],MATCH(B233,data[rank],0))</f>
        <v>#N/A</v>
      </c>
      <c r="H233" s="2" t="e">
        <f>INDEX(data[snuprioritization],MATCH(B233,data[rank],0))</f>
        <v>#N/A</v>
      </c>
      <c r="I233" s="2" t="e">
        <f>INDEX(data[score],MATCH(B233,data[rank],0))</f>
        <v>#N/A</v>
      </c>
    </row>
    <row r="234" spans="1:9" x14ac:dyDescent="0.25">
      <c r="A234" s="3"/>
      <c r="B234" s="12">
        <v>231</v>
      </c>
      <c r="C234" s="5" t="e">
        <f>INDEX(data[sitename],MATCH(B234,data[rank],0))</f>
        <v>#N/A</v>
      </c>
      <c r="D234" s="5" t="e">
        <f>INDEX(data[sitetype],MATCH(B234,data[rank],0))</f>
        <v>#N/A</v>
      </c>
      <c r="E234" s="5" t="e">
        <f>INDEX(data[agency_cdc],MATCH(B234,data[rank],0))</f>
        <v>#N/A</v>
      </c>
      <c r="F234" s="5" t="e">
        <f>INDEX(data[agency_usaid],MATCH(B234,data[rank],0))</f>
        <v>#N/A</v>
      </c>
      <c r="G234" s="10" t="e">
        <f>INDEX(data[psnu],MATCH(B234,data[rank],0))</f>
        <v>#N/A</v>
      </c>
      <c r="H234" s="2" t="e">
        <f>INDEX(data[snuprioritization],MATCH(B234,data[rank],0))</f>
        <v>#N/A</v>
      </c>
      <c r="I234" s="2" t="e">
        <f>INDEX(data[score],MATCH(B234,data[rank],0))</f>
        <v>#N/A</v>
      </c>
    </row>
    <row r="235" spans="1:9" x14ac:dyDescent="0.25">
      <c r="A235" s="3"/>
      <c r="B235" s="12">
        <v>232</v>
      </c>
      <c r="C235" s="5" t="e">
        <f>INDEX(data[sitename],MATCH(B235,data[rank],0))</f>
        <v>#N/A</v>
      </c>
      <c r="D235" s="5" t="e">
        <f>INDEX(data[sitetype],MATCH(B235,data[rank],0))</f>
        <v>#N/A</v>
      </c>
      <c r="E235" s="5" t="e">
        <f>INDEX(data[agency_cdc],MATCH(B235,data[rank],0))</f>
        <v>#N/A</v>
      </c>
      <c r="F235" s="5" t="e">
        <f>INDEX(data[agency_usaid],MATCH(B235,data[rank],0))</f>
        <v>#N/A</v>
      </c>
      <c r="G235" s="10" t="e">
        <f>INDEX(data[psnu],MATCH(B235,data[rank],0))</f>
        <v>#N/A</v>
      </c>
      <c r="H235" s="2" t="e">
        <f>INDEX(data[snuprioritization],MATCH(B235,data[rank],0))</f>
        <v>#N/A</v>
      </c>
      <c r="I235" s="2" t="e">
        <f>INDEX(data[score],MATCH(B235,data[rank],0))</f>
        <v>#N/A</v>
      </c>
    </row>
    <row r="236" spans="1:9" x14ac:dyDescent="0.25">
      <c r="A236" s="3"/>
      <c r="B236" s="12">
        <v>233</v>
      </c>
      <c r="C236" s="5" t="e">
        <f>INDEX(data[sitename],MATCH(B236,data[rank],0))</f>
        <v>#N/A</v>
      </c>
      <c r="D236" s="5" t="e">
        <f>INDEX(data[sitetype],MATCH(B236,data[rank],0))</f>
        <v>#N/A</v>
      </c>
      <c r="E236" s="5" t="e">
        <f>INDEX(data[agency_cdc],MATCH(B236,data[rank],0))</f>
        <v>#N/A</v>
      </c>
      <c r="F236" s="5" t="e">
        <f>INDEX(data[agency_usaid],MATCH(B236,data[rank],0))</f>
        <v>#N/A</v>
      </c>
      <c r="G236" s="10" t="e">
        <f>INDEX(data[psnu],MATCH(B236,data[rank],0))</f>
        <v>#N/A</v>
      </c>
      <c r="H236" s="2" t="e">
        <f>INDEX(data[snuprioritization],MATCH(B236,data[rank],0))</f>
        <v>#N/A</v>
      </c>
      <c r="I236" s="2" t="e">
        <f>INDEX(data[score],MATCH(B236,data[rank],0))</f>
        <v>#N/A</v>
      </c>
    </row>
    <row r="237" spans="1:9" x14ac:dyDescent="0.25">
      <c r="A237" s="3"/>
      <c r="B237" s="12">
        <v>234</v>
      </c>
      <c r="C237" s="5" t="e">
        <f>INDEX(data[sitename],MATCH(B237,data[rank],0))</f>
        <v>#N/A</v>
      </c>
      <c r="D237" s="5" t="e">
        <f>INDEX(data[sitetype],MATCH(B237,data[rank],0))</f>
        <v>#N/A</v>
      </c>
      <c r="E237" s="5" t="e">
        <f>INDEX(data[agency_cdc],MATCH(B237,data[rank],0))</f>
        <v>#N/A</v>
      </c>
      <c r="F237" s="5" t="e">
        <f>INDEX(data[agency_usaid],MATCH(B237,data[rank],0))</f>
        <v>#N/A</v>
      </c>
      <c r="G237" s="10" t="e">
        <f>INDEX(data[psnu],MATCH(B237,data[rank],0))</f>
        <v>#N/A</v>
      </c>
      <c r="H237" s="2" t="e">
        <f>INDEX(data[snuprioritization],MATCH(B237,data[rank],0))</f>
        <v>#N/A</v>
      </c>
      <c r="I237" s="2" t="e">
        <f>INDEX(data[score],MATCH(B237,data[rank],0))</f>
        <v>#N/A</v>
      </c>
    </row>
    <row r="238" spans="1:9" x14ac:dyDescent="0.25">
      <c r="A238" s="3"/>
      <c r="B238" s="12">
        <v>235</v>
      </c>
      <c r="C238" s="5" t="e">
        <f>INDEX(data[sitename],MATCH(B238,data[rank],0))</f>
        <v>#N/A</v>
      </c>
      <c r="D238" s="5" t="e">
        <f>INDEX(data[sitetype],MATCH(B238,data[rank],0))</f>
        <v>#N/A</v>
      </c>
      <c r="E238" s="5" t="e">
        <f>INDEX(data[agency_cdc],MATCH(B238,data[rank],0))</f>
        <v>#N/A</v>
      </c>
      <c r="F238" s="5" t="e">
        <f>INDEX(data[agency_usaid],MATCH(B238,data[rank],0))</f>
        <v>#N/A</v>
      </c>
      <c r="G238" s="10" t="e">
        <f>INDEX(data[psnu],MATCH(B238,data[rank],0))</f>
        <v>#N/A</v>
      </c>
      <c r="H238" s="2" t="e">
        <f>INDEX(data[snuprioritization],MATCH(B238,data[rank],0))</f>
        <v>#N/A</v>
      </c>
      <c r="I238" s="2" t="e">
        <f>INDEX(data[score],MATCH(B238,data[rank],0))</f>
        <v>#N/A</v>
      </c>
    </row>
    <row r="239" spans="1:9" x14ac:dyDescent="0.25">
      <c r="A239" s="3"/>
      <c r="B239" s="12">
        <v>236</v>
      </c>
      <c r="C239" s="5" t="e">
        <f>INDEX(data[sitename],MATCH(B239,data[rank],0))</f>
        <v>#N/A</v>
      </c>
      <c r="D239" s="5" t="e">
        <f>INDEX(data[sitetype],MATCH(B239,data[rank],0))</f>
        <v>#N/A</v>
      </c>
      <c r="E239" s="5" t="e">
        <f>INDEX(data[agency_cdc],MATCH(B239,data[rank],0))</f>
        <v>#N/A</v>
      </c>
      <c r="F239" s="5" t="e">
        <f>INDEX(data[agency_usaid],MATCH(B239,data[rank],0))</f>
        <v>#N/A</v>
      </c>
      <c r="G239" s="10" t="e">
        <f>INDEX(data[psnu],MATCH(B239,data[rank],0))</f>
        <v>#N/A</v>
      </c>
      <c r="H239" s="2" t="e">
        <f>INDEX(data[snuprioritization],MATCH(B239,data[rank],0))</f>
        <v>#N/A</v>
      </c>
      <c r="I239" s="2" t="e">
        <f>INDEX(data[score],MATCH(B239,data[rank],0))</f>
        <v>#N/A</v>
      </c>
    </row>
    <row r="240" spans="1:9" x14ac:dyDescent="0.25">
      <c r="A240" s="3"/>
      <c r="B240" s="12">
        <v>237</v>
      </c>
      <c r="C240" s="5" t="e">
        <f>INDEX(data[sitename],MATCH(B240,data[rank],0))</f>
        <v>#N/A</v>
      </c>
      <c r="D240" s="5" t="e">
        <f>INDEX(data[sitetype],MATCH(B240,data[rank],0))</f>
        <v>#N/A</v>
      </c>
      <c r="E240" s="5" t="e">
        <f>INDEX(data[agency_cdc],MATCH(B240,data[rank],0))</f>
        <v>#N/A</v>
      </c>
      <c r="F240" s="5" t="e">
        <f>INDEX(data[agency_usaid],MATCH(B240,data[rank],0))</f>
        <v>#N/A</v>
      </c>
      <c r="G240" s="10" t="e">
        <f>INDEX(data[psnu],MATCH(B240,data[rank],0))</f>
        <v>#N/A</v>
      </c>
      <c r="H240" s="2" t="e">
        <f>INDEX(data[snuprioritization],MATCH(B240,data[rank],0))</f>
        <v>#N/A</v>
      </c>
      <c r="I240" s="2" t="e">
        <f>INDEX(data[score],MATCH(B240,data[rank],0))</f>
        <v>#N/A</v>
      </c>
    </row>
    <row r="241" spans="1:9" x14ac:dyDescent="0.25">
      <c r="A241" s="3"/>
      <c r="B241" s="12">
        <v>238</v>
      </c>
      <c r="C241" s="5" t="e">
        <f>INDEX(data[sitename],MATCH(B241,data[rank],0))</f>
        <v>#N/A</v>
      </c>
      <c r="D241" s="5" t="e">
        <f>INDEX(data[sitetype],MATCH(B241,data[rank],0))</f>
        <v>#N/A</v>
      </c>
      <c r="E241" s="5" t="e">
        <f>INDEX(data[agency_cdc],MATCH(B241,data[rank],0))</f>
        <v>#N/A</v>
      </c>
      <c r="F241" s="5" t="e">
        <f>INDEX(data[agency_usaid],MATCH(B241,data[rank],0))</f>
        <v>#N/A</v>
      </c>
      <c r="G241" s="10" t="e">
        <f>INDEX(data[psnu],MATCH(B241,data[rank],0))</f>
        <v>#N/A</v>
      </c>
      <c r="H241" s="2" t="e">
        <f>INDEX(data[snuprioritization],MATCH(B241,data[rank],0))</f>
        <v>#N/A</v>
      </c>
      <c r="I241" s="2" t="e">
        <f>INDEX(data[score],MATCH(B241,data[rank],0))</f>
        <v>#N/A</v>
      </c>
    </row>
    <row r="242" spans="1:9" x14ac:dyDescent="0.25">
      <c r="A242" s="3"/>
      <c r="B242" s="12">
        <v>239</v>
      </c>
      <c r="C242" s="5" t="e">
        <f>INDEX(data[sitename],MATCH(B242,data[rank],0))</f>
        <v>#N/A</v>
      </c>
      <c r="D242" s="5" t="e">
        <f>INDEX(data[sitetype],MATCH(B242,data[rank],0))</f>
        <v>#N/A</v>
      </c>
      <c r="E242" s="5" t="e">
        <f>INDEX(data[agency_cdc],MATCH(B242,data[rank],0))</f>
        <v>#N/A</v>
      </c>
      <c r="F242" s="5" t="e">
        <f>INDEX(data[agency_usaid],MATCH(B242,data[rank],0))</f>
        <v>#N/A</v>
      </c>
      <c r="G242" s="10" t="e">
        <f>INDEX(data[psnu],MATCH(B242,data[rank],0))</f>
        <v>#N/A</v>
      </c>
      <c r="H242" s="2" t="e">
        <f>INDEX(data[snuprioritization],MATCH(B242,data[rank],0))</f>
        <v>#N/A</v>
      </c>
      <c r="I242" s="2" t="e">
        <f>INDEX(data[score],MATCH(B242,data[rank],0))</f>
        <v>#N/A</v>
      </c>
    </row>
    <row r="243" spans="1:9" x14ac:dyDescent="0.25">
      <c r="A243" s="3"/>
      <c r="B243" s="8">
        <v>240</v>
      </c>
      <c r="C243" s="5" t="e">
        <f>INDEX(data[sitename],MATCH(B243,data[rank],0))</f>
        <v>#N/A</v>
      </c>
      <c r="D243" s="5" t="e">
        <f>INDEX(data[sitetype],MATCH(B243,data[rank],0))</f>
        <v>#N/A</v>
      </c>
      <c r="E243" s="5" t="e">
        <f>INDEX(data[agency_cdc],MATCH(B243,data[rank],0))</f>
        <v>#N/A</v>
      </c>
      <c r="F243" s="5" t="e">
        <f>INDEX(data[agency_usaid],MATCH(B243,data[rank],0))</f>
        <v>#N/A</v>
      </c>
      <c r="G243" s="10" t="e">
        <f>INDEX(data[psnu],MATCH(B243,data[rank],0))</f>
        <v>#N/A</v>
      </c>
      <c r="H243" s="2" t="e">
        <f>INDEX(data[snuprioritization],MATCH(B243,data[rank],0))</f>
        <v>#N/A</v>
      </c>
      <c r="I243" s="2" t="e">
        <f>INDEX(data[score],MATCH(B243,data[rank],0))</f>
        <v>#N/A</v>
      </c>
    </row>
    <row r="244" spans="1:9" x14ac:dyDescent="0.25">
      <c r="A244" s="3"/>
      <c r="B244" s="12">
        <v>241</v>
      </c>
      <c r="C244" s="5" t="e">
        <f>INDEX(data[sitename],MATCH(B244,data[rank],0))</f>
        <v>#N/A</v>
      </c>
      <c r="D244" s="5" t="e">
        <f>INDEX(data[sitetype],MATCH(B244,data[rank],0))</f>
        <v>#N/A</v>
      </c>
      <c r="E244" s="5" t="e">
        <f>INDEX(data[agency_cdc],MATCH(B244,data[rank],0))</f>
        <v>#N/A</v>
      </c>
      <c r="F244" s="5" t="e">
        <f>INDEX(data[agency_usaid],MATCH(B244,data[rank],0))</f>
        <v>#N/A</v>
      </c>
      <c r="G244" s="10" t="e">
        <f>INDEX(data[psnu],MATCH(B244,data[rank],0))</f>
        <v>#N/A</v>
      </c>
      <c r="H244" s="2" t="e">
        <f>INDEX(data[snuprioritization],MATCH(B244,data[rank],0))</f>
        <v>#N/A</v>
      </c>
      <c r="I244" s="2" t="e">
        <f>INDEX(data[score],MATCH(B244,data[rank],0))</f>
        <v>#N/A</v>
      </c>
    </row>
    <row r="245" spans="1:9" x14ac:dyDescent="0.25">
      <c r="A245" s="3"/>
      <c r="B245" s="12">
        <v>242</v>
      </c>
      <c r="C245" s="5" t="e">
        <f>INDEX(data[sitename],MATCH(B245,data[rank],0))</f>
        <v>#N/A</v>
      </c>
      <c r="D245" s="5" t="e">
        <f>INDEX(data[sitetype],MATCH(B245,data[rank],0))</f>
        <v>#N/A</v>
      </c>
      <c r="E245" s="5" t="e">
        <f>INDEX(data[agency_cdc],MATCH(B245,data[rank],0))</f>
        <v>#N/A</v>
      </c>
      <c r="F245" s="5" t="e">
        <f>INDEX(data[agency_usaid],MATCH(B245,data[rank],0))</f>
        <v>#N/A</v>
      </c>
      <c r="G245" s="10" t="e">
        <f>INDEX(data[psnu],MATCH(B245,data[rank],0))</f>
        <v>#N/A</v>
      </c>
      <c r="H245" s="2" t="e">
        <f>INDEX(data[snuprioritization],MATCH(B245,data[rank],0))</f>
        <v>#N/A</v>
      </c>
      <c r="I245" s="2" t="e">
        <f>INDEX(data[score],MATCH(B245,data[rank],0))</f>
        <v>#N/A</v>
      </c>
    </row>
    <row r="246" spans="1:9" x14ac:dyDescent="0.25">
      <c r="A246" s="3"/>
      <c r="B246" s="12">
        <v>243</v>
      </c>
      <c r="C246" s="5" t="e">
        <f>INDEX(data[sitename],MATCH(B246,data[rank],0))</f>
        <v>#N/A</v>
      </c>
      <c r="D246" s="5" t="e">
        <f>INDEX(data[sitetype],MATCH(B246,data[rank],0))</f>
        <v>#N/A</v>
      </c>
      <c r="E246" s="5" t="e">
        <f>INDEX(data[agency_cdc],MATCH(B246,data[rank],0))</f>
        <v>#N/A</v>
      </c>
      <c r="F246" s="5" t="e">
        <f>INDEX(data[agency_usaid],MATCH(B246,data[rank],0))</f>
        <v>#N/A</v>
      </c>
      <c r="G246" s="10" t="e">
        <f>INDEX(data[psnu],MATCH(B246,data[rank],0))</f>
        <v>#N/A</v>
      </c>
      <c r="H246" s="2" t="e">
        <f>INDEX(data[snuprioritization],MATCH(B246,data[rank],0))</f>
        <v>#N/A</v>
      </c>
      <c r="I246" s="2" t="e">
        <f>INDEX(data[score],MATCH(B246,data[rank],0))</f>
        <v>#N/A</v>
      </c>
    </row>
    <row r="247" spans="1:9" x14ac:dyDescent="0.25">
      <c r="A247" s="3"/>
      <c r="B247" s="12">
        <v>244</v>
      </c>
      <c r="C247" s="5" t="e">
        <f>INDEX(data[sitename],MATCH(B247,data[rank],0))</f>
        <v>#N/A</v>
      </c>
      <c r="D247" s="5" t="e">
        <f>INDEX(data[sitetype],MATCH(B247,data[rank],0))</f>
        <v>#N/A</v>
      </c>
      <c r="E247" s="5" t="e">
        <f>INDEX(data[agency_cdc],MATCH(B247,data[rank],0))</f>
        <v>#N/A</v>
      </c>
      <c r="F247" s="5" t="e">
        <f>INDEX(data[agency_usaid],MATCH(B247,data[rank],0))</f>
        <v>#N/A</v>
      </c>
      <c r="G247" s="10" t="e">
        <f>INDEX(data[psnu],MATCH(B247,data[rank],0))</f>
        <v>#N/A</v>
      </c>
      <c r="H247" s="2" t="e">
        <f>INDEX(data[snuprioritization],MATCH(B247,data[rank],0))</f>
        <v>#N/A</v>
      </c>
      <c r="I247" s="2" t="e">
        <f>INDEX(data[score],MATCH(B247,data[rank],0))</f>
        <v>#N/A</v>
      </c>
    </row>
    <row r="248" spans="1:9" x14ac:dyDescent="0.25">
      <c r="A248" s="3"/>
      <c r="B248" s="12">
        <v>245</v>
      </c>
      <c r="C248" s="5" t="e">
        <f>INDEX(data[sitename],MATCH(B248,data[rank],0))</f>
        <v>#N/A</v>
      </c>
      <c r="D248" s="5" t="e">
        <f>INDEX(data[sitetype],MATCH(B248,data[rank],0))</f>
        <v>#N/A</v>
      </c>
      <c r="E248" s="5" t="e">
        <f>INDEX(data[agency_cdc],MATCH(B248,data[rank],0))</f>
        <v>#N/A</v>
      </c>
      <c r="F248" s="5" t="e">
        <f>INDEX(data[agency_usaid],MATCH(B248,data[rank],0))</f>
        <v>#N/A</v>
      </c>
      <c r="G248" s="10" t="e">
        <f>INDEX(data[psnu],MATCH(B248,data[rank],0))</f>
        <v>#N/A</v>
      </c>
      <c r="H248" s="2" t="e">
        <f>INDEX(data[snuprioritization],MATCH(B248,data[rank],0))</f>
        <v>#N/A</v>
      </c>
      <c r="I248" s="2" t="e">
        <f>INDEX(data[score],MATCH(B248,data[rank],0))</f>
        <v>#N/A</v>
      </c>
    </row>
    <row r="249" spans="1:9" x14ac:dyDescent="0.25">
      <c r="A249" s="3"/>
      <c r="B249" s="12">
        <v>246</v>
      </c>
      <c r="C249" s="5" t="e">
        <f>INDEX(data[sitename],MATCH(B249,data[rank],0))</f>
        <v>#N/A</v>
      </c>
      <c r="D249" s="5" t="e">
        <f>INDEX(data[sitetype],MATCH(B249,data[rank],0))</f>
        <v>#N/A</v>
      </c>
      <c r="E249" s="5" t="e">
        <f>INDEX(data[agency_cdc],MATCH(B249,data[rank],0))</f>
        <v>#N/A</v>
      </c>
      <c r="F249" s="5" t="e">
        <f>INDEX(data[agency_usaid],MATCH(B249,data[rank],0))</f>
        <v>#N/A</v>
      </c>
      <c r="G249" s="10" t="e">
        <f>INDEX(data[psnu],MATCH(B249,data[rank],0))</f>
        <v>#N/A</v>
      </c>
      <c r="H249" s="2" t="e">
        <f>INDEX(data[snuprioritization],MATCH(B249,data[rank],0))</f>
        <v>#N/A</v>
      </c>
      <c r="I249" s="2" t="e">
        <f>INDEX(data[score],MATCH(B249,data[rank],0))</f>
        <v>#N/A</v>
      </c>
    </row>
    <row r="250" spans="1:9" x14ac:dyDescent="0.25">
      <c r="A250" s="3"/>
      <c r="B250" s="12">
        <v>247</v>
      </c>
      <c r="C250" s="5" t="e">
        <f>INDEX(data[sitename],MATCH(B250,data[rank],0))</f>
        <v>#N/A</v>
      </c>
      <c r="D250" s="5" t="e">
        <f>INDEX(data[sitetype],MATCH(B250,data[rank],0))</f>
        <v>#N/A</v>
      </c>
      <c r="E250" s="5" t="e">
        <f>INDEX(data[agency_cdc],MATCH(B250,data[rank],0))</f>
        <v>#N/A</v>
      </c>
      <c r="F250" s="5" t="e">
        <f>INDEX(data[agency_usaid],MATCH(B250,data[rank],0))</f>
        <v>#N/A</v>
      </c>
      <c r="G250" s="10" t="e">
        <f>INDEX(data[psnu],MATCH(B250,data[rank],0))</f>
        <v>#N/A</v>
      </c>
      <c r="H250" s="2" t="e">
        <f>INDEX(data[snuprioritization],MATCH(B250,data[rank],0))</f>
        <v>#N/A</v>
      </c>
      <c r="I250" s="2" t="e">
        <f>INDEX(data[score],MATCH(B250,data[rank],0))</f>
        <v>#N/A</v>
      </c>
    </row>
    <row r="251" spans="1:9" x14ac:dyDescent="0.25">
      <c r="A251" s="3"/>
      <c r="B251" s="12">
        <v>248</v>
      </c>
      <c r="C251" s="5" t="e">
        <f>INDEX(data[sitename],MATCH(B251,data[rank],0))</f>
        <v>#N/A</v>
      </c>
      <c r="D251" s="5" t="e">
        <f>INDEX(data[sitetype],MATCH(B251,data[rank],0))</f>
        <v>#N/A</v>
      </c>
      <c r="E251" s="5" t="e">
        <f>INDEX(data[agency_cdc],MATCH(B251,data[rank],0))</f>
        <v>#N/A</v>
      </c>
      <c r="F251" s="5" t="e">
        <f>INDEX(data[agency_usaid],MATCH(B251,data[rank],0))</f>
        <v>#N/A</v>
      </c>
      <c r="G251" s="10" t="e">
        <f>INDEX(data[psnu],MATCH(B251,data[rank],0))</f>
        <v>#N/A</v>
      </c>
      <c r="H251" s="2" t="e">
        <f>INDEX(data[snuprioritization],MATCH(B251,data[rank],0))</f>
        <v>#N/A</v>
      </c>
      <c r="I251" s="2" t="e">
        <f>INDEX(data[score],MATCH(B251,data[rank],0))</f>
        <v>#N/A</v>
      </c>
    </row>
    <row r="252" spans="1:9" x14ac:dyDescent="0.25">
      <c r="A252" s="3"/>
      <c r="B252" s="12">
        <v>249</v>
      </c>
      <c r="C252" s="5" t="e">
        <f>INDEX(data[sitename],MATCH(B252,data[rank],0))</f>
        <v>#N/A</v>
      </c>
      <c r="D252" s="5" t="e">
        <f>INDEX(data[sitetype],MATCH(B252,data[rank],0))</f>
        <v>#N/A</v>
      </c>
      <c r="E252" s="5" t="e">
        <f>INDEX(data[agency_cdc],MATCH(B252,data[rank],0))</f>
        <v>#N/A</v>
      </c>
      <c r="F252" s="5" t="e">
        <f>INDEX(data[agency_usaid],MATCH(B252,data[rank],0))</f>
        <v>#N/A</v>
      </c>
      <c r="G252" s="10" t="e">
        <f>INDEX(data[psnu],MATCH(B252,data[rank],0))</f>
        <v>#N/A</v>
      </c>
      <c r="H252" s="2" t="e">
        <f>INDEX(data[snuprioritization],MATCH(B252,data[rank],0))</f>
        <v>#N/A</v>
      </c>
      <c r="I252" s="2" t="e">
        <f>INDEX(data[score],MATCH(B252,data[rank],0))</f>
        <v>#N/A</v>
      </c>
    </row>
    <row r="253" spans="1:9" x14ac:dyDescent="0.25">
      <c r="A253" s="3"/>
      <c r="B253" s="8">
        <v>250</v>
      </c>
      <c r="C253" s="5" t="e">
        <f>INDEX(data[sitename],MATCH(B253,data[rank],0))</f>
        <v>#N/A</v>
      </c>
      <c r="D253" s="5" t="e">
        <f>INDEX(data[sitetype],MATCH(B253,data[rank],0))</f>
        <v>#N/A</v>
      </c>
      <c r="E253" s="5" t="e">
        <f>INDEX(data[agency_cdc],MATCH(B253,data[rank],0))</f>
        <v>#N/A</v>
      </c>
      <c r="F253" s="5" t="e">
        <f>INDEX(data[agency_usaid],MATCH(B253,data[rank],0))</f>
        <v>#N/A</v>
      </c>
      <c r="G253" s="10" t="e">
        <f>INDEX(data[psnu],MATCH(B253,data[rank],0))</f>
        <v>#N/A</v>
      </c>
      <c r="H253" s="2" t="e">
        <f>INDEX(data[snuprioritization],MATCH(B253,data[rank],0))</f>
        <v>#N/A</v>
      </c>
      <c r="I253" s="2" t="e">
        <f>INDEX(data[score],MATCH(B253,data[rank],0))</f>
        <v>#N/A</v>
      </c>
    </row>
    <row r="254" spans="1:9" x14ac:dyDescent="0.25">
      <c r="A254" s="3"/>
      <c r="B254" s="12">
        <v>251</v>
      </c>
      <c r="C254" s="5" t="e">
        <f>INDEX(data[sitename],MATCH(B254,data[rank],0))</f>
        <v>#N/A</v>
      </c>
      <c r="D254" s="5" t="e">
        <f>INDEX(data[sitetype],MATCH(B254,data[rank],0))</f>
        <v>#N/A</v>
      </c>
      <c r="E254" s="5" t="e">
        <f>INDEX(data[agency_cdc],MATCH(B254,data[rank],0))</f>
        <v>#N/A</v>
      </c>
      <c r="F254" s="5" t="e">
        <f>INDEX(data[agency_usaid],MATCH(B254,data[rank],0))</f>
        <v>#N/A</v>
      </c>
      <c r="G254" s="10" t="e">
        <f>INDEX(data[psnu],MATCH(B254,data[rank],0))</f>
        <v>#N/A</v>
      </c>
      <c r="H254" s="2" t="e">
        <f>INDEX(data[snuprioritization],MATCH(B254,data[rank],0))</f>
        <v>#N/A</v>
      </c>
      <c r="I254" s="2" t="e">
        <f>INDEX(data[score],MATCH(B254,data[rank],0))</f>
        <v>#N/A</v>
      </c>
    </row>
    <row r="255" spans="1:9" x14ac:dyDescent="0.25">
      <c r="A255" s="3"/>
      <c r="B255" s="12">
        <v>252</v>
      </c>
      <c r="C255" s="5" t="e">
        <f>INDEX(data[sitename],MATCH(B255,data[rank],0))</f>
        <v>#N/A</v>
      </c>
      <c r="D255" s="5" t="e">
        <f>INDEX(data[sitetype],MATCH(B255,data[rank],0))</f>
        <v>#N/A</v>
      </c>
      <c r="E255" s="5" t="e">
        <f>INDEX(data[agency_cdc],MATCH(B255,data[rank],0))</f>
        <v>#N/A</v>
      </c>
      <c r="F255" s="5" t="e">
        <f>INDEX(data[agency_usaid],MATCH(B255,data[rank],0))</f>
        <v>#N/A</v>
      </c>
      <c r="G255" s="10" t="e">
        <f>INDEX(data[psnu],MATCH(B255,data[rank],0))</f>
        <v>#N/A</v>
      </c>
      <c r="H255" s="2" t="e">
        <f>INDEX(data[snuprioritization],MATCH(B255,data[rank],0))</f>
        <v>#N/A</v>
      </c>
      <c r="I255" s="2" t="e">
        <f>INDEX(data[score],MATCH(B255,data[rank],0))</f>
        <v>#N/A</v>
      </c>
    </row>
    <row r="256" spans="1:9" x14ac:dyDescent="0.25">
      <c r="A256" s="3"/>
      <c r="B256" s="12">
        <v>253</v>
      </c>
      <c r="C256" s="5" t="e">
        <f>INDEX(data[sitename],MATCH(B256,data[rank],0))</f>
        <v>#N/A</v>
      </c>
      <c r="D256" s="5" t="e">
        <f>INDEX(data[sitetype],MATCH(B256,data[rank],0))</f>
        <v>#N/A</v>
      </c>
      <c r="E256" s="5" t="e">
        <f>INDEX(data[agency_cdc],MATCH(B256,data[rank],0))</f>
        <v>#N/A</v>
      </c>
      <c r="F256" s="5" t="e">
        <f>INDEX(data[agency_usaid],MATCH(B256,data[rank],0))</f>
        <v>#N/A</v>
      </c>
      <c r="G256" s="10" t="e">
        <f>INDEX(data[psnu],MATCH(B256,data[rank],0))</f>
        <v>#N/A</v>
      </c>
      <c r="H256" s="2" t="e">
        <f>INDEX(data[snuprioritization],MATCH(B256,data[rank],0))</f>
        <v>#N/A</v>
      </c>
      <c r="I256" s="2" t="e">
        <f>INDEX(data[score],MATCH(B256,data[rank],0))</f>
        <v>#N/A</v>
      </c>
    </row>
    <row r="257" spans="1:9" x14ac:dyDescent="0.25">
      <c r="A257" s="3"/>
      <c r="B257" s="12">
        <v>254</v>
      </c>
      <c r="C257" s="5" t="e">
        <f>INDEX(data[sitename],MATCH(B257,data[rank],0))</f>
        <v>#N/A</v>
      </c>
      <c r="D257" s="5" t="e">
        <f>INDEX(data[sitetype],MATCH(B257,data[rank],0))</f>
        <v>#N/A</v>
      </c>
      <c r="E257" s="5" t="e">
        <f>INDEX(data[agency_cdc],MATCH(B257,data[rank],0))</f>
        <v>#N/A</v>
      </c>
      <c r="F257" s="5" t="e">
        <f>INDEX(data[agency_usaid],MATCH(B257,data[rank],0))</f>
        <v>#N/A</v>
      </c>
      <c r="G257" s="10" t="e">
        <f>INDEX(data[psnu],MATCH(B257,data[rank],0))</f>
        <v>#N/A</v>
      </c>
      <c r="H257" s="2" t="e">
        <f>INDEX(data[snuprioritization],MATCH(B257,data[rank],0))</f>
        <v>#N/A</v>
      </c>
      <c r="I257" s="2" t="e">
        <f>INDEX(data[score],MATCH(B257,data[rank],0))</f>
        <v>#N/A</v>
      </c>
    </row>
    <row r="258" spans="1:9" x14ac:dyDescent="0.25">
      <c r="A258" s="3"/>
      <c r="B258" s="12">
        <v>255</v>
      </c>
      <c r="C258" s="5" t="e">
        <f>INDEX(data[sitename],MATCH(B258,data[rank],0))</f>
        <v>#N/A</v>
      </c>
      <c r="D258" s="5" t="e">
        <f>INDEX(data[sitetype],MATCH(B258,data[rank],0))</f>
        <v>#N/A</v>
      </c>
      <c r="E258" s="5" t="e">
        <f>INDEX(data[agency_cdc],MATCH(B258,data[rank],0))</f>
        <v>#N/A</v>
      </c>
      <c r="F258" s="5" t="e">
        <f>INDEX(data[agency_usaid],MATCH(B258,data[rank],0))</f>
        <v>#N/A</v>
      </c>
      <c r="G258" s="10" t="e">
        <f>INDEX(data[psnu],MATCH(B258,data[rank],0))</f>
        <v>#N/A</v>
      </c>
      <c r="H258" s="2" t="e">
        <f>INDEX(data[snuprioritization],MATCH(B258,data[rank],0))</f>
        <v>#N/A</v>
      </c>
      <c r="I258" s="2" t="e">
        <f>INDEX(data[score],MATCH(B258,data[rank],0))</f>
        <v>#N/A</v>
      </c>
    </row>
    <row r="259" spans="1:9" x14ac:dyDescent="0.25">
      <c r="A259" s="3"/>
      <c r="B259" s="12">
        <v>256</v>
      </c>
      <c r="C259" s="5" t="e">
        <f>INDEX(data[sitename],MATCH(B259,data[rank],0))</f>
        <v>#N/A</v>
      </c>
      <c r="D259" s="5" t="e">
        <f>INDEX(data[sitetype],MATCH(B259,data[rank],0))</f>
        <v>#N/A</v>
      </c>
      <c r="E259" s="5" t="e">
        <f>INDEX(data[agency_cdc],MATCH(B259,data[rank],0))</f>
        <v>#N/A</v>
      </c>
      <c r="F259" s="5" t="e">
        <f>INDEX(data[agency_usaid],MATCH(B259,data[rank],0))</f>
        <v>#N/A</v>
      </c>
      <c r="G259" s="10" t="e">
        <f>INDEX(data[psnu],MATCH(B259,data[rank],0))</f>
        <v>#N/A</v>
      </c>
      <c r="H259" s="2" t="e">
        <f>INDEX(data[snuprioritization],MATCH(B259,data[rank],0))</f>
        <v>#N/A</v>
      </c>
      <c r="I259" s="2" t="e">
        <f>INDEX(data[score],MATCH(B259,data[rank],0))</f>
        <v>#N/A</v>
      </c>
    </row>
    <row r="260" spans="1:9" x14ac:dyDescent="0.25">
      <c r="A260" s="3"/>
      <c r="B260" s="12">
        <v>257</v>
      </c>
      <c r="C260" s="5" t="e">
        <f>INDEX(data[sitename],MATCH(B260,data[rank],0))</f>
        <v>#N/A</v>
      </c>
      <c r="D260" s="5" t="e">
        <f>INDEX(data[sitetype],MATCH(B260,data[rank],0))</f>
        <v>#N/A</v>
      </c>
      <c r="E260" s="5" t="e">
        <f>INDEX(data[agency_cdc],MATCH(B260,data[rank],0))</f>
        <v>#N/A</v>
      </c>
      <c r="F260" s="5" t="e">
        <f>INDEX(data[agency_usaid],MATCH(B260,data[rank],0))</f>
        <v>#N/A</v>
      </c>
      <c r="G260" s="10" t="e">
        <f>INDEX(data[psnu],MATCH(B260,data[rank],0))</f>
        <v>#N/A</v>
      </c>
      <c r="H260" s="2" t="e">
        <f>INDEX(data[snuprioritization],MATCH(B260,data[rank],0))</f>
        <v>#N/A</v>
      </c>
      <c r="I260" s="2" t="e">
        <f>INDEX(data[score],MATCH(B260,data[rank],0))</f>
        <v>#N/A</v>
      </c>
    </row>
    <row r="261" spans="1:9" x14ac:dyDescent="0.25">
      <c r="A261" s="3"/>
      <c r="B261" s="12">
        <v>258</v>
      </c>
      <c r="C261" s="5" t="e">
        <f>INDEX(data[sitename],MATCH(B261,data[rank],0))</f>
        <v>#N/A</v>
      </c>
      <c r="D261" s="5" t="e">
        <f>INDEX(data[sitetype],MATCH(B261,data[rank],0))</f>
        <v>#N/A</v>
      </c>
      <c r="E261" s="5" t="e">
        <f>INDEX(data[agency_cdc],MATCH(B261,data[rank],0))</f>
        <v>#N/A</v>
      </c>
      <c r="F261" s="5" t="e">
        <f>INDEX(data[agency_usaid],MATCH(B261,data[rank],0))</f>
        <v>#N/A</v>
      </c>
      <c r="G261" s="10" t="e">
        <f>INDEX(data[psnu],MATCH(B261,data[rank],0))</f>
        <v>#N/A</v>
      </c>
      <c r="H261" s="2" t="e">
        <f>INDEX(data[snuprioritization],MATCH(B261,data[rank],0))</f>
        <v>#N/A</v>
      </c>
      <c r="I261" s="2" t="e">
        <f>INDEX(data[score],MATCH(B261,data[rank],0))</f>
        <v>#N/A</v>
      </c>
    </row>
    <row r="262" spans="1:9" x14ac:dyDescent="0.25">
      <c r="A262" s="3"/>
      <c r="B262" s="12">
        <v>259</v>
      </c>
      <c r="C262" s="5" t="e">
        <f>INDEX(data[sitename],MATCH(B262,data[rank],0))</f>
        <v>#N/A</v>
      </c>
      <c r="D262" s="5" t="e">
        <f>INDEX(data[sitetype],MATCH(B262,data[rank],0))</f>
        <v>#N/A</v>
      </c>
      <c r="E262" s="5" t="e">
        <f>INDEX(data[agency_cdc],MATCH(B262,data[rank],0))</f>
        <v>#N/A</v>
      </c>
      <c r="F262" s="5" t="e">
        <f>INDEX(data[agency_usaid],MATCH(B262,data[rank],0))</f>
        <v>#N/A</v>
      </c>
      <c r="G262" s="10" t="e">
        <f>INDEX(data[psnu],MATCH(B262,data[rank],0))</f>
        <v>#N/A</v>
      </c>
      <c r="H262" s="2" t="e">
        <f>INDEX(data[snuprioritization],MATCH(B262,data[rank],0))</f>
        <v>#N/A</v>
      </c>
      <c r="I262" s="2" t="e">
        <f>INDEX(data[score],MATCH(B262,data[rank],0))</f>
        <v>#N/A</v>
      </c>
    </row>
    <row r="263" spans="1:9" x14ac:dyDescent="0.25">
      <c r="A263" s="3"/>
      <c r="B263" s="8">
        <v>260</v>
      </c>
      <c r="C263" s="5" t="e">
        <f>INDEX(data[sitename],MATCH(B263,data[rank],0))</f>
        <v>#N/A</v>
      </c>
      <c r="D263" s="5" t="e">
        <f>INDEX(data[sitetype],MATCH(B263,data[rank],0))</f>
        <v>#N/A</v>
      </c>
      <c r="E263" s="5" t="e">
        <f>INDEX(data[agency_cdc],MATCH(B263,data[rank],0))</f>
        <v>#N/A</v>
      </c>
      <c r="F263" s="5" t="e">
        <f>INDEX(data[agency_usaid],MATCH(B263,data[rank],0))</f>
        <v>#N/A</v>
      </c>
      <c r="G263" s="10" t="e">
        <f>INDEX(data[psnu],MATCH(B263,data[rank],0))</f>
        <v>#N/A</v>
      </c>
      <c r="H263" s="2" t="e">
        <f>INDEX(data[snuprioritization],MATCH(B263,data[rank],0))</f>
        <v>#N/A</v>
      </c>
      <c r="I263" s="2" t="e">
        <f>INDEX(data[score],MATCH(B263,data[rank],0))</f>
        <v>#N/A</v>
      </c>
    </row>
    <row r="264" spans="1:9" x14ac:dyDescent="0.25">
      <c r="A264" s="3"/>
      <c r="B264" s="12">
        <v>261</v>
      </c>
      <c r="C264" s="5" t="e">
        <f>INDEX(data[sitename],MATCH(B264,data[rank],0))</f>
        <v>#N/A</v>
      </c>
      <c r="D264" s="5" t="e">
        <f>INDEX(data[sitetype],MATCH(B264,data[rank],0))</f>
        <v>#N/A</v>
      </c>
      <c r="E264" s="5" t="e">
        <f>INDEX(data[agency_cdc],MATCH(B264,data[rank],0))</f>
        <v>#N/A</v>
      </c>
      <c r="F264" s="5" t="e">
        <f>INDEX(data[agency_usaid],MATCH(B264,data[rank],0))</f>
        <v>#N/A</v>
      </c>
      <c r="G264" s="10" t="e">
        <f>INDEX(data[psnu],MATCH(B264,data[rank],0))</f>
        <v>#N/A</v>
      </c>
      <c r="H264" s="2" t="e">
        <f>INDEX(data[snuprioritization],MATCH(B264,data[rank],0))</f>
        <v>#N/A</v>
      </c>
      <c r="I264" s="2" t="e">
        <f>INDEX(data[score],MATCH(B264,data[rank],0))</f>
        <v>#N/A</v>
      </c>
    </row>
    <row r="265" spans="1:9" x14ac:dyDescent="0.25">
      <c r="A265" s="3"/>
      <c r="B265" s="12">
        <v>262</v>
      </c>
      <c r="C265" s="5" t="e">
        <f>INDEX(data[sitename],MATCH(B265,data[rank],0))</f>
        <v>#N/A</v>
      </c>
      <c r="D265" s="5" t="e">
        <f>INDEX(data[sitetype],MATCH(B265,data[rank],0))</f>
        <v>#N/A</v>
      </c>
      <c r="E265" s="5" t="e">
        <f>INDEX(data[agency_cdc],MATCH(B265,data[rank],0))</f>
        <v>#N/A</v>
      </c>
      <c r="F265" s="5" t="e">
        <f>INDEX(data[agency_usaid],MATCH(B265,data[rank],0))</f>
        <v>#N/A</v>
      </c>
      <c r="G265" s="10" t="e">
        <f>INDEX(data[psnu],MATCH(B265,data[rank],0))</f>
        <v>#N/A</v>
      </c>
      <c r="H265" s="2" t="e">
        <f>INDEX(data[snuprioritization],MATCH(B265,data[rank],0))</f>
        <v>#N/A</v>
      </c>
      <c r="I265" s="2" t="e">
        <f>INDEX(data[score],MATCH(B265,data[rank],0))</f>
        <v>#N/A</v>
      </c>
    </row>
    <row r="266" spans="1:9" x14ac:dyDescent="0.25">
      <c r="A266" s="3"/>
      <c r="B266" s="12">
        <v>263</v>
      </c>
      <c r="C266" s="5" t="e">
        <f>INDEX(data[sitename],MATCH(B266,data[rank],0))</f>
        <v>#N/A</v>
      </c>
      <c r="D266" s="5" t="e">
        <f>INDEX(data[sitetype],MATCH(B266,data[rank],0))</f>
        <v>#N/A</v>
      </c>
      <c r="E266" s="5" t="e">
        <f>INDEX(data[agency_cdc],MATCH(B266,data[rank],0))</f>
        <v>#N/A</v>
      </c>
      <c r="F266" s="5" t="e">
        <f>INDEX(data[agency_usaid],MATCH(B266,data[rank],0))</f>
        <v>#N/A</v>
      </c>
      <c r="G266" s="10" t="e">
        <f>INDEX(data[psnu],MATCH(B266,data[rank],0))</f>
        <v>#N/A</v>
      </c>
      <c r="H266" s="2" t="e">
        <f>INDEX(data[snuprioritization],MATCH(B266,data[rank],0))</f>
        <v>#N/A</v>
      </c>
      <c r="I266" s="2" t="e">
        <f>INDEX(data[score],MATCH(B266,data[rank],0))</f>
        <v>#N/A</v>
      </c>
    </row>
    <row r="267" spans="1:9" x14ac:dyDescent="0.25">
      <c r="A267" s="3"/>
      <c r="B267" s="12">
        <v>264</v>
      </c>
      <c r="C267" s="5" t="e">
        <f>INDEX(data[sitename],MATCH(B267,data[rank],0))</f>
        <v>#N/A</v>
      </c>
      <c r="D267" s="5" t="e">
        <f>INDEX(data[sitetype],MATCH(B267,data[rank],0))</f>
        <v>#N/A</v>
      </c>
      <c r="E267" s="5" t="e">
        <f>INDEX(data[agency_cdc],MATCH(B267,data[rank],0))</f>
        <v>#N/A</v>
      </c>
      <c r="F267" s="5" t="e">
        <f>INDEX(data[agency_usaid],MATCH(B267,data[rank],0))</f>
        <v>#N/A</v>
      </c>
      <c r="G267" s="10" t="e">
        <f>INDEX(data[psnu],MATCH(B267,data[rank],0))</f>
        <v>#N/A</v>
      </c>
      <c r="H267" s="2" t="e">
        <f>INDEX(data[snuprioritization],MATCH(B267,data[rank],0))</f>
        <v>#N/A</v>
      </c>
      <c r="I267" s="2" t="e">
        <f>INDEX(data[score],MATCH(B267,data[rank],0))</f>
        <v>#N/A</v>
      </c>
    </row>
    <row r="268" spans="1:9" x14ac:dyDescent="0.25">
      <c r="A268" s="3"/>
      <c r="B268" s="12">
        <v>265</v>
      </c>
      <c r="C268" s="5" t="e">
        <f>INDEX(data[sitename],MATCH(B268,data[rank],0))</f>
        <v>#N/A</v>
      </c>
      <c r="D268" s="5" t="e">
        <f>INDEX(data[sitetype],MATCH(B268,data[rank],0))</f>
        <v>#N/A</v>
      </c>
      <c r="E268" s="5" t="e">
        <f>INDEX(data[agency_cdc],MATCH(B268,data[rank],0))</f>
        <v>#N/A</v>
      </c>
      <c r="F268" s="5" t="e">
        <f>INDEX(data[agency_usaid],MATCH(B268,data[rank],0))</f>
        <v>#N/A</v>
      </c>
      <c r="G268" s="10" t="e">
        <f>INDEX(data[psnu],MATCH(B268,data[rank],0))</f>
        <v>#N/A</v>
      </c>
      <c r="H268" s="2" t="e">
        <f>INDEX(data[snuprioritization],MATCH(B268,data[rank],0))</f>
        <v>#N/A</v>
      </c>
      <c r="I268" s="2" t="e">
        <f>INDEX(data[score],MATCH(B268,data[rank],0))</f>
        <v>#N/A</v>
      </c>
    </row>
    <row r="269" spans="1:9" x14ac:dyDescent="0.25">
      <c r="A269" s="3"/>
      <c r="B269" s="12">
        <v>266</v>
      </c>
      <c r="C269" s="5" t="e">
        <f>INDEX(data[sitename],MATCH(B269,data[rank],0))</f>
        <v>#N/A</v>
      </c>
      <c r="D269" s="5" t="e">
        <f>INDEX(data[sitetype],MATCH(B269,data[rank],0))</f>
        <v>#N/A</v>
      </c>
      <c r="E269" s="5" t="e">
        <f>INDEX(data[agency_cdc],MATCH(B269,data[rank],0))</f>
        <v>#N/A</v>
      </c>
      <c r="F269" s="5" t="e">
        <f>INDEX(data[agency_usaid],MATCH(B269,data[rank],0))</f>
        <v>#N/A</v>
      </c>
      <c r="G269" s="10" t="e">
        <f>INDEX(data[psnu],MATCH(B269,data[rank],0))</f>
        <v>#N/A</v>
      </c>
      <c r="H269" s="2" t="e">
        <f>INDEX(data[snuprioritization],MATCH(B269,data[rank],0))</f>
        <v>#N/A</v>
      </c>
      <c r="I269" s="2" t="e">
        <f>INDEX(data[score],MATCH(B269,data[rank],0))</f>
        <v>#N/A</v>
      </c>
    </row>
    <row r="270" spans="1:9" x14ac:dyDescent="0.25">
      <c r="A270" s="3"/>
      <c r="B270" s="12">
        <v>267</v>
      </c>
      <c r="C270" s="5" t="e">
        <f>INDEX(data[sitename],MATCH(B270,data[rank],0))</f>
        <v>#N/A</v>
      </c>
      <c r="D270" s="5" t="e">
        <f>INDEX(data[sitetype],MATCH(B270,data[rank],0))</f>
        <v>#N/A</v>
      </c>
      <c r="E270" s="5" t="e">
        <f>INDEX(data[agency_cdc],MATCH(B270,data[rank],0))</f>
        <v>#N/A</v>
      </c>
      <c r="F270" s="5" t="e">
        <f>INDEX(data[agency_usaid],MATCH(B270,data[rank],0))</f>
        <v>#N/A</v>
      </c>
      <c r="G270" s="10" t="e">
        <f>INDEX(data[psnu],MATCH(B270,data[rank],0))</f>
        <v>#N/A</v>
      </c>
      <c r="H270" s="2" t="e">
        <f>INDEX(data[snuprioritization],MATCH(B270,data[rank],0))</f>
        <v>#N/A</v>
      </c>
      <c r="I270" s="2" t="e">
        <f>INDEX(data[score],MATCH(B270,data[rank],0))</f>
        <v>#N/A</v>
      </c>
    </row>
    <row r="271" spans="1:9" x14ac:dyDescent="0.25">
      <c r="A271" s="3"/>
      <c r="B271" s="12">
        <v>268</v>
      </c>
      <c r="C271" s="5" t="e">
        <f>INDEX(data[sitename],MATCH(B271,data[rank],0))</f>
        <v>#N/A</v>
      </c>
      <c r="D271" s="5" t="e">
        <f>INDEX(data[sitetype],MATCH(B271,data[rank],0))</f>
        <v>#N/A</v>
      </c>
      <c r="E271" s="5" t="e">
        <f>INDEX(data[agency_cdc],MATCH(B271,data[rank],0))</f>
        <v>#N/A</v>
      </c>
      <c r="F271" s="5" t="e">
        <f>INDEX(data[agency_usaid],MATCH(B271,data[rank],0))</f>
        <v>#N/A</v>
      </c>
      <c r="G271" s="10" t="e">
        <f>INDEX(data[psnu],MATCH(B271,data[rank],0))</f>
        <v>#N/A</v>
      </c>
      <c r="H271" s="2" t="e">
        <f>INDEX(data[snuprioritization],MATCH(B271,data[rank],0))</f>
        <v>#N/A</v>
      </c>
      <c r="I271" s="2" t="e">
        <f>INDEX(data[score],MATCH(B271,data[rank],0))</f>
        <v>#N/A</v>
      </c>
    </row>
    <row r="272" spans="1:9" x14ac:dyDescent="0.25">
      <c r="A272" s="3"/>
      <c r="B272" s="12">
        <v>269</v>
      </c>
      <c r="C272" s="5" t="e">
        <f>INDEX(data[sitename],MATCH(B272,data[rank],0))</f>
        <v>#N/A</v>
      </c>
      <c r="D272" s="5" t="e">
        <f>INDEX(data[sitetype],MATCH(B272,data[rank],0))</f>
        <v>#N/A</v>
      </c>
      <c r="E272" s="5" t="e">
        <f>INDEX(data[agency_cdc],MATCH(B272,data[rank],0))</f>
        <v>#N/A</v>
      </c>
      <c r="F272" s="5" t="e">
        <f>INDEX(data[agency_usaid],MATCH(B272,data[rank],0))</f>
        <v>#N/A</v>
      </c>
      <c r="G272" s="10" t="e">
        <f>INDEX(data[psnu],MATCH(B272,data[rank],0))</f>
        <v>#N/A</v>
      </c>
      <c r="H272" s="2" t="e">
        <f>INDEX(data[snuprioritization],MATCH(B272,data[rank],0))</f>
        <v>#N/A</v>
      </c>
      <c r="I272" s="2" t="e">
        <f>INDEX(data[score],MATCH(B272,data[rank],0))</f>
        <v>#N/A</v>
      </c>
    </row>
    <row r="273" spans="1:9" x14ac:dyDescent="0.25">
      <c r="A273" s="3"/>
      <c r="B273" s="8">
        <v>270</v>
      </c>
      <c r="C273" s="5" t="e">
        <f>INDEX(data[sitename],MATCH(B273,data[rank],0))</f>
        <v>#N/A</v>
      </c>
      <c r="D273" s="5" t="e">
        <f>INDEX(data[sitetype],MATCH(B273,data[rank],0))</f>
        <v>#N/A</v>
      </c>
      <c r="E273" s="5" t="e">
        <f>INDEX(data[agency_cdc],MATCH(B273,data[rank],0))</f>
        <v>#N/A</v>
      </c>
      <c r="F273" s="5" t="e">
        <f>INDEX(data[agency_usaid],MATCH(B273,data[rank],0))</f>
        <v>#N/A</v>
      </c>
      <c r="G273" s="10" t="e">
        <f>INDEX(data[psnu],MATCH(B273,data[rank],0))</f>
        <v>#N/A</v>
      </c>
      <c r="H273" s="2" t="e">
        <f>INDEX(data[snuprioritization],MATCH(B273,data[rank],0))</f>
        <v>#N/A</v>
      </c>
      <c r="I273" s="2" t="e">
        <f>INDEX(data[score],MATCH(B273,data[rank],0))</f>
        <v>#N/A</v>
      </c>
    </row>
    <row r="274" spans="1:9" x14ac:dyDescent="0.25">
      <c r="A274" s="3"/>
      <c r="B274" s="12">
        <v>271</v>
      </c>
      <c r="C274" s="5" t="e">
        <f>INDEX(data[sitename],MATCH(B274,data[rank],0))</f>
        <v>#N/A</v>
      </c>
      <c r="D274" s="5" t="e">
        <f>INDEX(data[sitetype],MATCH(B274,data[rank],0))</f>
        <v>#N/A</v>
      </c>
      <c r="E274" s="5" t="e">
        <f>INDEX(data[agency_cdc],MATCH(B274,data[rank],0))</f>
        <v>#N/A</v>
      </c>
      <c r="F274" s="5" t="e">
        <f>INDEX(data[agency_usaid],MATCH(B274,data[rank],0))</f>
        <v>#N/A</v>
      </c>
      <c r="G274" s="10" t="e">
        <f>INDEX(data[psnu],MATCH(B274,data[rank],0))</f>
        <v>#N/A</v>
      </c>
      <c r="H274" s="2" t="e">
        <f>INDEX(data[snuprioritization],MATCH(B274,data[rank],0))</f>
        <v>#N/A</v>
      </c>
      <c r="I274" s="2" t="e">
        <f>INDEX(data[score],MATCH(B274,data[rank],0))</f>
        <v>#N/A</v>
      </c>
    </row>
    <row r="275" spans="1:9" x14ac:dyDescent="0.25">
      <c r="A275" s="3"/>
      <c r="B275" s="12">
        <v>272</v>
      </c>
      <c r="C275" s="5" t="e">
        <f>INDEX(data[sitename],MATCH(B275,data[rank],0))</f>
        <v>#N/A</v>
      </c>
      <c r="D275" s="5" t="e">
        <f>INDEX(data[sitetype],MATCH(B275,data[rank],0))</f>
        <v>#N/A</v>
      </c>
      <c r="E275" s="5" t="e">
        <f>INDEX(data[agency_cdc],MATCH(B275,data[rank],0))</f>
        <v>#N/A</v>
      </c>
      <c r="F275" s="5" t="e">
        <f>INDEX(data[agency_usaid],MATCH(B275,data[rank],0))</f>
        <v>#N/A</v>
      </c>
      <c r="G275" s="10" t="e">
        <f>INDEX(data[psnu],MATCH(B275,data[rank],0))</f>
        <v>#N/A</v>
      </c>
      <c r="H275" s="2" t="e">
        <f>INDEX(data[snuprioritization],MATCH(B275,data[rank],0))</f>
        <v>#N/A</v>
      </c>
      <c r="I275" s="2" t="e">
        <f>INDEX(data[score],MATCH(B275,data[rank],0))</f>
        <v>#N/A</v>
      </c>
    </row>
    <row r="276" spans="1:9" x14ac:dyDescent="0.25">
      <c r="A276" s="3"/>
      <c r="B276" s="12">
        <v>273</v>
      </c>
      <c r="C276" s="5" t="e">
        <f>INDEX(data[sitename],MATCH(B276,data[rank],0))</f>
        <v>#N/A</v>
      </c>
      <c r="D276" s="5" t="e">
        <f>INDEX(data[sitetype],MATCH(B276,data[rank],0))</f>
        <v>#N/A</v>
      </c>
      <c r="E276" s="5" t="e">
        <f>INDEX(data[agency_cdc],MATCH(B276,data[rank],0))</f>
        <v>#N/A</v>
      </c>
      <c r="F276" s="5" t="e">
        <f>INDEX(data[agency_usaid],MATCH(B276,data[rank],0))</f>
        <v>#N/A</v>
      </c>
      <c r="G276" s="10" t="e">
        <f>INDEX(data[psnu],MATCH(B276,data[rank],0))</f>
        <v>#N/A</v>
      </c>
      <c r="H276" s="2" t="e">
        <f>INDEX(data[snuprioritization],MATCH(B276,data[rank],0))</f>
        <v>#N/A</v>
      </c>
      <c r="I276" s="2" t="e">
        <f>INDEX(data[score],MATCH(B276,data[rank],0))</f>
        <v>#N/A</v>
      </c>
    </row>
    <row r="277" spans="1:9" x14ac:dyDescent="0.25">
      <c r="A277" s="3"/>
      <c r="B277" s="12">
        <v>274</v>
      </c>
      <c r="C277" s="5" t="e">
        <f>INDEX(data[sitename],MATCH(B277,data[rank],0))</f>
        <v>#N/A</v>
      </c>
      <c r="D277" s="5" t="e">
        <f>INDEX(data[sitetype],MATCH(B277,data[rank],0))</f>
        <v>#N/A</v>
      </c>
      <c r="E277" s="5" t="e">
        <f>INDEX(data[agency_cdc],MATCH(B277,data[rank],0))</f>
        <v>#N/A</v>
      </c>
      <c r="F277" s="5" t="e">
        <f>INDEX(data[agency_usaid],MATCH(B277,data[rank],0))</f>
        <v>#N/A</v>
      </c>
      <c r="G277" s="10" t="e">
        <f>INDEX(data[psnu],MATCH(B277,data[rank],0))</f>
        <v>#N/A</v>
      </c>
      <c r="H277" s="2" t="e">
        <f>INDEX(data[snuprioritization],MATCH(B277,data[rank],0))</f>
        <v>#N/A</v>
      </c>
      <c r="I277" s="2" t="e">
        <f>INDEX(data[score],MATCH(B277,data[rank],0))</f>
        <v>#N/A</v>
      </c>
    </row>
    <row r="278" spans="1:9" x14ac:dyDescent="0.25">
      <c r="A278" s="3"/>
      <c r="B278" s="12">
        <v>275</v>
      </c>
      <c r="C278" s="5" t="e">
        <f>INDEX(data[sitename],MATCH(B278,data[rank],0))</f>
        <v>#N/A</v>
      </c>
      <c r="D278" s="5" t="e">
        <f>INDEX(data[sitetype],MATCH(B278,data[rank],0))</f>
        <v>#N/A</v>
      </c>
      <c r="E278" s="5" t="e">
        <f>INDEX(data[agency_cdc],MATCH(B278,data[rank],0))</f>
        <v>#N/A</v>
      </c>
      <c r="F278" s="5" t="e">
        <f>INDEX(data[agency_usaid],MATCH(B278,data[rank],0))</f>
        <v>#N/A</v>
      </c>
      <c r="G278" s="10" t="e">
        <f>INDEX(data[psnu],MATCH(B278,data[rank],0))</f>
        <v>#N/A</v>
      </c>
      <c r="H278" s="2" t="e">
        <f>INDEX(data[snuprioritization],MATCH(B278,data[rank],0))</f>
        <v>#N/A</v>
      </c>
      <c r="I278" s="2" t="e">
        <f>INDEX(data[score],MATCH(B278,data[rank],0))</f>
        <v>#N/A</v>
      </c>
    </row>
    <row r="279" spans="1:9" x14ac:dyDescent="0.25">
      <c r="A279" s="3"/>
      <c r="B279" s="12">
        <v>276</v>
      </c>
      <c r="C279" s="5" t="e">
        <f>INDEX(data[sitename],MATCH(B279,data[rank],0))</f>
        <v>#N/A</v>
      </c>
      <c r="D279" s="5" t="e">
        <f>INDEX(data[sitetype],MATCH(B279,data[rank],0))</f>
        <v>#N/A</v>
      </c>
      <c r="E279" s="5" t="e">
        <f>INDEX(data[agency_cdc],MATCH(B279,data[rank],0))</f>
        <v>#N/A</v>
      </c>
      <c r="F279" s="5" t="e">
        <f>INDEX(data[agency_usaid],MATCH(B279,data[rank],0))</f>
        <v>#N/A</v>
      </c>
      <c r="G279" s="10" t="e">
        <f>INDEX(data[psnu],MATCH(B279,data[rank],0))</f>
        <v>#N/A</v>
      </c>
      <c r="H279" s="2" t="e">
        <f>INDEX(data[snuprioritization],MATCH(B279,data[rank],0))</f>
        <v>#N/A</v>
      </c>
      <c r="I279" s="2" t="e">
        <f>INDEX(data[score],MATCH(B279,data[rank],0))</f>
        <v>#N/A</v>
      </c>
    </row>
    <row r="280" spans="1:9" x14ac:dyDescent="0.25">
      <c r="A280" s="3"/>
      <c r="B280" s="12">
        <v>277</v>
      </c>
      <c r="C280" s="5" t="e">
        <f>INDEX(data[sitename],MATCH(B280,data[rank],0))</f>
        <v>#N/A</v>
      </c>
      <c r="D280" s="5" t="e">
        <f>INDEX(data[sitetype],MATCH(B280,data[rank],0))</f>
        <v>#N/A</v>
      </c>
      <c r="E280" s="5" t="e">
        <f>INDEX(data[agency_cdc],MATCH(B280,data[rank],0))</f>
        <v>#N/A</v>
      </c>
      <c r="F280" s="5" t="e">
        <f>INDEX(data[agency_usaid],MATCH(B280,data[rank],0))</f>
        <v>#N/A</v>
      </c>
      <c r="G280" s="10" t="e">
        <f>INDEX(data[psnu],MATCH(B280,data[rank],0))</f>
        <v>#N/A</v>
      </c>
      <c r="H280" s="2" t="e">
        <f>INDEX(data[snuprioritization],MATCH(B280,data[rank],0))</f>
        <v>#N/A</v>
      </c>
      <c r="I280" s="2" t="e">
        <f>INDEX(data[score],MATCH(B280,data[rank],0))</f>
        <v>#N/A</v>
      </c>
    </row>
    <row r="281" spans="1:9" x14ac:dyDescent="0.25">
      <c r="A281" s="3"/>
      <c r="B281" s="12">
        <v>278</v>
      </c>
      <c r="C281" s="5" t="e">
        <f>INDEX(data[sitename],MATCH(B281,data[rank],0))</f>
        <v>#N/A</v>
      </c>
      <c r="D281" s="5" t="e">
        <f>INDEX(data[sitetype],MATCH(B281,data[rank],0))</f>
        <v>#N/A</v>
      </c>
      <c r="E281" s="5" t="e">
        <f>INDEX(data[agency_cdc],MATCH(B281,data[rank],0))</f>
        <v>#N/A</v>
      </c>
      <c r="F281" s="5" t="e">
        <f>INDEX(data[agency_usaid],MATCH(B281,data[rank],0))</f>
        <v>#N/A</v>
      </c>
      <c r="G281" s="10" t="e">
        <f>INDEX(data[psnu],MATCH(B281,data[rank],0))</f>
        <v>#N/A</v>
      </c>
      <c r="H281" s="2" t="e">
        <f>INDEX(data[snuprioritization],MATCH(B281,data[rank],0))</f>
        <v>#N/A</v>
      </c>
      <c r="I281" s="2" t="e">
        <f>INDEX(data[score],MATCH(B281,data[rank],0))</f>
        <v>#N/A</v>
      </c>
    </row>
    <row r="282" spans="1:9" x14ac:dyDescent="0.25">
      <c r="A282" s="3"/>
      <c r="B282" s="12">
        <v>279</v>
      </c>
      <c r="C282" s="5" t="e">
        <f>INDEX(data[sitename],MATCH(B282,data[rank],0))</f>
        <v>#N/A</v>
      </c>
      <c r="D282" s="5" t="e">
        <f>INDEX(data[sitetype],MATCH(B282,data[rank],0))</f>
        <v>#N/A</v>
      </c>
      <c r="E282" s="5" t="e">
        <f>INDEX(data[agency_cdc],MATCH(B282,data[rank],0))</f>
        <v>#N/A</v>
      </c>
      <c r="F282" s="5" t="e">
        <f>INDEX(data[agency_usaid],MATCH(B282,data[rank],0))</f>
        <v>#N/A</v>
      </c>
      <c r="G282" s="10" t="e">
        <f>INDEX(data[psnu],MATCH(B282,data[rank],0))</f>
        <v>#N/A</v>
      </c>
      <c r="H282" s="2" t="e">
        <f>INDEX(data[snuprioritization],MATCH(B282,data[rank],0))</f>
        <v>#N/A</v>
      </c>
      <c r="I282" s="2" t="e">
        <f>INDEX(data[score],MATCH(B282,data[rank],0))</f>
        <v>#N/A</v>
      </c>
    </row>
    <row r="283" spans="1:9" x14ac:dyDescent="0.25">
      <c r="A283" s="3"/>
      <c r="B283" s="8">
        <v>280</v>
      </c>
      <c r="C283" s="5" t="e">
        <f>INDEX(data[sitename],MATCH(B283,data[rank],0))</f>
        <v>#N/A</v>
      </c>
      <c r="D283" s="5" t="e">
        <f>INDEX(data[sitetype],MATCH(B283,data[rank],0))</f>
        <v>#N/A</v>
      </c>
      <c r="E283" s="5" t="e">
        <f>INDEX(data[agency_cdc],MATCH(B283,data[rank],0))</f>
        <v>#N/A</v>
      </c>
      <c r="F283" s="5" t="e">
        <f>INDEX(data[agency_usaid],MATCH(B283,data[rank],0))</f>
        <v>#N/A</v>
      </c>
      <c r="G283" s="10" t="e">
        <f>INDEX(data[psnu],MATCH(B283,data[rank],0))</f>
        <v>#N/A</v>
      </c>
      <c r="H283" s="2" t="e">
        <f>INDEX(data[snuprioritization],MATCH(B283,data[rank],0))</f>
        <v>#N/A</v>
      </c>
      <c r="I283" s="2" t="e">
        <f>INDEX(data[score],MATCH(B283,data[rank],0))</f>
        <v>#N/A</v>
      </c>
    </row>
    <row r="284" spans="1:9" x14ac:dyDescent="0.25">
      <c r="A284" s="3"/>
      <c r="B284" s="12">
        <v>281</v>
      </c>
      <c r="C284" s="5" t="e">
        <f>INDEX(data[sitename],MATCH(B284,data[rank],0))</f>
        <v>#N/A</v>
      </c>
      <c r="D284" s="5" t="e">
        <f>INDEX(data[sitetype],MATCH(B284,data[rank],0))</f>
        <v>#N/A</v>
      </c>
      <c r="E284" s="5" t="e">
        <f>INDEX(data[agency_cdc],MATCH(B284,data[rank],0))</f>
        <v>#N/A</v>
      </c>
      <c r="F284" s="5" t="e">
        <f>INDEX(data[agency_usaid],MATCH(B284,data[rank],0))</f>
        <v>#N/A</v>
      </c>
      <c r="G284" s="10" t="e">
        <f>INDEX(data[psnu],MATCH(B284,data[rank],0))</f>
        <v>#N/A</v>
      </c>
      <c r="H284" s="2" t="e">
        <f>INDEX(data[snuprioritization],MATCH(B284,data[rank],0))</f>
        <v>#N/A</v>
      </c>
      <c r="I284" s="2" t="e">
        <f>INDEX(data[score],MATCH(B284,data[rank],0))</f>
        <v>#N/A</v>
      </c>
    </row>
    <row r="285" spans="1:9" x14ac:dyDescent="0.25">
      <c r="A285" s="3"/>
      <c r="B285" s="12">
        <v>282</v>
      </c>
      <c r="C285" s="5" t="e">
        <f>INDEX(data[sitename],MATCH(B285,data[rank],0))</f>
        <v>#N/A</v>
      </c>
      <c r="D285" s="5" t="e">
        <f>INDEX(data[sitetype],MATCH(B285,data[rank],0))</f>
        <v>#N/A</v>
      </c>
      <c r="E285" s="5" t="e">
        <f>INDEX(data[agency_cdc],MATCH(B285,data[rank],0))</f>
        <v>#N/A</v>
      </c>
      <c r="F285" s="5" t="e">
        <f>INDEX(data[agency_usaid],MATCH(B285,data[rank],0))</f>
        <v>#N/A</v>
      </c>
      <c r="G285" s="10" t="e">
        <f>INDEX(data[psnu],MATCH(B285,data[rank],0))</f>
        <v>#N/A</v>
      </c>
      <c r="H285" s="2" t="e">
        <f>INDEX(data[snuprioritization],MATCH(B285,data[rank],0))</f>
        <v>#N/A</v>
      </c>
      <c r="I285" s="2" t="e">
        <f>INDEX(data[score],MATCH(B285,data[rank],0))</f>
        <v>#N/A</v>
      </c>
    </row>
    <row r="286" spans="1:9" x14ac:dyDescent="0.25">
      <c r="A286" s="3"/>
      <c r="B286" s="12">
        <v>283</v>
      </c>
      <c r="C286" s="5" t="e">
        <f>INDEX(data[sitename],MATCH(B286,data[rank],0))</f>
        <v>#N/A</v>
      </c>
      <c r="D286" s="5" t="e">
        <f>INDEX(data[sitetype],MATCH(B286,data[rank],0))</f>
        <v>#N/A</v>
      </c>
      <c r="E286" s="5" t="e">
        <f>INDEX(data[agency_cdc],MATCH(B286,data[rank],0))</f>
        <v>#N/A</v>
      </c>
      <c r="F286" s="5" t="e">
        <f>INDEX(data[agency_usaid],MATCH(B286,data[rank],0))</f>
        <v>#N/A</v>
      </c>
      <c r="G286" s="10" t="e">
        <f>INDEX(data[psnu],MATCH(B286,data[rank],0))</f>
        <v>#N/A</v>
      </c>
      <c r="H286" s="2" t="e">
        <f>INDEX(data[snuprioritization],MATCH(B286,data[rank],0))</f>
        <v>#N/A</v>
      </c>
      <c r="I286" s="2" t="e">
        <f>INDEX(data[score],MATCH(B286,data[rank],0))</f>
        <v>#N/A</v>
      </c>
    </row>
    <row r="287" spans="1:9" x14ac:dyDescent="0.25">
      <c r="A287" s="3"/>
      <c r="B287" s="12">
        <v>284</v>
      </c>
      <c r="C287" s="5" t="e">
        <f>INDEX(data[sitename],MATCH(B287,data[rank],0))</f>
        <v>#N/A</v>
      </c>
      <c r="D287" s="5" t="e">
        <f>INDEX(data[sitetype],MATCH(B287,data[rank],0))</f>
        <v>#N/A</v>
      </c>
      <c r="E287" s="5" t="e">
        <f>INDEX(data[agency_cdc],MATCH(B287,data[rank],0))</f>
        <v>#N/A</v>
      </c>
      <c r="F287" s="5" t="e">
        <f>INDEX(data[agency_usaid],MATCH(B287,data[rank],0))</f>
        <v>#N/A</v>
      </c>
      <c r="G287" s="10" t="e">
        <f>INDEX(data[psnu],MATCH(B287,data[rank],0))</f>
        <v>#N/A</v>
      </c>
      <c r="H287" s="2" t="e">
        <f>INDEX(data[snuprioritization],MATCH(B287,data[rank],0))</f>
        <v>#N/A</v>
      </c>
      <c r="I287" s="2" t="e">
        <f>INDEX(data[score],MATCH(B287,data[rank],0))</f>
        <v>#N/A</v>
      </c>
    </row>
    <row r="288" spans="1:9" x14ac:dyDescent="0.25">
      <c r="A288" s="3"/>
      <c r="B288" s="12">
        <v>285</v>
      </c>
      <c r="C288" s="5" t="e">
        <f>INDEX(data[sitename],MATCH(B288,data[rank],0))</f>
        <v>#N/A</v>
      </c>
      <c r="D288" s="5" t="e">
        <f>INDEX(data[sitetype],MATCH(B288,data[rank],0))</f>
        <v>#N/A</v>
      </c>
      <c r="E288" s="5" t="e">
        <f>INDEX(data[agency_cdc],MATCH(B288,data[rank],0))</f>
        <v>#N/A</v>
      </c>
      <c r="F288" s="5" t="e">
        <f>INDEX(data[agency_usaid],MATCH(B288,data[rank],0))</f>
        <v>#N/A</v>
      </c>
      <c r="G288" s="10" t="e">
        <f>INDEX(data[psnu],MATCH(B288,data[rank],0))</f>
        <v>#N/A</v>
      </c>
      <c r="H288" s="2" t="e">
        <f>INDEX(data[snuprioritization],MATCH(B288,data[rank],0))</f>
        <v>#N/A</v>
      </c>
      <c r="I288" s="2" t="e">
        <f>INDEX(data[score],MATCH(B288,data[rank],0))</f>
        <v>#N/A</v>
      </c>
    </row>
    <row r="289" spans="1:9" x14ac:dyDescent="0.25">
      <c r="A289" s="3"/>
      <c r="B289" s="12">
        <v>286</v>
      </c>
      <c r="C289" s="5" t="e">
        <f>INDEX(data[sitename],MATCH(B289,data[rank],0))</f>
        <v>#N/A</v>
      </c>
      <c r="D289" s="5" t="e">
        <f>INDEX(data[sitetype],MATCH(B289,data[rank],0))</f>
        <v>#N/A</v>
      </c>
      <c r="E289" s="5" t="e">
        <f>INDEX(data[agency_cdc],MATCH(B289,data[rank],0))</f>
        <v>#N/A</v>
      </c>
      <c r="F289" s="5" t="e">
        <f>INDEX(data[agency_usaid],MATCH(B289,data[rank],0))</f>
        <v>#N/A</v>
      </c>
      <c r="G289" s="10" t="e">
        <f>INDEX(data[psnu],MATCH(B289,data[rank],0))</f>
        <v>#N/A</v>
      </c>
      <c r="H289" s="2" t="e">
        <f>INDEX(data[snuprioritization],MATCH(B289,data[rank],0))</f>
        <v>#N/A</v>
      </c>
      <c r="I289" s="2" t="e">
        <f>INDEX(data[score],MATCH(B289,data[rank],0))</f>
        <v>#N/A</v>
      </c>
    </row>
    <row r="290" spans="1:9" x14ac:dyDescent="0.25">
      <c r="A290" s="3"/>
      <c r="B290" s="12">
        <v>287</v>
      </c>
      <c r="C290" s="5" t="e">
        <f>INDEX(data[sitename],MATCH(B290,data[rank],0))</f>
        <v>#N/A</v>
      </c>
      <c r="D290" s="5" t="e">
        <f>INDEX(data[sitetype],MATCH(B290,data[rank],0))</f>
        <v>#N/A</v>
      </c>
      <c r="E290" s="5" t="e">
        <f>INDEX(data[agency_cdc],MATCH(B290,data[rank],0))</f>
        <v>#N/A</v>
      </c>
      <c r="F290" s="5" t="e">
        <f>INDEX(data[agency_usaid],MATCH(B290,data[rank],0))</f>
        <v>#N/A</v>
      </c>
      <c r="G290" s="10" t="e">
        <f>INDEX(data[psnu],MATCH(B290,data[rank],0))</f>
        <v>#N/A</v>
      </c>
      <c r="H290" s="2" t="e">
        <f>INDEX(data[snuprioritization],MATCH(B290,data[rank],0))</f>
        <v>#N/A</v>
      </c>
      <c r="I290" s="2" t="e">
        <f>INDEX(data[score],MATCH(B290,data[rank],0))</f>
        <v>#N/A</v>
      </c>
    </row>
    <row r="291" spans="1:9" x14ac:dyDescent="0.25">
      <c r="A291" s="3"/>
      <c r="B291" s="12">
        <v>288</v>
      </c>
      <c r="C291" s="5" t="e">
        <f>INDEX(data[sitename],MATCH(B291,data[rank],0))</f>
        <v>#N/A</v>
      </c>
      <c r="D291" s="5" t="e">
        <f>INDEX(data[sitetype],MATCH(B291,data[rank],0))</f>
        <v>#N/A</v>
      </c>
      <c r="E291" s="5" t="e">
        <f>INDEX(data[agency_cdc],MATCH(B291,data[rank],0))</f>
        <v>#N/A</v>
      </c>
      <c r="F291" s="5" t="e">
        <f>INDEX(data[agency_usaid],MATCH(B291,data[rank],0))</f>
        <v>#N/A</v>
      </c>
      <c r="G291" s="10" t="e">
        <f>INDEX(data[psnu],MATCH(B291,data[rank],0))</f>
        <v>#N/A</v>
      </c>
      <c r="H291" s="2" t="e">
        <f>INDEX(data[snuprioritization],MATCH(B291,data[rank],0))</f>
        <v>#N/A</v>
      </c>
      <c r="I291" s="2" t="e">
        <f>INDEX(data[score],MATCH(B291,data[rank],0))</f>
        <v>#N/A</v>
      </c>
    </row>
    <row r="292" spans="1:9" x14ac:dyDescent="0.25">
      <c r="A292" s="3"/>
      <c r="B292" s="12">
        <v>289</v>
      </c>
      <c r="C292" s="5" t="e">
        <f>INDEX(data[sitename],MATCH(B292,data[rank],0))</f>
        <v>#N/A</v>
      </c>
      <c r="D292" s="5" t="e">
        <f>INDEX(data[sitetype],MATCH(B292,data[rank],0))</f>
        <v>#N/A</v>
      </c>
      <c r="E292" s="5" t="e">
        <f>INDEX(data[agency_cdc],MATCH(B292,data[rank],0))</f>
        <v>#N/A</v>
      </c>
      <c r="F292" s="5" t="e">
        <f>INDEX(data[agency_usaid],MATCH(B292,data[rank],0))</f>
        <v>#N/A</v>
      </c>
      <c r="G292" s="10" t="e">
        <f>INDEX(data[psnu],MATCH(B292,data[rank],0))</f>
        <v>#N/A</v>
      </c>
      <c r="H292" s="2" t="e">
        <f>INDEX(data[snuprioritization],MATCH(B292,data[rank],0))</f>
        <v>#N/A</v>
      </c>
      <c r="I292" s="2" t="e">
        <f>INDEX(data[score],MATCH(B292,data[rank],0))</f>
        <v>#N/A</v>
      </c>
    </row>
    <row r="293" spans="1:9" x14ac:dyDescent="0.25">
      <c r="A293" s="3"/>
      <c r="B293" s="8">
        <v>290</v>
      </c>
      <c r="C293" s="5" t="e">
        <f>INDEX(data[sitename],MATCH(B293,data[rank],0))</f>
        <v>#N/A</v>
      </c>
      <c r="D293" s="5" t="e">
        <f>INDEX(data[sitetype],MATCH(B293,data[rank],0))</f>
        <v>#N/A</v>
      </c>
      <c r="E293" s="5" t="e">
        <f>INDEX(data[agency_cdc],MATCH(B293,data[rank],0))</f>
        <v>#N/A</v>
      </c>
      <c r="F293" s="5" t="e">
        <f>INDEX(data[agency_usaid],MATCH(B293,data[rank],0))</f>
        <v>#N/A</v>
      </c>
      <c r="G293" s="10" t="e">
        <f>INDEX(data[psnu],MATCH(B293,data[rank],0))</f>
        <v>#N/A</v>
      </c>
      <c r="H293" s="2" t="e">
        <f>INDEX(data[snuprioritization],MATCH(B293,data[rank],0))</f>
        <v>#N/A</v>
      </c>
      <c r="I293" s="2" t="e">
        <f>INDEX(data[score],MATCH(B293,data[rank],0))</f>
        <v>#N/A</v>
      </c>
    </row>
    <row r="294" spans="1:9" x14ac:dyDescent="0.25">
      <c r="A294" s="3"/>
      <c r="B294" s="12">
        <v>291</v>
      </c>
      <c r="C294" s="5" t="e">
        <f>INDEX(data[sitename],MATCH(B294,data[rank],0))</f>
        <v>#N/A</v>
      </c>
      <c r="D294" s="5" t="e">
        <f>INDEX(data[sitetype],MATCH(B294,data[rank],0))</f>
        <v>#N/A</v>
      </c>
      <c r="E294" s="5" t="e">
        <f>INDEX(data[agency_cdc],MATCH(B294,data[rank],0))</f>
        <v>#N/A</v>
      </c>
      <c r="F294" s="5" t="e">
        <f>INDEX(data[agency_usaid],MATCH(B294,data[rank],0))</f>
        <v>#N/A</v>
      </c>
      <c r="G294" s="10" t="e">
        <f>INDEX(data[psnu],MATCH(B294,data[rank],0))</f>
        <v>#N/A</v>
      </c>
      <c r="H294" s="2" t="e">
        <f>INDEX(data[snuprioritization],MATCH(B294,data[rank],0))</f>
        <v>#N/A</v>
      </c>
      <c r="I294" s="2" t="e">
        <f>INDEX(data[score],MATCH(B294,data[rank],0))</f>
        <v>#N/A</v>
      </c>
    </row>
    <row r="295" spans="1:9" x14ac:dyDescent="0.25">
      <c r="A295" s="3"/>
      <c r="B295" s="12">
        <v>292</v>
      </c>
      <c r="C295" s="5" t="e">
        <f>INDEX(data[sitename],MATCH(B295,data[rank],0))</f>
        <v>#N/A</v>
      </c>
      <c r="D295" s="5" t="e">
        <f>INDEX(data[sitetype],MATCH(B295,data[rank],0))</f>
        <v>#N/A</v>
      </c>
      <c r="E295" s="5" t="e">
        <f>INDEX(data[agency_cdc],MATCH(B295,data[rank],0))</f>
        <v>#N/A</v>
      </c>
      <c r="F295" s="5" t="e">
        <f>INDEX(data[agency_usaid],MATCH(B295,data[rank],0))</f>
        <v>#N/A</v>
      </c>
      <c r="G295" s="10" t="e">
        <f>INDEX(data[psnu],MATCH(B295,data[rank],0))</f>
        <v>#N/A</v>
      </c>
      <c r="H295" s="2" t="e">
        <f>INDEX(data[snuprioritization],MATCH(B295,data[rank],0))</f>
        <v>#N/A</v>
      </c>
      <c r="I295" s="2" t="e">
        <f>INDEX(data[score],MATCH(B295,data[rank],0))</f>
        <v>#N/A</v>
      </c>
    </row>
    <row r="296" spans="1:9" x14ac:dyDescent="0.25">
      <c r="A296" s="3"/>
      <c r="B296" s="12">
        <v>293</v>
      </c>
      <c r="C296" s="5" t="e">
        <f>INDEX(data[sitename],MATCH(B296,data[rank],0))</f>
        <v>#N/A</v>
      </c>
      <c r="D296" s="5" t="e">
        <f>INDEX(data[sitetype],MATCH(B296,data[rank],0))</f>
        <v>#N/A</v>
      </c>
      <c r="E296" s="5" t="e">
        <f>INDEX(data[agency_cdc],MATCH(B296,data[rank],0))</f>
        <v>#N/A</v>
      </c>
      <c r="F296" s="5" t="e">
        <f>INDEX(data[agency_usaid],MATCH(B296,data[rank],0))</f>
        <v>#N/A</v>
      </c>
      <c r="G296" s="10" t="e">
        <f>INDEX(data[psnu],MATCH(B296,data[rank],0))</f>
        <v>#N/A</v>
      </c>
      <c r="H296" s="2" t="e">
        <f>INDEX(data[snuprioritization],MATCH(B296,data[rank],0))</f>
        <v>#N/A</v>
      </c>
      <c r="I296" s="2" t="e">
        <f>INDEX(data[score],MATCH(B296,data[rank],0))</f>
        <v>#N/A</v>
      </c>
    </row>
    <row r="297" spans="1:9" x14ac:dyDescent="0.25">
      <c r="A297" s="3"/>
      <c r="B297" s="12">
        <v>294</v>
      </c>
      <c r="C297" s="5" t="e">
        <f>INDEX(data[sitename],MATCH(B297,data[rank],0))</f>
        <v>#N/A</v>
      </c>
      <c r="D297" s="5" t="e">
        <f>INDEX(data[sitetype],MATCH(B297,data[rank],0))</f>
        <v>#N/A</v>
      </c>
      <c r="E297" s="5" t="e">
        <f>INDEX(data[agency_cdc],MATCH(B297,data[rank],0))</f>
        <v>#N/A</v>
      </c>
      <c r="F297" s="5" t="e">
        <f>INDEX(data[agency_usaid],MATCH(B297,data[rank],0))</f>
        <v>#N/A</v>
      </c>
      <c r="G297" s="10" t="e">
        <f>INDEX(data[psnu],MATCH(B297,data[rank],0))</f>
        <v>#N/A</v>
      </c>
      <c r="H297" s="2" t="e">
        <f>INDEX(data[snuprioritization],MATCH(B297,data[rank],0))</f>
        <v>#N/A</v>
      </c>
      <c r="I297" s="2" t="e">
        <f>INDEX(data[score],MATCH(B297,data[rank],0))</f>
        <v>#N/A</v>
      </c>
    </row>
    <row r="298" spans="1:9" x14ac:dyDescent="0.25">
      <c r="A298" s="3"/>
      <c r="B298" s="12">
        <v>295</v>
      </c>
      <c r="C298" s="5" t="e">
        <f>INDEX(data[sitename],MATCH(B298,data[rank],0))</f>
        <v>#N/A</v>
      </c>
      <c r="D298" s="5" t="e">
        <f>INDEX(data[sitetype],MATCH(B298,data[rank],0))</f>
        <v>#N/A</v>
      </c>
      <c r="E298" s="5" t="e">
        <f>INDEX(data[agency_cdc],MATCH(B298,data[rank],0))</f>
        <v>#N/A</v>
      </c>
      <c r="F298" s="5" t="e">
        <f>INDEX(data[agency_usaid],MATCH(B298,data[rank],0))</f>
        <v>#N/A</v>
      </c>
      <c r="G298" s="10" t="e">
        <f>INDEX(data[psnu],MATCH(B298,data[rank],0))</f>
        <v>#N/A</v>
      </c>
      <c r="H298" s="2" t="e">
        <f>INDEX(data[snuprioritization],MATCH(B298,data[rank],0))</f>
        <v>#N/A</v>
      </c>
      <c r="I298" s="2" t="e">
        <f>INDEX(data[score],MATCH(B298,data[rank],0))</f>
        <v>#N/A</v>
      </c>
    </row>
    <row r="299" spans="1:9" x14ac:dyDescent="0.25">
      <c r="A299" s="3"/>
      <c r="B299" s="12">
        <v>296</v>
      </c>
      <c r="C299" s="5" t="e">
        <f>INDEX(data[sitename],MATCH(B299,data[rank],0))</f>
        <v>#N/A</v>
      </c>
      <c r="D299" s="5" t="e">
        <f>INDEX(data[sitetype],MATCH(B299,data[rank],0))</f>
        <v>#N/A</v>
      </c>
      <c r="E299" s="5" t="e">
        <f>INDEX(data[agency_cdc],MATCH(B299,data[rank],0))</f>
        <v>#N/A</v>
      </c>
      <c r="F299" s="5" t="e">
        <f>INDEX(data[agency_usaid],MATCH(B299,data[rank],0))</f>
        <v>#N/A</v>
      </c>
      <c r="G299" s="10" t="e">
        <f>INDEX(data[psnu],MATCH(B299,data[rank],0))</f>
        <v>#N/A</v>
      </c>
      <c r="H299" s="2" t="e">
        <f>INDEX(data[snuprioritization],MATCH(B299,data[rank],0))</f>
        <v>#N/A</v>
      </c>
      <c r="I299" s="2" t="e">
        <f>INDEX(data[score],MATCH(B299,data[rank],0))</f>
        <v>#N/A</v>
      </c>
    </row>
    <row r="300" spans="1:9" x14ac:dyDescent="0.25">
      <c r="A300" s="3"/>
      <c r="B300" s="12">
        <v>297</v>
      </c>
      <c r="C300" s="5" t="e">
        <f>INDEX(data[sitename],MATCH(B300,data[rank],0))</f>
        <v>#N/A</v>
      </c>
      <c r="D300" s="5" t="e">
        <f>INDEX(data[sitetype],MATCH(B300,data[rank],0))</f>
        <v>#N/A</v>
      </c>
      <c r="E300" s="5" t="e">
        <f>INDEX(data[agency_cdc],MATCH(B300,data[rank],0))</f>
        <v>#N/A</v>
      </c>
      <c r="F300" s="5" t="e">
        <f>INDEX(data[agency_usaid],MATCH(B300,data[rank],0))</f>
        <v>#N/A</v>
      </c>
      <c r="G300" s="10" t="e">
        <f>INDEX(data[psnu],MATCH(B300,data[rank],0))</f>
        <v>#N/A</v>
      </c>
      <c r="H300" s="2" t="e">
        <f>INDEX(data[snuprioritization],MATCH(B300,data[rank],0))</f>
        <v>#N/A</v>
      </c>
      <c r="I300" s="2" t="e">
        <f>INDEX(data[score],MATCH(B300,data[rank],0))</f>
        <v>#N/A</v>
      </c>
    </row>
    <row r="301" spans="1:9" x14ac:dyDescent="0.25">
      <c r="A301" s="3"/>
      <c r="B301" s="12">
        <v>298</v>
      </c>
      <c r="C301" s="5" t="e">
        <f>INDEX(data[sitename],MATCH(B301,data[rank],0))</f>
        <v>#N/A</v>
      </c>
      <c r="D301" s="5" t="e">
        <f>INDEX(data[sitetype],MATCH(B301,data[rank],0))</f>
        <v>#N/A</v>
      </c>
      <c r="E301" s="5" t="e">
        <f>INDEX(data[agency_cdc],MATCH(B301,data[rank],0))</f>
        <v>#N/A</v>
      </c>
      <c r="F301" s="5" t="e">
        <f>INDEX(data[agency_usaid],MATCH(B301,data[rank],0))</f>
        <v>#N/A</v>
      </c>
      <c r="G301" s="10" t="e">
        <f>INDEX(data[psnu],MATCH(B301,data[rank],0))</f>
        <v>#N/A</v>
      </c>
      <c r="H301" s="2" t="e">
        <f>INDEX(data[snuprioritization],MATCH(B301,data[rank],0))</f>
        <v>#N/A</v>
      </c>
      <c r="I301" s="2" t="e">
        <f>INDEX(data[score],MATCH(B301,data[rank],0))</f>
        <v>#N/A</v>
      </c>
    </row>
    <row r="302" spans="1:9" x14ac:dyDescent="0.25">
      <c r="A302" s="3"/>
      <c r="B302" s="12">
        <v>299</v>
      </c>
      <c r="C302" s="5" t="e">
        <f>INDEX(data[sitename],MATCH(B302,data[rank],0))</f>
        <v>#N/A</v>
      </c>
      <c r="D302" s="5" t="e">
        <f>INDEX(data[sitetype],MATCH(B302,data[rank],0))</f>
        <v>#N/A</v>
      </c>
      <c r="E302" s="5" t="e">
        <f>INDEX(data[agency_cdc],MATCH(B302,data[rank],0))</f>
        <v>#N/A</v>
      </c>
      <c r="F302" s="5" t="e">
        <f>INDEX(data[agency_usaid],MATCH(B302,data[rank],0))</f>
        <v>#N/A</v>
      </c>
      <c r="G302" s="10" t="e">
        <f>INDEX(data[psnu],MATCH(B302,data[rank],0))</f>
        <v>#N/A</v>
      </c>
      <c r="H302" s="2" t="e">
        <f>INDEX(data[snuprioritization],MATCH(B302,data[rank],0))</f>
        <v>#N/A</v>
      </c>
      <c r="I302" s="2" t="e">
        <f>INDEX(data[score],MATCH(B302,data[rank],0))</f>
        <v>#N/A</v>
      </c>
    </row>
    <row r="303" spans="1:9" x14ac:dyDescent="0.25">
      <c r="A303" s="3"/>
      <c r="B303" s="8">
        <v>300</v>
      </c>
      <c r="C303" s="5" t="e">
        <f>INDEX(data[sitename],MATCH(B303,data[rank],0))</f>
        <v>#N/A</v>
      </c>
      <c r="D303" s="5" t="e">
        <f>INDEX(data[sitetype],MATCH(B303,data[rank],0))</f>
        <v>#N/A</v>
      </c>
      <c r="E303" s="5" t="e">
        <f>INDEX(data[agency_cdc],MATCH(B303,data[rank],0))</f>
        <v>#N/A</v>
      </c>
      <c r="F303" s="5" t="e">
        <f>INDEX(data[agency_usaid],MATCH(B303,data[rank],0))</f>
        <v>#N/A</v>
      </c>
      <c r="G303" s="10" t="e">
        <f>INDEX(data[psnu],MATCH(B303,data[rank],0))</f>
        <v>#N/A</v>
      </c>
      <c r="H303" s="2" t="e">
        <f>INDEX(data[snuprioritization],MATCH(B303,data[rank],0))</f>
        <v>#N/A</v>
      </c>
      <c r="I303" s="2" t="e">
        <f>INDEX(data[score],MATCH(B303,data[rank],0))</f>
        <v>#N/A</v>
      </c>
    </row>
    <row r="304" spans="1:9" x14ac:dyDescent="0.25">
      <c r="A304" s="3"/>
      <c r="B304" s="12">
        <v>301</v>
      </c>
      <c r="C304" s="5" t="e">
        <f>INDEX(data[sitename],MATCH(B304,data[rank],0))</f>
        <v>#N/A</v>
      </c>
      <c r="D304" s="5" t="e">
        <f>INDEX(data[sitetype],MATCH(B304,data[rank],0))</f>
        <v>#N/A</v>
      </c>
      <c r="E304" s="5" t="e">
        <f>INDEX(data[agency_cdc],MATCH(B304,data[rank],0))</f>
        <v>#N/A</v>
      </c>
      <c r="F304" s="5" t="e">
        <f>INDEX(data[agency_usaid],MATCH(B304,data[rank],0))</f>
        <v>#N/A</v>
      </c>
      <c r="G304" s="10" t="e">
        <f>INDEX(data[psnu],MATCH(B304,data[rank],0))</f>
        <v>#N/A</v>
      </c>
      <c r="H304" s="2" t="e">
        <f>INDEX(data[snuprioritization],MATCH(B304,data[rank],0))</f>
        <v>#N/A</v>
      </c>
      <c r="I304" s="2" t="e">
        <f>INDEX(data[score],MATCH(B304,data[rank],0))</f>
        <v>#N/A</v>
      </c>
    </row>
    <row r="305" spans="1:9" x14ac:dyDescent="0.25">
      <c r="A305" s="3"/>
      <c r="B305" s="12">
        <v>302</v>
      </c>
      <c r="C305" s="5" t="e">
        <f>INDEX(data[sitename],MATCH(B305,data[rank],0))</f>
        <v>#N/A</v>
      </c>
      <c r="D305" s="5" t="e">
        <f>INDEX(data[sitetype],MATCH(B305,data[rank],0))</f>
        <v>#N/A</v>
      </c>
      <c r="E305" s="5" t="e">
        <f>INDEX(data[agency_cdc],MATCH(B305,data[rank],0))</f>
        <v>#N/A</v>
      </c>
      <c r="F305" s="5" t="e">
        <f>INDEX(data[agency_usaid],MATCH(B305,data[rank],0))</f>
        <v>#N/A</v>
      </c>
      <c r="G305" s="10" t="e">
        <f>INDEX(data[psnu],MATCH(B305,data[rank],0))</f>
        <v>#N/A</v>
      </c>
      <c r="H305" s="2" t="e">
        <f>INDEX(data[snuprioritization],MATCH(B305,data[rank],0))</f>
        <v>#N/A</v>
      </c>
      <c r="I305" s="2" t="e">
        <f>INDEX(data[score],MATCH(B305,data[rank],0))</f>
        <v>#N/A</v>
      </c>
    </row>
    <row r="306" spans="1:9" x14ac:dyDescent="0.25">
      <c r="A306" s="3"/>
      <c r="B306" s="12">
        <v>303</v>
      </c>
      <c r="C306" s="5" t="e">
        <f>INDEX(data[sitename],MATCH(B306,data[rank],0))</f>
        <v>#N/A</v>
      </c>
      <c r="D306" s="5" t="e">
        <f>INDEX(data[sitetype],MATCH(B306,data[rank],0))</f>
        <v>#N/A</v>
      </c>
      <c r="E306" s="5" t="e">
        <f>INDEX(data[agency_cdc],MATCH(B306,data[rank],0))</f>
        <v>#N/A</v>
      </c>
      <c r="F306" s="5" t="e">
        <f>INDEX(data[agency_usaid],MATCH(B306,data[rank],0))</f>
        <v>#N/A</v>
      </c>
      <c r="G306" s="10" t="e">
        <f>INDEX(data[psnu],MATCH(B306,data[rank],0))</f>
        <v>#N/A</v>
      </c>
      <c r="H306" s="2" t="e">
        <f>INDEX(data[snuprioritization],MATCH(B306,data[rank],0))</f>
        <v>#N/A</v>
      </c>
      <c r="I306" s="2" t="e">
        <f>INDEX(data[score],MATCH(B306,data[rank],0))</f>
        <v>#N/A</v>
      </c>
    </row>
    <row r="307" spans="1:9" x14ac:dyDescent="0.25">
      <c r="A307" s="3"/>
      <c r="B307" s="12">
        <v>304</v>
      </c>
      <c r="C307" s="5" t="e">
        <f>INDEX(data[sitename],MATCH(B307,data[rank],0))</f>
        <v>#N/A</v>
      </c>
      <c r="D307" s="5" t="e">
        <f>INDEX(data[sitetype],MATCH(B307,data[rank],0))</f>
        <v>#N/A</v>
      </c>
      <c r="E307" s="5" t="e">
        <f>INDEX(data[agency_cdc],MATCH(B307,data[rank],0))</f>
        <v>#N/A</v>
      </c>
      <c r="F307" s="5" t="e">
        <f>INDEX(data[agency_usaid],MATCH(B307,data[rank],0))</f>
        <v>#N/A</v>
      </c>
      <c r="G307" s="10" t="e">
        <f>INDEX(data[psnu],MATCH(B307,data[rank],0))</f>
        <v>#N/A</v>
      </c>
      <c r="H307" s="2" t="e">
        <f>INDEX(data[snuprioritization],MATCH(B307,data[rank],0))</f>
        <v>#N/A</v>
      </c>
      <c r="I307" s="2" t="e">
        <f>INDEX(data[score],MATCH(B307,data[rank],0))</f>
        <v>#N/A</v>
      </c>
    </row>
    <row r="308" spans="1:9" x14ac:dyDescent="0.25">
      <c r="A308" s="3"/>
      <c r="B308" s="12">
        <v>305</v>
      </c>
      <c r="C308" s="5" t="e">
        <f>INDEX(data[sitename],MATCH(B308,data[rank],0))</f>
        <v>#N/A</v>
      </c>
      <c r="D308" s="5" t="e">
        <f>INDEX(data[sitetype],MATCH(B308,data[rank],0))</f>
        <v>#N/A</v>
      </c>
      <c r="E308" s="5" t="e">
        <f>INDEX(data[agency_cdc],MATCH(B308,data[rank],0))</f>
        <v>#N/A</v>
      </c>
      <c r="F308" s="5" t="e">
        <f>INDEX(data[agency_usaid],MATCH(B308,data[rank],0))</f>
        <v>#N/A</v>
      </c>
      <c r="G308" s="10" t="e">
        <f>INDEX(data[psnu],MATCH(B308,data[rank],0))</f>
        <v>#N/A</v>
      </c>
      <c r="H308" s="2" t="e">
        <f>INDEX(data[snuprioritization],MATCH(B308,data[rank],0))</f>
        <v>#N/A</v>
      </c>
      <c r="I308" s="2" t="e">
        <f>INDEX(data[score],MATCH(B308,data[rank],0))</f>
        <v>#N/A</v>
      </c>
    </row>
    <row r="309" spans="1:9" x14ac:dyDescent="0.25">
      <c r="A309" s="3"/>
      <c r="B309" s="12">
        <v>306</v>
      </c>
      <c r="C309" s="5" t="e">
        <f>INDEX(data[sitename],MATCH(B309,data[rank],0))</f>
        <v>#N/A</v>
      </c>
      <c r="D309" s="5" t="e">
        <f>INDEX(data[sitetype],MATCH(B309,data[rank],0))</f>
        <v>#N/A</v>
      </c>
      <c r="E309" s="5" t="e">
        <f>INDEX(data[agency_cdc],MATCH(B309,data[rank],0))</f>
        <v>#N/A</v>
      </c>
      <c r="F309" s="5" t="e">
        <f>INDEX(data[agency_usaid],MATCH(B309,data[rank],0))</f>
        <v>#N/A</v>
      </c>
      <c r="G309" s="10" t="e">
        <f>INDEX(data[psnu],MATCH(B309,data[rank],0))</f>
        <v>#N/A</v>
      </c>
      <c r="H309" s="2" t="e">
        <f>INDEX(data[snuprioritization],MATCH(B309,data[rank],0))</f>
        <v>#N/A</v>
      </c>
      <c r="I309" s="2" t="e">
        <f>INDEX(data[score],MATCH(B309,data[rank],0))</f>
        <v>#N/A</v>
      </c>
    </row>
    <row r="310" spans="1:9" x14ac:dyDescent="0.25">
      <c r="A310" s="3"/>
      <c r="B310" s="12">
        <v>307</v>
      </c>
      <c r="C310" s="5" t="e">
        <f>INDEX(data[sitename],MATCH(B310,data[rank],0))</f>
        <v>#N/A</v>
      </c>
      <c r="D310" s="5" t="e">
        <f>INDEX(data[sitetype],MATCH(B310,data[rank],0))</f>
        <v>#N/A</v>
      </c>
      <c r="E310" s="5" t="e">
        <f>INDEX(data[agency_cdc],MATCH(B310,data[rank],0))</f>
        <v>#N/A</v>
      </c>
      <c r="F310" s="5" t="e">
        <f>INDEX(data[agency_usaid],MATCH(B310,data[rank],0))</f>
        <v>#N/A</v>
      </c>
      <c r="G310" s="10" t="e">
        <f>INDEX(data[psnu],MATCH(B310,data[rank],0))</f>
        <v>#N/A</v>
      </c>
      <c r="H310" s="2" t="e">
        <f>INDEX(data[snuprioritization],MATCH(B310,data[rank],0))</f>
        <v>#N/A</v>
      </c>
      <c r="I310" s="2" t="e">
        <f>INDEX(data[score],MATCH(B310,data[rank],0))</f>
        <v>#N/A</v>
      </c>
    </row>
    <row r="311" spans="1:9" x14ac:dyDescent="0.25">
      <c r="A311" s="3"/>
      <c r="B311" s="12">
        <v>308</v>
      </c>
      <c r="C311" s="5" t="e">
        <f>INDEX(data[sitename],MATCH(B311,data[rank],0))</f>
        <v>#N/A</v>
      </c>
      <c r="D311" s="5" t="e">
        <f>INDEX(data[sitetype],MATCH(B311,data[rank],0))</f>
        <v>#N/A</v>
      </c>
      <c r="E311" s="5" t="e">
        <f>INDEX(data[agency_cdc],MATCH(B311,data[rank],0))</f>
        <v>#N/A</v>
      </c>
      <c r="F311" s="5" t="e">
        <f>INDEX(data[agency_usaid],MATCH(B311,data[rank],0))</f>
        <v>#N/A</v>
      </c>
      <c r="G311" s="10" t="e">
        <f>INDEX(data[psnu],MATCH(B311,data[rank],0))</f>
        <v>#N/A</v>
      </c>
      <c r="H311" s="2" t="e">
        <f>INDEX(data[snuprioritization],MATCH(B311,data[rank],0))</f>
        <v>#N/A</v>
      </c>
      <c r="I311" s="2" t="e">
        <f>INDEX(data[score],MATCH(B311,data[rank],0))</f>
        <v>#N/A</v>
      </c>
    </row>
    <row r="312" spans="1:9" x14ac:dyDescent="0.25">
      <c r="A312" s="3"/>
      <c r="B312" s="12">
        <v>309</v>
      </c>
      <c r="C312" s="5" t="e">
        <f>INDEX(data[sitename],MATCH(B312,data[rank],0))</f>
        <v>#N/A</v>
      </c>
      <c r="D312" s="5" t="e">
        <f>INDEX(data[sitetype],MATCH(B312,data[rank],0))</f>
        <v>#N/A</v>
      </c>
      <c r="E312" s="5" t="e">
        <f>INDEX(data[agency_cdc],MATCH(B312,data[rank],0))</f>
        <v>#N/A</v>
      </c>
      <c r="F312" s="5" t="e">
        <f>INDEX(data[agency_usaid],MATCH(B312,data[rank],0))</f>
        <v>#N/A</v>
      </c>
      <c r="G312" s="10" t="e">
        <f>INDEX(data[psnu],MATCH(B312,data[rank],0))</f>
        <v>#N/A</v>
      </c>
      <c r="H312" s="2" t="e">
        <f>INDEX(data[snuprioritization],MATCH(B312,data[rank],0))</f>
        <v>#N/A</v>
      </c>
      <c r="I312" s="2" t="e">
        <f>INDEX(data[score],MATCH(B312,data[rank],0))</f>
        <v>#N/A</v>
      </c>
    </row>
    <row r="313" spans="1:9" x14ac:dyDescent="0.25">
      <c r="A313" s="3"/>
      <c r="B313" s="8">
        <v>310</v>
      </c>
      <c r="C313" s="5" t="e">
        <f>INDEX(data[sitename],MATCH(B313,data[rank],0))</f>
        <v>#N/A</v>
      </c>
      <c r="D313" s="5" t="e">
        <f>INDEX(data[sitetype],MATCH(B313,data[rank],0))</f>
        <v>#N/A</v>
      </c>
      <c r="E313" s="5" t="e">
        <f>INDEX(data[agency_cdc],MATCH(B313,data[rank],0))</f>
        <v>#N/A</v>
      </c>
      <c r="F313" s="5" t="e">
        <f>INDEX(data[agency_usaid],MATCH(B313,data[rank],0))</f>
        <v>#N/A</v>
      </c>
      <c r="G313" s="10" t="e">
        <f>INDEX(data[psnu],MATCH(B313,data[rank],0))</f>
        <v>#N/A</v>
      </c>
      <c r="H313" s="2" t="e">
        <f>INDEX(data[snuprioritization],MATCH(B313,data[rank],0))</f>
        <v>#N/A</v>
      </c>
      <c r="I313" s="2" t="e">
        <f>INDEX(data[score],MATCH(B313,data[rank],0))</f>
        <v>#N/A</v>
      </c>
    </row>
    <row r="314" spans="1:9" x14ac:dyDescent="0.25">
      <c r="A314" s="3"/>
      <c r="B314" s="12">
        <v>311</v>
      </c>
      <c r="C314" s="5" t="e">
        <f>INDEX(data[sitename],MATCH(B314,data[rank],0))</f>
        <v>#N/A</v>
      </c>
      <c r="D314" s="5" t="e">
        <f>INDEX(data[sitetype],MATCH(B314,data[rank],0))</f>
        <v>#N/A</v>
      </c>
      <c r="E314" s="5" t="e">
        <f>INDEX(data[agency_cdc],MATCH(B314,data[rank],0))</f>
        <v>#N/A</v>
      </c>
      <c r="F314" s="5" t="e">
        <f>INDEX(data[agency_usaid],MATCH(B314,data[rank],0))</f>
        <v>#N/A</v>
      </c>
      <c r="G314" s="10" t="e">
        <f>INDEX(data[psnu],MATCH(B314,data[rank],0))</f>
        <v>#N/A</v>
      </c>
      <c r="H314" s="2" t="e">
        <f>INDEX(data[snuprioritization],MATCH(B314,data[rank],0))</f>
        <v>#N/A</v>
      </c>
      <c r="I314" s="2" t="e">
        <f>INDEX(data[score],MATCH(B314,data[rank],0))</f>
        <v>#N/A</v>
      </c>
    </row>
    <row r="315" spans="1:9" x14ac:dyDescent="0.25">
      <c r="A315" s="3"/>
      <c r="B315" s="12">
        <v>312</v>
      </c>
      <c r="C315" s="5" t="e">
        <f>INDEX(data[sitename],MATCH(B315,data[rank],0))</f>
        <v>#N/A</v>
      </c>
      <c r="D315" s="5" t="e">
        <f>INDEX(data[sitetype],MATCH(B315,data[rank],0))</f>
        <v>#N/A</v>
      </c>
      <c r="E315" s="5" t="e">
        <f>INDEX(data[agency_cdc],MATCH(B315,data[rank],0))</f>
        <v>#N/A</v>
      </c>
      <c r="F315" s="5" t="e">
        <f>INDEX(data[agency_usaid],MATCH(B315,data[rank],0))</f>
        <v>#N/A</v>
      </c>
      <c r="G315" s="10" t="e">
        <f>INDEX(data[psnu],MATCH(B315,data[rank],0))</f>
        <v>#N/A</v>
      </c>
      <c r="H315" s="2" t="e">
        <f>INDEX(data[snuprioritization],MATCH(B315,data[rank],0))</f>
        <v>#N/A</v>
      </c>
      <c r="I315" s="2" t="e">
        <f>INDEX(data[score],MATCH(B315,data[rank],0))</f>
        <v>#N/A</v>
      </c>
    </row>
    <row r="316" spans="1:9" x14ac:dyDescent="0.25">
      <c r="A316" s="3"/>
      <c r="B316" s="12">
        <v>313</v>
      </c>
      <c r="C316" s="5" t="e">
        <f>INDEX(data[sitename],MATCH(B316,data[rank],0))</f>
        <v>#N/A</v>
      </c>
      <c r="D316" s="5" t="e">
        <f>INDEX(data[sitetype],MATCH(B316,data[rank],0))</f>
        <v>#N/A</v>
      </c>
      <c r="E316" s="5" t="e">
        <f>INDEX(data[agency_cdc],MATCH(B316,data[rank],0))</f>
        <v>#N/A</v>
      </c>
      <c r="F316" s="5" t="e">
        <f>INDEX(data[agency_usaid],MATCH(B316,data[rank],0))</f>
        <v>#N/A</v>
      </c>
      <c r="G316" s="10" t="e">
        <f>INDEX(data[psnu],MATCH(B316,data[rank],0))</f>
        <v>#N/A</v>
      </c>
      <c r="H316" s="2" t="e">
        <f>INDEX(data[snuprioritization],MATCH(B316,data[rank],0))</f>
        <v>#N/A</v>
      </c>
      <c r="I316" s="2" t="e">
        <f>INDEX(data[score],MATCH(B316,data[rank],0))</f>
        <v>#N/A</v>
      </c>
    </row>
    <row r="317" spans="1:9" x14ac:dyDescent="0.25">
      <c r="A317" s="3"/>
      <c r="B317" s="12">
        <v>314</v>
      </c>
      <c r="C317" s="5" t="e">
        <f>INDEX(data[sitename],MATCH(B317,data[rank],0))</f>
        <v>#N/A</v>
      </c>
      <c r="D317" s="5" t="e">
        <f>INDEX(data[sitetype],MATCH(B317,data[rank],0))</f>
        <v>#N/A</v>
      </c>
      <c r="E317" s="5" t="e">
        <f>INDEX(data[agency_cdc],MATCH(B317,data[rank],0))</f>
        <v>#N/A</v>
      </c>
      <c r="F317" s="5" t="e">
        <f>INDEX(data[agency_usaid],MATCH(B317,data[rank],0))</f>
        <v>#N/A</v>
      </c>
      <c r="G317" s="10" t="e">
        <f>INDEX(data[psnu],MATCH(B317,data[rank],0))</f>
        <v>#N/A</v>
      </c>
      <c r="H317" s="2" t="e">
        <f>INDEX(data[snuprioritization],MATCH(B317,data[rank],0))</f>
        <v>#N/A</v>
      </c>
      <c r="I317" s="2" t="e">
        <f>INDEX(data[score],MATCH(B317,data[rank],0))</f>
        <v>#N/A</v>
      </c>
    </row>
    <row r="318" spans="1:9" x14ac:dyDescent="0.25">
      <c r="A318" s="3"/>
      <c r="B318" s="12">
        <v>315</v>
      </c>
      <c r="C318" s="5" t="e">
        <f>INDEX(data[sitename],MATCH(B318,data[rank],0))</f>
        <v>#N/A</v>
      </c>
      <c r="D318" s="5" t="e">
        <f>INDEX(data[sitetype],MATCH(B318,data[rank],0))</f>
        <v>#N/A</v>
      </c>
      <c r="E318" s="5" t="e">
        <f>INDEX(data[agency_cdc],MATCH(B318,data[rank],0))</f>
        <v>#N/A</v>
      </c>
      <c r="F318" s="5" t="e">
        <f>INDEX(data[agency_usaid],MATCH(B318,data[rank],0))</f>
        <v>#N/A</v>
      </c>
      <c r="G318" s="10" t="e">
        <f>INDEX(data[psnu],MATCH(B318,data[rank],0))</f>
        <v>#N/A</v>
      </c>
      <c r="H318" s="2" t="e">
        <f>INDEX(data[snuprioritization],MATCH(B318,data[rank],0))</f>
        <v>#N/A</v>
      </c>
      <c r="I318" s="2" t="e">
        <f>INDEX(data[score],MATCH(B318,data[rank],0))</f>
        <v>#N/A</v>
      </c>
    </row>
    <row r="319" spans="1:9" x14ac:dyDescent="0.25">
      <c r="A319" s="3"/>
      <c r="B319" s="12">
        <v>316</v>
      </c>
      <c r="C319" s="5" t="e">
        <f>INDEX(data[sitename],MATCH(B319,data[rank],0))</f>
        <v>#N/A</v>
      </c>
      <c r="D319" s="5" t="e">
        <f>INDEX(data[sitetype],MATCH(B319,data[rank],0))</f>
        <v>#N/A</v>
      </c>
      <c r="E319" s="5" t="e">
        <f>INDEX(data[agency_cdc],MATCH(B319,data[rank],0))</f>
        <v>#N/A</v>
      </c>
      <c r="F319" s="5" t="e">
        <f>INDEX(data[agency_usaid],MATCH(B319,data[rank],0))</f>
        <v>#N/A</v>
      </c>
      <c r="G319" s="10" t="e">
        <f>INDEX(data[psnu],MATCH(B319,data[rank],0))</f>
        <v>#N/A</v>
      </c>
      <c r="H319" s="2" t="e">
        <f>INDEX(data[snuprioritization],MATCH(B319,data[rank],0))</f>
        <v>#N/A</v>
      </c>
      <c r="I319" s="2" t="e">
        <f>INDEX(data[score],MATCH(B319,data[rank],0))</f>
        <v>#N/A</v>
      </c>
    </row>
    <row r="320" spans="1:9" x14ac:dyDescent="0.25">
      <c r="A320" s="3"/>
      <c r="B320" s="12">
        <v>317</v>
      </c>
      <c r="C320" s="5" t="e">
        <f>INDEX(data[sitename],MATCH(B320,data[rank],0))</f>
        <v>#N/A</v>
      </c>
      <c r="D320" s="5" t="e">
        <f>INDEX(data[sitetype],MATCH(B320,data[rank],0))</f>
        <v>#N/A</v>
      </c>
      <c r="E320" s="5" t="e">
        <f>INDEX(data[agency_cdc],MATCH(B320,data[rank],0))</f>
        <v>#N/A</v>
      </c>
      <c r="F320" s="5" t="e">
        <f>INDEX(data[agency_usaid],MATCH(B320,data[rank],0))</f>
        <v>#N/A</v>
      </c>
      <c r="G320" s="10" t="e">
        <f>INDEX(data[psnu],MATCH(B320,data[rank],0))</f>
        <v>#N/A</v>
      </c>
      <c r="H320" s="2" t="e">
        <f>INDEX(data[snuprioritization],MATCH(B320,data[rank],0))</f>
        <v>#N/A</v>
      </c>
      <c r="I320" s="2" t="e">
        <f>INDEX(data[score],MATCH(B320,data[rank],0))</f>
        <v>#N/A</v>
      </c>
    </row>
    <row r="321" spans="1:9" x14ac:dyDescent="0.25">
      <c r="A321" s="3"/>
      <c r="B321" s="12">
        <v>318</v>
      </c>
      <c r="C321" s="5" t="e">
        <f>INDEX(data[sitename],MATCH(B321,data[rank],0))</f>
        <v>#N/A</v>
      </c>
      <c r="D321" s="5" t="e">
        <f>INDEX(data[sitetype],MATCH(B321,data[rank],0))</f>
        <v>#N/A</v>
      </c>
      <c r="E321" s="5" t="e">
        <f>INDEX(data[agency_cdc],MATCH(B321,data[rank],0))</f>
        <v>#N/A</v>
      </c>
      <c r="F321" s="5" t="e">
        <f>INDEX(data[agency_usaid],MATCH(B321,data[rank],0))</f>
        <v>#N/A</v>
      </c>
      <c r="G321" s="10" t="e">
        <f>INDEX(data[psnu],MATCH(B321,data[rank],0))</f>
        <v>#N/A</v>
      </c>
      <c r="H321" s="2" t="e">
        <f>INDEX(data[snuprioritization],MATCH(B321,data[rank],0))</f>
        <v>#N/A</v>
      </c>
      <c r="I321" s="2" t="e">
        <f>INDEX(data[score],MATCH(B321,data[rank],0))</f>
        <v>#N/A</v>
      </c>
    </row>
    <row r="322" spans="1:9" x14ac:dyDescent="0.25">
      <c r="A322" s="3"/>
      <c r="B322" s="12">
        <v>319</v>
      </c>
      <c r="C322" s="5" t="e">
        <f>INDEX(data[sitename],MATCH(B322,data[rank],0))</f>
        <v>#N/A</v>
      </c>
      <c r="D322" s="5" t="e">
        <f>INDEX(data[sitetype],MATCH(B322,data[rank],0))</f>
        <v>#N/A</v>
      </c>
      <c r="E322" s="5" t="e">
        <f>INDEX(data[agency_cdc],MATCH(B322,data[rank],0))</f>
        <v>#N/A</v>
      </c>
      <c r="F322" s="5" t="e">
        <f>INDEX(data[agency_usaid],MATCH(B322,data[rank],0))</f>
        <v>#N/A</v>
      </c>
      <c r="G322" s="10" t="e">
        <f>INDEX(data[psnu],MATCH(B322,data[rank],0))</f>
        <v>#N/A</v>
      </c>
      <c r="H322" s="2" t="e">
        <f>INDEX(data[snuprioritization],MATCH(B322,data[rank],0))</f>
        <v>#N/A</v>
      </c>
      <c r="I322" s="2" t="e">
        <f>INDEX(data[score],MATCH(B322,data[rank],0))</f>
        <v>#N/A</v>
      </c>
    </row>
    <row r="323" spans="1:9" x14ac:dyDescent="0.25">
      <c r="A323" s="3"/>
      <c r="B323" s="8">
        <v>320</v>
      </c>
      <c r="C323" s="5" t="e">
        <f>INDEX(data[sitename],MATCH(B323,data[rank],0))</f>
        <v>#N/A</v>
      </c>
      <c r="D323" s="5" t="e">
        <f>INDEX(data[sitetype],MATCH(B323,data[rank],0))</f>
        <v>#N/A</v>
      </c>
      <c r="E323" s="5" t="e">
        <f>INDEX(data[agency_cdc],MATCH(B323,data[rank],0))</f>
        <v>#N/A</v>
      </c>
      <c r="F323" s="5" t="e">
        <f>INDEX(data[agency_usaid],MATCH(B323,data[rank],0))</f>
        <v>#N/A</v>
      </c>
      <c r="G323" s="10" t="e">
        <f>INDEX(data[psnu],MATCH(B323,data[rank],0))</f>
        <v>#N/A</v>
      </c>
      <c r="H323" s="2" t="e">
        <f>INDEX(data[snuprioritization],MATCH(B323,data[rank],0))</f>
        <v>#N/A</v>
      </c>
      <c r="I323" s="2" t="e">
        <f>INDEX(data[score],MATCH(B323,data[rank],0))</f>
        <v>#N/A</v>
      </c>
    </row>
    <row r="324" spans="1:9" x14ac:dyDescent="0.25">
      <c r="A324" s="3"/>
      <c r="B324" s="12">
        <v>321</v>
      </c>
      <c r="C324" s="5" t="e">
        <f>INDEX(data[sitename],MATCH(B324,data[rank],0))</f>
        <v>#N/A</v>
      </c>
      <c r="D324" s="5" t="e">
        <f>INDEX(data[sitetype],MATCH(B324,data[rank],0))</f>
        <v>#N/A</v>
      </c>
      <c r="E324" s="5" t="e">
        <f>INDEX(data[agency_cdc],MATCH(B324,data[rank],0))</f>
        <v>#N/A</v>
      </c>
      <c r="F324" s="5" t="e">
        <f>INDEX(data[agency_usaid],MATCH(B324,data[rank],0))</f>
        <v>#N/A</v>
      </c>
      <c r="G324" s="10" t="e">
        <f>INDEX(data[psnu],MATCH(B324,data[rank],0))</f>
        <v>#N/A</v>
      </c>
      <c r="H324" s="2" t="e">
        <f>INDEX(data[snuprioritization],MATCH(B324,data[rank],0))</f>
        <v>#N/A</v>
      </c>
      <c r="I324" s="2" t="e">
        <f>INDEX(data[score],MATCH(B324,data[rank],0))</f>
        <v>#N/A</v>
      </c>
    </row>
    <row r="325" spans="1:9" x14ac:dyDescent="0.25">
      <c r="A325" s="3"/>
      <c r="B325" s="12">
        <v>322</v>
      </c>
      <c r="C325" s="5" t="e">
        <f>INDEX(data[sitename],MATCH(B325,data[rank],0))</f>
        <v>#N/A</v>
      </c>
      <c r="D325" s="5" t="e">
        <f>INDEX(data[sitetype],MATCH(B325,data[rank],0))</f>
        <v>#N/A</v>
      </c>
      <c r="E325" s="5" t="e">
        <f>INDEX(data[agency_cdc],MATCH(B325,data[rank],0))</f>
        <v>#N/A</v>
      </c>
      <c r="F325" s="5" t="e">
        <f>INDEX(data[agency_usaid],MATCH(B325,data[rank],0))</f>
        <v>#N/A</v>
      </c>
      <c r="G325" s="10" t="e">
        <f>INDEX(data[psnu],MATCH(B325,data[rank],0))</f>
        <v>#N/A</v>
      </c>
      <c r="H325" s="2" t="e">
        <f>INDEX(data[snuprioritization],MATCH(B325,data[rank],0))</f>
        <v>#N/A</v>
      </c>
      <c r="I325" s="2" t="e">
        <f>INDEX(data[score],MATCH(B325,data[rank],0))</f>
        <v>#N/A</v>
      </c>
    </row>
    <row r="326" spans="1:9" x14ac:dyDescent="0.25">
      <c r="A326" s="3"/>
      <c r="B326" s="12">
        <v>323</v>
      </c>
      <c r="C326" s="5" t="e">
        <f>INDEX(data[sitename],MATCH(B326,data[rank],0))</f>
        <v>#N/A</v>
      </c>
      <c r="D326" s="5" t="e">
        <f>INDEX(data[sitetype],MATCH(B326,data[rank],0))</f>
        <v>#N/A</v>
      </c>
      <c r="E326" s="5" t="e">
        <f>INDEX(data[agency_cdc],MATCH(B326,data[rank],0))</f>
        <v>#N/A</v>
      </c>
      <c r="F326" s="5" t="e">
        <f>INDEX(data[agency_usaid],MATCH(B326,data[rank],0))</f>
        <v>#N/A</v>
      </c>
      <c r="G326" s="10" t="e">
        <f>INDEX(data[psnu],MATCH(B326,data[rank],0))</f>
        <v>#N/A</v>
      </c>
      <c r="H326" s="2" t="e">
        <f>INDEX(data[snuprioritization],MATCH(B326,data[rank],0))</f>
        <v>#N/A</v>
      </c>
      <c r="I326" s="2" t="e">
        <f>INDEX(data[score],MATCH(B326,data[rank],0))</f>
        <v>#N/A</v>
      </c>
    </row>
    <row r="327" spans="1:9" x14ac:dyDescent="0.25">
      <c r="A327" s="3"/>
      <c r="B327" s="12">
        <v>324</v>
      </c>
      <c r="C327" s="5" t="e">
        <f>INDEX(data[sitename],MATCH(B327,data[rank],0))</f>
        <v>#N/A</v>
      </c>
      <c r="D327" s="5" t="e">
        <f>INDEX(data[sitetype],MATCH(B327,data[rank],0))</f>
        <v>#N/A</v>
      </c>
      <c r="E327" s="5" t="e">
        <f>INDEX(data[agency_cdc],MATCH(B327,data[rank],0))</f>
        <v>#N/A</v>
      </c>
      <c r="F327" s="5" t="e">
        <f>INDEX(data[agency_usaid],MATCH(B327,data[rank],0))</f>
        <v>#N/A</v>
      </c>
      <c r="G327" s="10" t="e">
        <f>INDEX(data[psnu],MATCH(B327,data[rank],0))</f>
        <v>#N/A</v>
      </c>
      <c r="H327" s="2" t="e">
        <f>INDEX(data[snuprioritization],MATCH(B327,data[rank],0))</f>
        <v>#N/A</v>
      </c>
      <c r="I327" s="2" t="e">
        <f>INDEX(data[score],MATCH(B327,data[rank],0))</f>
        <v>#N/A</v>
      </c>
    </row>
    <row r="328" spans="1:9" x14ac:dyDescent="0.25">
      <c r="A328" s="3"/>
      <c r="B328" s="12">
        <v>325</v>
      </c>
      <c r="C328" s="5" t="e">
        <f>INDEX(data[sitename],MATCH(B328,data[rank],0))</f>
        <v>#N/A</v>
      </c>
      <c r="D328" s="5" t="e">
        <f>INDEX(data[sitetype],MATCH(B328,data[rank],0))</f>
        <v>#N/A</v>
      </c>
      <c r="E328" s="5" t="e">
        <f>INDEX(data[agency_cdc],MATCH(B328,data[rank],0))</f>
        <v>#N/A</v>
      </c>
      <c r="F328" s="5" t="e">
        <f>INDEX(data[agency_usaid],MATCH(B328,data[rank],0))</f>
        <v>#N/A</v>
      </c>
      <c r="G328" s="10" t="e">
        <f>INDEX(data[psnu],MATCH(B328,data[rank],0))</f>
        <v>#N/A</v>
      </c>
      <c r="H328" s="2" t="e">
        <f>INDEX(data[snuprioritization],MATCH(B328,data[rank],0))</f>
        <v>#N/A</v>
      </c>
      <c r="I328" s="2" t="e">
        <f>INDEX(data[score],MATCH(B328,data[rank],0))</f>
        <v>#N/A</v>
      </c>
    </row>
    <row r="329" spans="1:9" x14ac:dyDescent="0.25">
      <c r="A329" s="3"/>
      <c r="B329" s="12">
        <v>326</v>
      </c>
      <c r="C329" s="5" t="e">
        <f>INDEX(data[sitename],MATCH(B329,data[rank],0))</f>
        <v>#N/A</v>
      </c>
      <c r="D329" s="5" t="e">
        <f>INDEX(data[sitetype],MATCH(B329,data[rank],0))</f>
        <v>#N/A</v>
      </c>
      <c r="E329" s="5" t="e">
        <f>INDEX(data[agency_cdc],MATCH(B329,data[rank],0))</f>
        <v>#N/A</v>
      </c>
      <c r="F329" s="5" t="e">
        <f>INDEX(data[agency_usaid],MATCH(B329,data[rank],0))</f>
        <v>#N/A</v>
      </c>
      <c r="G329" s="10" t="e">
        <f>INDEX(data[psnu],MATCH(B329,data[rank],0))</f>
        <v>#N/A</v>
      </c>
      <c r="H329" s="2" t="e">
        <f>INDEX(data[snuprioritization],MATCH(B329,data[rank],0))</f>
        <v>#N/A</v>
      </c>
      <c r="I329" s="2" t="e">
        <f>INDEX(data[score],MATCH(B329,data[rank],0))</f>
        <v>#N/A</v>
      </c>
    </row>
    <row r="330" spans="1:9" x14ac:dyDescent="0.25">
      <c r="A330" s="3"/>
      <c r="B330" s="12">
        <v>327</v>
      </c>
      <c r="C330" s="5" t="e">
        <f>INDEX(data[sitename],MATCH(B330,data[rank],0))</f>
        <v>#N/A</v>
      </c>
      <c r="D330" s="5" t="e">
        <f>INDEX(data[sitetype],MATCH(B330,data[rank],0))</f>
        <v>#N/A</v>
      </c>
      <c r="E330" s="5" t="e">
        <f>INDEX(data[agency_cdc],MATCH(B330,data[rank],0))</f>
        <v>#N/A</v>
      </c>
      <c r="F330" s="5" t="e">
        <f>INDEX(data[agency_usaid],MATCH(B330,data[rank],0))</f>
        <v>#N/A</v>
      </c>
      <c r="G330" s="10" t="e">
        <f>INDEX(data[psnu],MATCH(B330,data[rank],0))</f>
        <v>#N/A</v>
      </c>
      <c r="H330" s="2" t="e">
        <f>INDEX(data[snuprioritization],MATCH(B330,data[rank],0))</f>
        <v>#N/A</v>
      </c>
      <c r="I330" s="2" t="e">
        <f>INDEX(data[score],MATCH(B330,data[rank],0))</f>
        <v>#N/A</v>
      </c>
    </row>
    <row r="331" spans="1:9" x14ac:dyDescent="0.25">
      <c r="A331" s="3"/>
      <c r="B331" s="12">
        <v>328</v>
      </c>
      <c r="C331" s="5" t="e">
        <f>INDEX(data[sitename],MATCH(B331,data[rank],0))</f>
        <v>#N/A</v>
      </c>
      <c r="D331" s="5" t="e">
        <f>INDEX(data[sitetype],MATCH(B331,data[rank],0))</f>
        <v>#N/A</v>
      </c>
      <c r="E331" s="5" t="e">
        <f>INDEX(data[agency_cdc],MATCH(B331,data[rank],0))</f>
        <v>#N/A</v>
      </c>
      <c r="F331" s="5" t="e">
        <f>INDEX(data[agency_usaid],MATCH(B331,data[rank],0))</f>
        <v>#N/A</v>
      </c>
      <c r="G331" s="10" t="e">
        <f>INDEX(data[psnu],MATCH(B331,data[rank],0))</f>
        <v>#N/A</v>
      </c>
      <c r="H331" s="2" t="e">
        <f>INDEX(data[snuprioritization],MATCH(B331,data[rank],0))</f>
        <v>#N/A</v>
      </c>
      <c r="I331" s="2" t="e">
        <f>INDEX(data[score],MATCH(B331,data[rank],0))</f>
        <v>#N/A</v>
      </c>
    </row>
    <row r="332" spans="1:9" x14ac:dyDescent="0.25">
      <c r="A332" s="3"/>
      <c r="B332" s="12">
        <v>329</v>
      </c>
      <c r="C332" s="5" t="e">
        <f>INDEX(data[sitename],MATCH(B332,data[rank],0))</f>
        <v>#N/A</v>
      </c>
      <c r="D332" s="5" t="e">
        <f>INDEX(data[sitetype],MATCH(B332,data[rank],0))</f>
        <v>#N/A</v>
      </c>
      <c r="E332" s="5" t="e">
        <f>INDEX(data[agency_cdc],MATCH(B332,data[rank],0))</f>
        <v>#N/A</v>
      </c>
      <c r="F332" s="5" t="e">
        <f>INDEX(data[agency_usaid],MATCH(B332,data[rank],0))</f>
        <v>#N/A</v>
      </c>
      <c r="G332" s="10" t="e">
        <f>INDEX(data[psnu],MATCH(B332,data[rank],0))</f>
        <v>#N/A</v>
      </c>
      <c r="H332" s="2" t="e">
        <f>INDEX(data[snuprioritization],MATCH(B332,data[rank],0))</f>
        <v>#N/A</v>
      </c>
      <c r="I332" s="2" t="e">
        <f>INDEX(data[score],MATCH(B332,data[rank],0))</f>
        <v>#N/A</v>
      </c>
    </row>
    <row r="333" spans="1:9" x14ac:dyDescent="0.25">
      <c r="A333" s="3"/>
      <c r="B333" s="8">
        <v>330</v>
      </c>
      <c r="C333" s="5" t="e">
        <f>INDEX(data[sitename],MATCH(B333,data[rank],0))</f>
        <v>#N/A</v>
      </c>
      <c r="D333" s="5" t="e">
        <f>INDEX(data[sitetype],MATCH(B333,data[rank],0))</f>
        <v>#N/A</v>
      </c>
      <c r="E333" s="5" t="e">
        <f>INDEX(data[agency_cdc],MATCH(B333,data[rank],0))</f>
        <v>#N/A</v>
      </c>
      <c r="F333" s="5" t="e">
        <f>INDEX(data[agency_usaid],MATCH(B333,data[rank],0))</f>
        <v>#N/A</v>
      </c>
      <c r="G333" s="10" t="e">
        <f>INDEX(data[psnu],MATCH(B333,data[rank],0))</f>
        <v>#N/A</v>
      </c>
      <c r="H333" s="2" t="e">
        <f>INDEX(data[snuprioritization],MATCH(B333,data[rank],0))</f>
        <v>#N/A</v>
      </c>
      <c r="I333" s="2" t="e">
        <f>INDEX(data[score],MATCH(B333,data[rank],0))</f>
        <v>#N/A</v>
      </c>
    </row>
    <row r="334" spans="1:9" x14ac:dyDescent="0.25">
      <c r="A334" s="3"/>
      <c r="B334" s="12">
        <v>331</v>
      </c>
      <c r="C334" s="5" t="e">
        <f>INDEX(data[sitename],MATCH(B334,data[rank],0))</f>
        <v>#N/A</v>
      </c>
      <c r="D334" s="5" t="e">
        <f>INDEX(data[sitetype],MATCH(B334,data[rank],0))</f>
        <v>#N/A</v>
      </c>
      <c r="E334" s="5" t="e">
        <f>INDEX(data[agency_cdc],MATCH(B334,data[rank],0))</f>
        <v>#N/A</v>
      </c>
      <c r="F334" s="5" t="e">
        <f>INDEX(data[agency_usaid],MATCH(B334,data[rank],0))</f>
        <v>#N/A</v>
      </c>
      <c r="G334" s="10" t="e">
        <f>INDEX(data[psnu],MATCH(B334,data[rank],0))</f>
        <v>#N/A</v>
      </c>
      <c r="H334" s="2" t="e">
        <f>INDEX(data[snuprioritization],MATCH(B334,data[rank],0))</f>
        <v>#N/A</v>
      </c>
      <c r="I334" s="2" t="e">
        <f>INDEX(data[score],MATCH(B334,data[rank],0))</f>
        <v>#N/A</v>
      </c>
    </row>
    <row r="335" spans="1:9" x14ac:dyDescent="0.25">
      <c r="A335" s="3"/>
      <c r="B335" s="12">
        <v>332</v>
      </c>
      <c r="C335" s="5" t="e">
        <f>INDEX(data[sitename],MATCH(B335,data[rank],0))</f>
        <v>#N/A</v>
      </c>
      <c r="D335" s="5" t="e">
        <f>INDEX(data[sitetype],MATCH(B335,data[rank],0))</f>
        <v>#N/A</v>
      </c>
      <c r="E335" s="5" t="e">
        <f>INDEX(data[agency_cdc],MATCH(B335,data[rank],0))</f>
        <v>#N/A</v>
      </c>
      <c r="F335" s="5" t="e">
        <f>INDEX(data[agency_usaid],MATCH(B335,data[rank],0))</f>
        <v>#N/A</v>
      </c>
      <c r="G335" s="10" t="e">
        <f>INDEX(data[psnu],MATCH(B335,data[rank],0))</f>
        <v>#N/A</v>
      </c>
      <c r="H335" s="2" t="e">
        <f>INDEX(data[snuprioritization],MATCH(B335,data[rank],0))</f>
        <v>#N/A</v>
      </c>
      <c r="I335" s="2" t="e">
        <f>INDEX(data[score],MATCH(B335,data[rank],0))</f>
        <v>#N/A</v>
      </c>
    </row>
    <row r="336" spans="1:9" x14ac:dyDescent="0.25">
      <c r="A336" s="3"/>
      <c r="B336" s="12">
        <v>333</v>
      </c>
      <c r="C336" s="5" t="e">
        <f>INDEX(data[sitename],MATCH(B336,data[rank],0))</f>
        <v>#N/A</v>
      </c>
      <c r="D336" s="5" t="e">
        <f>INDEX(data[sitetype],MATCH(B336,data[rank],0))</f>
        <v>#N/A</v>
      </c>
      <c r="E336" s="5" t="e">
        <f>INDEX(data[agency_cdc],MATCH(B336,data[rank],0))</f>
        <v>#N/A</v>
      </c>
      <c r="F336" s="5" t="e">
        <f>INDEX(data[agency_usaid],MATCH(B336,data[rank],0))</f>
        <v>#N/A</v>
      </c>
      <c r="G336" s="10" t="e">
        <f>INDEX(data[psnu],MATCH(B336,data[rank],0))</f>
        <v>#N/A</v>
      </c>
      <c r="H336" s="2" t="e">
        <f>INDEX(data[snuprioritization],MATCH(B336,data[rank],0))</f>
        <v>#N/A</v>
      </c>
      <c r="I336" s="2" t="e">
        <f>INDEX(data[score],MATCH(B336,data[rank],0))</f>
        <v>#N/A</v>
      </c>
    </row>
    <row r="337" spans="1:9" x14ac:dyDescent="0.25">
      <c r="A337" s="3"/>
      <c r="B337" s="12">
        <v>334</v>
      </c>
      <c r="C337" s="5" t="e">
        <f>INDEX(data[sitename],MATCH(B337,data[rank],0))</f>
        <v>#N/A</v>
      </c>
      <c r="D337" s="5" t="e">
        <f>INDEX(data[sitetype],MATCH(B337,data[rank],0))</f>
        <v>#N/A</v>
      </c>
      <c r="E337" s="5" t="e">
        <f>INDEX(data[agency_cdc],MATCH(B337,data[rank],0))</f>
        <v>#N/A</v>
      </c>
      <c r="F337" s="5" t="e">
        <f>INDEX(data[agency_usaid],MATCH(B337,data[rank],0))</f>
        <v>#N/A</v>
      </c>
      <c r="G337" s="10" t="e">
        <f>INDEX(data[psnu],MATCH(B337,data[rank],0))</f>
        <v>#N/A</v>
      </c>
      <c r="H337" s="2" t="e">
        <f>INDEX(data[snuprioritization],MATCH(B337,data[rank],0))</f>
        <v>#N/A</v>
      </c>
      <c r="I337" s="2" t="e">
        <f>INDEX(data[score],MATCH(B337,data[rank],0))</f>
        <v>#N/A</v>
      </c>
    </row>
    <row r="338" spans="1:9" x14ac:dyDescent="0.25">
      <c r="A338" s="3"/>
      <c r="B338" s="12">
        <v>335</v>
      </c>
      <c r="C338" s="5" t="e">
        <f>INDEX(data[sitename],MATCH(B338,data[rank],0))</f>
        <v>#N/A</v>
      </c>
      <c r="D338" s="5" t="e">
        <f>INDEX(data[sitetype],MATCH(B338,data[rank],0))</f>
        <v>#N/A</v>
      </c>
      <c r="E338" s="5" t="e">
        <f>INDEX(data[agency_cdc],MATCH(B338,data[rank],0))</f>
        <v>#N/A</v>
      </c>
      <c r="F338" s="5" t="e">
        <f>INDEX(data[agency_usaid],MATCH(B338,data[rank],0))</f>
        <v>#N/A</v>
      </c>
      <c r="G338" s="10" t="e">
        <f>INDEX(data[psnu],MATCH(B338,data[rank],0))</f>
        <v>#N/A</v>
      </c>
      <c r="H338" s="2" t="e">
        <f>INDEX(data[snuprioritization],MATCH(B338,data[rank],0))</f>
        <v>#N/A</v>
      </c>
      <c r="I338" s="2" t="e">
        <f>INDEX(data[score],MATCH(B338,data[rank],0))</f>
        <v>#N/A</v>
      </c>
    </row>
    <row r="339" spans="1:9" x14ac:dyDescent="0.25">
      <c r="A339" s="3"/>
      <c r="B339" s="12">
        <v>336</v>
      </c>
      <c r="C339" s="5" t="e">
        <f>INDEX(data[sitename],MATCH(B339,data[rank],0))</f>
        <v>#N/A</v>
      </c>
      <c r="D339" s="5" t="e">
        <f>INDEX(data[sitetype],MATCH(B339,data[rank],0))</f>
        <v>#N/A</v>
      </c>
      <c r="E339" s="5" t="e">
        <f>INDEX(data[agency_cdc],MATCH(B339,data[rank],0))</f>
        <v>#N/A</v>
      </c>
      <c r="F339" s="5" t="e">
        <f>INDEX(data[agency_usaid],MATCH(B339,data[rank],0))</f>
        <v>#N/A</v>
      </c>
      <c r="G339" s="10" t="e">
        <f>INDEX(data[psnu],MATCH(B339,data[rank],0))</f>
        <v>#N/A</v>
      </c>
      <c r="H339" s="2" t="e">
        <f>INDEX(data[snuprioritization],MATCH(B339,data[rank],0))</f>
        <v>#N/A</v>
      </c>
      <c r="I339" s="2" t="e">
        <f>INDEX(data[score],MATCH(B339,data[rank],0))</f>
        <v>#N/A</v>
      </c>
    </row>
    <row r="340" spans="1:9" x14ac:dyDescent="0.25">
      <c r="A340" s="3"/>
      <c r="B340" s="12">
        <v>337</v>
      </c>
      <c r="C340" s="5" t="e">
        <f>INDEX(data[sitename],MATCH(B340,data[rank],0))</f>
        <v>#N/A</v>
      </c>
      <c r="D340" s="5" t="e">
        <f>INDEX(data[sitetype],MATCH(B340,data[rank],0))</f>
        <v>#N/A</v>
      </c>
      <c r="E340" s="5" t="e">
        <f>INDEX(data[agency_cdc],MATCH(B340,data[rank],0))</f>
        <v>#N/A</v>
      </c>
      <c r="F340" s="5" t="e">
        <f>INDEX(data[agency_usaid],MATCH(B340,data[rank],0))</f>
        <v>#N/A</v>
      </c>
      <c r="G340" s="10" t="e">
        <f>INDEX(data[psnu],MATCH(B340,data[rank],0))</f>
        <v>#N/A</v>
      </c>
      <c r="H340" s="2" t="e">
        <f>INDEX(data[snuprioritization],MATCH(B340,data[rank],0))</f>
        <v>#N/A</v>
      </c>
      <c r="I340" s="2" t="e">
        <f>INDEX(data[score],MATCH(B340,data[rank],0))</f>
        <v>#N/A</v>
      </c>
    </row>
    <row r="341" spans="1:9" x14ac:dyDescent="0.25">
      <c r="A341" s="3"/>
      <c r="B341" s="12">
        <v>338</v>
      </c>
      <c r="C341" s="5" t="e">
        <f>INDEX(data[sitename],MATCH(B341,data[rank],0))</f>
        <v>#N/A</v>
      </c>
      <c r="D341" s="5" t="e">
        <f>INDEX(data[sitetype],MATCH(B341,data[rank],0))</f>
        <v>#N/A</v>
      </c>
      <c r="E341" s="5" t="e">
        <f>INDEX(data[agency_cdc],MATCH(B341,data[rank],0))</f>
        <v>#N/A</v>
      </c>
      <c r="F341" s="5" t="e">
        <f>INDEX(data[agency_usaid],MATCH(B341,data[rank],0))</f>
        <v>#N/A</v>
      </c>
      <c r="G341" s="10" t="e">
        <f>INDEX(data[psnu],MATCH(B341,data[rank],0))</f>
        <v>#N/A</v>
      </c>
      <c r="H341" s="2" t="e">
        <f>INDEX(data[snuprioritization],MATCH(B341,data[rank],0))</f>
        <v>#N/A</v>
      </c>
      <c r="I341" s="2" t="e">
        <f>INDEX(data[score],MATCH(B341,data[rank],0))</f>
        <v>#N/A</v>
      </c>
    </row>
    <row r="342" spans="1:9" x14ac:dyDescent="0.25">
      <c r="A342" s="3"/>
      <c r="B342" s="12">
        <v>339</v>
      </c>
      <c r="C342" s="5" t="e">
        <f>INDEX(data[sitename],MATCH(B342,data[rank],0))</f>
        <v>#N/A</v>
      </c>
      <c r="D342" s="5" t="e">
        <f>INDEX(data[sitetype],MATCH(B342,data[rank],0))</f>
        <v>#N/A</v>
      </c>
      <c r="E342" s="5" t="e">
        <f>INDEX(data[agency_cdc],MATCH(B342,data[rank],0))</f>
        <v>#N/A</v>
      </c>
      <c r="F342" s="5" t="e">
        <f>INDEX(data[agency_usaid],MATCH(B342,data[rank],0))</f>
        <v>#N/A</v>
      </c>
      <c r="G342" s="10" t="e">
        <f>INDEX(data[psnu],MATCH(B342,data[rank],0))</f>
        <v>#N/A</v>
      </c>
      <c r="H342" s="2" t="e">
        <f>INDEX(data[snuprioritization],MATCH(B342,data[rank],0))</f>
        <v>#N/A</v>
      </c>
      <c r="I342" s="2" t="e">
        <f>INDEX(data[score],MATCH(B342,data[rank],0))</f>
        <v>#N/A</v>
      </c>
    </row>
    <row r="343" spans="1:9" x14ac:dyDescent="0.25">
      <c r="A343" s="3"/>
      <c r="B343" s="8">
        <v>340</v>
      </c>
      <c r="C343" s="5" t="e">
        <f>INDEX(data[sitename],MATCH(B343,data[rank],0))</f>
        <v>#N/A</v>
      </c>
      <c r="D343" s="5" t="e">
        <f>INDEX(data[sitetype],MATCH(B343,data[rank],0))</f>
        <v>#N/A</v>
      </c>
      <c r="E343" s="5" t="e">
        <f>INDEX(data[agency_cdc],MATCH(B343,data[rank],0))</f>
        <v>#N/A</v>
      </c>
      <c r="F343" s="5" t="e">
        <f>INDEX(data[agency_usaid],MATCH(B343,data[rank],0))</f>
        <v>#N/A</v>
      </c>
      <c r="G343" s="10" t="e">
        <f>INDEX(data[psnu],MATCH(B343,data[rank],0))</f>
        <v>#N/A</v>
      </c>
      <c r="H343" s="2" t="e">
        <f>INDEX(data[snuprioritization],MATCH(B343,data[rank],0))</f>
        <v>#N/A</v>
      </c>
      <c r="I343" s="2" t="e">
        <f>INDEX(data[score],MATCH(B343,data[rank],0))</f>
        <v>#N/A</v>
      </c>
    </row>
    <row r="344" spans="1:9" x14ac:dyDescent="0.25">
      <c r="A344" s="3"/>
      <c r="B344" s="12">
        <v>341</v>
      </c>
      <c r="C344" s="5" t="e">
        <f>INDEX(data[sitename],MATCH(B344,data[rank],0))</f>
        <v>#N/A</v>
      </c>
      <c r="D344" s="5" t="e">
        <f>INDEX(data[sitetype],MATCH(B344,data[rank],0))</f>
        <v>#N/A</v>
      </c>
      <c r="E344" s="5" t="e">
        <f>INDEX(data[agency_cdc],MATCH(B344,data[rank],0))</f>
        <v>#N/A</v>
      </c>
      <c r="F344" s="5" t="e">
        <f>INDEX(data[agency_usaid],MATCH(B344,data[rank],0))</f>
        <v>#N/A</v>
      </c>
      <c r="G344" s="10" t="e">
        <f>INDEX(data[psnu],MATCH(B344,data[rank],0))</f>
        <v>#N/A</v>
      </c>
      <c r="H344" s="2" t="e">
        <f>INDEX(data[snuprioritization],MATCH(B344,data[rank],0))</f>
        <v>#N/A</v>
      </c>
      <c r="I344" s="2" t="e">
        <f>INDEX(data[score],MATCH(B344,data[rank],0))</f>
        <v>#N/A</v>
      </c>
    </row>
    <row r="345" spans="1:9" x14ac:dyDescent="0.25">
      <c r="A345" s="3"/>
      <c r="B345" s="12">
        <v>342</v>
      </c>
      <c r="C345" s="5" t="e">
        <f>INDEX(data[sitename],MATCH(B345,data[rank],0))</f>
        <v>#N/A</v>
      </c>
      <c r="D345" s="5" t="e">
        <f>INDEX(data[sitetype],MATCH(B345,data[rank],0))</f>
        <v>#N/A</v>
      </c>
      <c r="E345" s="5" t="e">
        <f>INDEX(data[agency_cdc],MATCH(B345,data[rank],0))</f>
        <v>#N/A</v>
      </c>
      <c r="F345" s="5" t="e">
        <f>INDEX(data[agency_usaid],MATCH(B345,data[rank],0))</f>
        <v>#N/A</v>
      </c>
      <c r="G345" s="10" t="e">
        <f>INDEX(data[psnu],MATCH(B345,data[rank],0))</f>
        <v>#N/A</v>
      </c>
      <c r="H345" s="2" t="e">
        <f>INDEX(data[snuprioritization],MATCH(B345,data[rank],0))</f>
        <v>#N/A</v>
      </c>
      <c r="I345" s="2" t="e">
        <f>INDEX(data[score],MATCH(B345,data[rank],0))</f>
        <v>#N/A</v>
      </c>
    </row>
    <row r="346" spans="1:9" x14ac:dyDescent="0.25">
      <c r="A346" s="3"/>
      <c r="B346" s="12">
        <v>343</v>
      </c>
      <c r="C346" s="5" t="e">
        <f>INDEX(data[sitename],MATCH(B346,data[rank],0))</f>
        <v>#N/A</v>
      </c>
      <c r="D346" s="5" t="e">
        <f>INDEX(data[sitetype],MATCH(B346,data[rank],0))</f>
        <v>#N/A</v>
      </c>
      <c r="E346" s="5" t="e">
        <f>INDEX(data[agency_cdc],MATCH(B346,data[rank],0))</f>
        <v>#N/A</v>
      </c>
      <c r="F346" s="5" t="e">
        <f>INDEX(data[agency_usaid],MATCH(B346,data[rank],0))</f>
        <v>#N/A</v>
      </c>
      <c r="G346" s="10" t="e">
        <f>INDEX(data[psnu],MATCH(B346,data[rank],0))</f>
        <v>#N/A</v>
      </c>
      <c r="H346" s="2" t="e">
        <f>INDEX(data[snuprioritization],MATCH(B346,data[rank],0))</f>
        <v>#N/A</v>
      </c>
      <c r="I346" s="2" t="e">
        <f>INDEX(data[score],MATCH(B346,data[rank],0))</f>
        <v>#N/A</v>
      </c>
    </row>
    <row r="347" spans="1:9" x14ac:dyDescent="0.25">
      <c r="A347" s="3"/>
      <c r="B347" s="12">
        <v>344</v>
      </c>
      <c r="C347" s="5" t="e">
        <f>INDEX(data[sitename],MATCH(B347,data[rank],0))</f>
        <v>#N/A</v>
      </c>
      <c r="D347" s="5" t="e">
        <f>INDEX(data[sitetype],MATCH(B347,data[rank],0))</f>
        <v>#N/A</v>
      </c>
      <c r="E347" s="5" t="e">
        <f>INDEX(data[agency_cdc],MATCH(B347,data[rank],0))</f>
        <v>#N/A</v>
      </c>
      <c r="F347" s="5" t="e">
        <f>INDEX(data[agency_usaid],MATCH(B347,data[rank],0))</f>
        <v>#N/A</v>
      </c>
      <c r="G347" s="10" t="e">
        <f>INDEX(data[psnu],MATCH(B347,data[rank],0))</f>
        <v>#N/A</v>
      </c>
      <c r="H347" s="2" t="e">
        <f>INDEX(data[snuprioritization],MATCH(B347,data[rank],0))</f>
        <v>#N/A</v>
      </c>
      <c r="I347" s="2" t="e">
        <f>INDEX(data[score],MATCH(B347,data[rank],0))</f>
        <v>#N/A</v>
      </c>
    </row>
    <row r="348" spans="1:9" x14ac:dyDescent="0.25">
      <c r="A348" s="3"/>
      <c r="B348" s="12">
        <v>345</v>
      </c>
      <c r="C348" s="5" t="e">
        <f>INDEX(data[sitename],MATCH(B348,data[rank],0))</f>
        <v>#N/A</v>
      </c>
      <c r="D348" s="5" t="e">
        <f>INDEX(data[sitetype],MATCH(B348,data[rank],0))</f>
        <v>#N/A</v>
      </c>
      <c r="E348" s="5" t="e">
        <f>INDEX(data[agency_cdc],MATCH(B348,data[rank],0))</f>
        <v>#N/A</v>
      </c>
      <c r="F348" s="5" t="e">
        <f>INDEX(data[agency_usaid],MATCH(B348,data[rank],0))</f>
        <v>#N/A</v>
      </c>
      <c r="G348" s="10" t="e">
        <f>INDEX(data[psnu],MATCH(B348,data[rank],0))</f>
        <v>#N/A</v>
      </c>
      <c r="H348" s="2" t="e">
        <f>INDEX(data[snuprioritization],MATCH(B348,data[rank],0))</f>
        <v>#N/A</v>
      </c>
      <c r="I348" s="2" t="e">
        <f>INDEX(data[score],MATCH(B348,data[rank],0))</f>
        <v>#N/A</v>
      </c>
    </row>
    <row r="349" spans="1:9" x14ac:dyDescent="0.25">
      <c r="A349" s="3"/>
      <c r="B349" s="12">
        <v>346</v>
      </c>
      <c r="C349" s="5" t="e">
        <f>INDEX(data[sitename],MATCH(B349,data[rank],0))</f>
        <v>#N/A</v>
      </c>
      <c r="D349" s="5" t="e">
        <f>INDEX(data[sitetype],MATCH(B349,data[rank],0))</f>
        <v>#N/A</v>
      </c>
      <c r="E349" s="5" t="e">
        <f>INDEX(data[agency_cdc],MATCH(B349,data[rank],0))</f>
        <v>#N/A</v>
      </c>
      <c r="F349" s="5" t="e">
        <f>INDEX(data[agency_usaid],MATCH(B349,data[rank],0))</f>
        <v>#N/A</v>
      </c>
      <c r="G349" s="10" t="e">
        <f>INDEX(data[psnu],MATCH(B349,data[rank],0))</f>
        <v>#N/A</v>
      </c>
      <c r="H349" s="2" t="e">
        <f>INDEX(data[snuprioritization],MATCH(B349,data[rank],0))</f>
        <v>#N/A</v>
      </c>
      <c r="I349" s="2" t="e">
        <f>INDEX(data[score],MATCH(B349,data[rank],0))</f>
        <v>#N/A</v>
      </c>
    </row>
    <row r="350" spans="1:9" x14ac:dyDescent="0.25">
      <c r="A350" s="3"/>
      <c r="B350" s="12">
        <v>347</v>
      </c>
      <c r="C350" s="5" t="e">
        <f>INDEX(data[sitename],MATCH(B350,data[rank],0))</f>
        <v>#N/A</v>
      </c>
      <c r="D350" s="5" t="e">
        <f>INDEX(data[sitetype],MATCH(B350,data[rank],0))</f>
        <v>#N/A</v>
      </c>
      <c r="E350" s="5" t="e">
        <f>INDEX(data[agency_cdc],MATCH(B350,data[rank],0))</f>
        <v>#N/A</v>
      </c>
      <c r="F350" s="5" t="e">
        <f>INDEX(data[agency_usaid],MATCH(B350,data[rank],0))</f>
        <v>#N/A</v>
      </c>
      <c r="G350" s="10" t="e">
        <f>INDEX(data[psnu],MATCH(B350,data[rank],0))</f>
        <v>#N/A</v>
      </c>
      <c r="H350" s="2" t="e">
        <f>INDEX(data[snuprioritization],MATCH(B350,data[rank],0))</f>
        <v>#N/A</v>
      </c>
      <c r="I350" s="2" t="e">
        <f>INDEX(data[score],MATCH(B350,data[rank],0))</f>
        <v>#N/A</v>
      </c>
    </row>
    <row r="351" spans="1:9" x14ac:dyDescent="0.25">
      <c r="A351" s="3"/>
      <c r="B351" s="12">
        <v>348</v>
      </c>
      <c r="C351" s="5" t="e">
        <f>INDEX(data[sitename],MATCH(B351,data[rank],0))</f>
        <v>#N/A</v>
      </c>
      <c r="D351" s="5" t="e">
        <f>INDEX(data[sitetype],MATCH(B351,data[rank],0))</f>
        <v>#N/A</v>
      </c>
      <c r="E351" s="5" t="e">
        <f>INDEX(data[agency_cdc],MATCH(B351,data[rank],0))</f>
        <v>#N/A</v>
      </c>
      <c r="F351" s="5" t="e">
        <f>INDEX(data[agency_usaid],MATCH(B351,data[rank],0))</f>
        <v>#N/A</v>
      </c>
      <c r="G351" s="10" t="e">
        <f>INDEX(data[psnu],MATCH(B351,data[rank],0))</f>
        <v>#N/A</v>
      </c>
      <c r="H351" s="2" t="e">
        <f>INDEX(data[snuprioritization],MATCH(B351,data[rank],0))</f>
        <v>#N/A</v>
      </c>
      <c r="I351" s="2" t="e">
        <f>INDEX(data[score],MATCH(B351,data[rank],0))</f>
        <v>#N/A</v>
      </c>
    </row>
    <row r="352" spans="1:9" x14ac:dyDescent="0.25">
      <c r="A352" s="3"/>
      <c r="B352" s="12">
        <v>349</v>
      </c>
      <c r="C352" s="5" t="e">
        <f>INDEX(data[sitename],MATCH(B352,data[rank],0))</f>
        <v>#N/A</v>
      </c>
      <c r="D352" s="5" t="e">
        <f>INDEX(data[sitetype],MATCH(B352,data[rank],0))</f>
        <v>#N/A</v>
      </c>
      <c r="E352" s="5" t="e">
        <f>INDEX(data[agency_cdc],MATCH(B352,data[rank],0))</f>
        <v>#N/A</v>
      </c>
      <c r="F352" s="5" t="e">
        <f>INDEX(data[agency_usaid],MATCH(B352,data[rank],0))</f>
        <v>#N/A</v>
      </c>
      <c r="G352" s="10" t="e">
        <f>INDEX(data[psnu],MATCH(B352,data[rank],0))</f>
        <v>#N/A</v>
      </c>
      <c r="H352" s="2" t="e">
        <f>INDEX(data[snuprioritization],MATCH(B352,data[rank],0))</f>
        <v>#N/A</v>
      </c>
      <c r="I352" s="2" t="e">
        <f>INDEX(data[score],MATCH(B352,data[rank],0))</f>
        <v>#N/A</v>
      </c>
    </row>
    <row r="353" spans="1:9" x14ac:dyDescent="0.25">
      <c r="A353" s="3"/>
      <c r="B353" s="8">
        <v>350</v>
      </c>
      <c r="C353" s="5" t="e">
        <f>INDEX(data[sitename],MATCH(B353,data[rank],0))</f>
        <v>#N/A</v>
      </c>
      <c r="D353" s="5" t="e">
        <f>INDEX(data[sitetype],MATCH(B353,data[rank],0))</f>
        <v>#N/A</v>
      </c>
      <c r="E353" s="5" t="e">
        <f>INDEX(data[agency_cdc],MATCH(B353,data[rank],0))</f>
        <v>#N/A</v>
      </c>
      <c r="F353" s="5" t="e">
        <f>INDEX(data[agency_usaid],MATCH(B353,data[rank],0))</f>
        <v>#N/A</v>
      </c>
      <c r="G353" s="10" t="e">
        <f>INDEX(data[psnu],MATCH(B353,data[rank],0))</f>
        <v>#N/A</v>
      </c>
      <c r="H353" s="2" t="e">
        <f>INDEX(data[snuprioritization],MATCH(B353,data[rank],0))</f>
        <v>#N/A</v>
      </c>
      <c r="I353" s="2" t="e">
        <f>INDEX(data[score],MATCH(B353,data[rank],0))</f>
        <v>#N/A</v>
      </c>
    </row>
    <row r="354" spans="1:9" x14ac:dyDescent="0.25">
      <c r="A354" s="3"/>
      <c r="B354" s="12">
        <v>351</v>
      </c>
      <c r="C354" s="5" t="e">
        <f>INDEX(data[sitename],MATCH(B354,data[rank],0))</f>
        <v>#N/A</v>
      </c>
      <c r="D354" s="5" t="e">
        <f>INDEX(data[sitetype],MATCH(B354,data[rank],0))</f>
        <v>#N/A</v>
      </c>
      <c r="E354" s="5" t="e">
        <f>INDEX(data[agency_cdc],MATCH(B354,data[rank],0))</f>
        <v>#N/A</v>
      </c>
      <c r="F354" s="5" t="e">
        <f>INDEX(data[agency_usaid],MATCH(B354,data[rank],0))</f>
        <v>#N/A</v>
      </c>
      <c r="G354" s="10" t="e">
        <f>INDEX(data[psnu],MATCH(B354,data[rank],0))</f>
        <v>#N/A</v>
      </c>
      <c r="H354" s="2" t="e">
        <f>INDEX(data[snuprioritization],MATCH(B354,data[rank],0))</f>
        <v>#N/A</v>
      </c>
      <c r="I354" s="2" t="e">
        <f>INDEX(data[score],MATCH(B354,data[rank],0))</f>
        <v>#N/A</v>
      </c>
    </row>
    <row r="355" spans="1:9" x14ac:dyDescent="0.25">
      <c r="A355" s="3"/>
      <c r="B355" s="12">
        <v>352</v>
      </c>
      <c r="C355" s="5" t="e">
        <f>INDEX(data[sitename],MATCH(B355,data[rank],0))</f>
        <v>#N/A</v>
      </c>
      <c r="D355" s="5" t="e">
        <f>INDEX(data[sitetype],MATCH(B355,data[rank],0))</f>
        <v>#N/A</v>
      </c>
      <c r="E355" s="5" t="e">
        <f>INDEX(data[agency_cdc],MATCH(B355,data[rank],0))</f>
        <v>#N/A</v>
      </c>
      <c r="F355" s="5" t="e">
        <f>INDEX(data[agency_usaid],MATCH(B355,data[rank],0))</f>
        <v>#N/A</v>
      </c>
      <c r="G355" s="10" t="e">
        <f>INDEX(data[psnu],MATCH(B355,data[rank],0))</f>
        <v>#N/A</v>
      </c>
      <c r="H355" s="2" t="e">
        <f>INDEX(data[snuprioritization],MATCH(B355,data[rank],0))</f>
        <v>#N/A</v>
      </c>
      <c r="I355" s="2" t="e">
        <f>INDEX(data[score],MATCH(B355,data[rank],0))</f>
        <v>#N/A</v>
      </c>
    </row>
    <row r="356" spans="1:9" x14ac:dyDescent="0.25">
      <c r="A356" s="3"/>
      <c r="B356" s="12">
        <v>353</v>
      </c>
      <c r="C356" s="5" t="e">
        <f>INDEX(data[sitename],MATCH(B356,data[rank],0))</f>
        <v>#N/A</v>
      </c>
      <c r="D356" s="5" t="e">
        <f>INDEX(data[sitetype],MATCH(B356,data[rank],0))</f>
        <v>#N/A</v>
      </c>
      <c r="E356" s="5" t="e">
        <f>INDEX(data[agency_cdc],MATCH(B356,data[rank],0))</f>
        <v>#N/A</v>
      </c>
      <c r="F356" s="5" t="e">
        <f>INDEX(data[agency_usaid],MATCH(B356,data[rank],0))</f>
        <v>#N/A</v>
      </c>
      <c r="G356" s="10" t="e">
        <f>INDEX(data[psnu],MATCH(B356,data[rank],0))</f>
        <v>#N/A</v>
      </c>
      <c r="H356" s="2" t="e">
        <f>INDEX(data[snuprioritization],MATCH(B356,data[rank],0))</f>
        <v>#N/A</v>
      </c>
      <c r="I356" s="2" t="e">
        <f>INDEX(data[score],MATCH(B356,data[rank],0))</f>
        <v>#N/A</v>
      </c>
    </row>
    <row r="357" spans="1:9" x14ac:dyDescent="0.25">
      <c r="A357" s="3"/>
      <c r="B357" s="12">
        <v>354</v>
      </c>
      <c r="C357" s="5" t="e">
        <f>INDEX(data[sitename],MATCH(B357,data[rank],0))</f>
        <v>#N/A</v>
      </c>
      <c r="D357" s="5" t="e">
        <f>INDEX(data[sitetype],MATCH(B357,data[rank],0))</f>
        <v>#N/A</v>
      </c>
      <c r="E357" s="5" t="e">
        <f>INDEX(data[agency_cdc],MATCH(B357,data[rank],0))</f>
        <v>#N/A</v>
      </c>
      <c r="F357" s="5" t="e">
        <f>INDEX(data[agency_usaid],MATCH(B357,data[rank],0))</f>
        <v>#N/A</v>
      </c>
      <c r="G357" s="10" t="e">
        <f>INDEX(data[psnu],MATCH(B357,data[rank],0))</f>
        <v>#N/A</v>
      </c>
      <c r="H357" s="2" t="e">
        <f>INDEX(data[snuprioritization],MATCH(B357,data[rank],0))</f>
        <v>#N/A</v>
      </c>
      <c r="I357" s="2" t="e">
        <f>INDEX(data[score],MATCH(B357,data[rank],0))</f>
        <v>#N/A</v>
      </c>
    </row>
    <row r="358" spans="1:9" x14ac:dyDescent="0.25">
      <c r="A358" s="3"/>
      <c r="B358" s="12">
        <v>355</v>
      </c>
      <c r="C358" s="5" t="e">
        <f>INDEX(data[sitename],MATCH(B358,data[rank],0))</f>
        <v>#N/A</v>
      </c>
      <c r="D358" s="5" t="e">
        <f>INDEX(data[sitetype],MATCH(B358,data[rank],0))</f>
        <v>#N/A</v>
      </c>
      <c r="E358" s="5" t="e">
        <f>INDEX(data[agency_cdc],MATCH(B358,data[rank],0))</f>
        <v>#N/A</v>
      </c>
      <c r="F358" s="5" t="e">
        <f>INDEX(data[agency_usaid],MATCH(B358,data[rank],0))</f>
        <v>#N/A</v>
      </c>
      <c r="G358" s="10" t="e">
        <f>INDEX(data[psnu],MATCH(B358,data[rank],0))</f>
        <v>#N/A</v>
      </c>
      <c r="H358" s="2" t="e">
        <f>INDEX(data[snuprioritization],MATCH(B358,data[rank],0))</f>
        <v>#N/A</v>
      </c>
      <c r="I358" s="2" t="e">
        <f>INDEX(data[score],MATCH(B358,data[rank],0))</f>
        <v>#N/A</v>
      </c>
    </row>
    <row r="359" spans="1:9" x14ac:dyDescent="0.25">
      <c r="A359" s="3"/>
      <c r="B359" s="12">
        <v>356</v>
      </c>
      <c r="C359" s="5" t="e">
        <f>INDEX(data[sitename],MATCH(B359,data[rank],0))</f>
        <v>#N/A</v>
      </c>
      <c r="D359" s="5" t="e">
        <f>INDEX(data[sitetype],MATCH(B359,data[rank],0))</f>
        <v>#N/A</v>
      </c>
      <c r="E359" s="5" t="e">
        <f>INDEX(data[agency_cdc],MATCH(B359,data[rank],0))</f>
        <v>#N/A</v>
      </c>
      <c r="F359" s="5" t="e">
        <f>INDEX(data[agency_usaid],MATCH(B359,data[rank],0))</f>
        <v>#N/A</v>
      </c>
      <c r="G359" s="10" t="e">
        <f>INDEX(data[psnu],MATCH(B359,data[rank],0))</f>
        <v>#N/A</v>
      </c>
      <c r="H359" s="2" t="e">
        <f>INDEX(data[snuprioritization],MATCH(B359,data[rank],0))</f>
        <v>#N/A</v>
      </c>
      <c r="I359" s="2" t="e">
        <f>INDEX(data[score],MATCH(B359,data[rank],0))</f>
        <v>#N/A</v>
      </c>
    </row>
    <row r="360" spans="1:9" x14ac:dyDescent="0.25">
      <c r="A360" s="3"/>
      <c r="B360" s="12">
        <v>357</v>
      </c>
      <c r="C360" s="5" t="e">
        <f>INDEX(data[sitename],MATCH(B360,data[rank],0))</f>
        <v>#N/A</v>
      </c>
      <c r="D360" s="5" t="e">
        <f>INDEX(data[sitetype],MATCH(B360,data[rank],0))</f>
        <v>#N/A</v>
      </c>
      <c r="E360" s="5" t="e">
        <f>INDEX(data[agency_cdc],MATCH(B360,data[rank],0))</f>
        <v>#N/A</v>
      </c>
      <c r="F360" s="5" t="e">
        <f>INDEX(data[agency_usaid],MATCH(B360,data[rank],0))</f>
        <v>#N/A</v>
      </c>
      <c r="G360" s="10" t="e">
        <f>INDEX(data[psnu],MATCH(B360,data[rank],0))</f>
        <v>#N/A</v>
      </c>
      <c r="H360" s="2" t="e">
        <f>INDEX(data[snuprioritization],MATCH(B360,data[rank],0))</f>
        <v>#N/A</v>
      </c>
      <c r="I360" s="2" t="e">
        <f>INDEX(data[score],MATCH(B360,data[rank],0))</f>
        <v>#N/A</v>
      </c>
    </row>
    <row r="361" spans="1:9" x14ac:dyDescent="0.25">
      <c r="A361" s="3"/>
      <c r="B361" s="12">
        <v>358</v>
      </c>
      <c r="C361" s="5" t="e">
        <f>INDEX(data[sitename],MATCH(B361,data[rank],0))</f>
        <v>#N/A</v>
      </c>
      <c r="D361" s="5" t="e">
        <f>INDEX(data[sitetype],MATCH(B361,data[rank],0))</f>
        <v>#N/A</v>
      </c>
      <c r="E361" s="5" t="e">
        <f>INDEX(data[agency_cdc],MATCH(B361,data[rank],0))</f>
        <v>#N/A</v>
      </c>
      <c r="F361" s="5" t="e">
        <f>INDEX(data[agency_usaid],MATCH(B361,data[rank],0))</f>
        <v>#N/A</v>
      </c>
      <c r="G361" s="10" t="e">
        <f>INDEX(data[psnu],MATCH(B361,data[rank],0))</f>
        <v>#N/A</v>
      </c>
      <c r="H361" s="2" t="e">
        <f>INDEX(data[snuprioritization],MATCH(B361,data[rank],0))</f>
        <v>#N/A</v>
      </c>
      <c r="I361" s="2" t="e">
        <f>INDEX(data[score],MATCH(B361,data[rank],0))</f>
        <v>#N/A</v>
      </c>
    </row>
    <row r="362" spans="1:9" x14ac:dyDescent="0.25">
      <c r="A362" s="3"/>
      <c r="B362" s="12">
        <v>359</v>
      </c>
      <c r="C362" s="5" t="e">
        <f>INDEX(data[sitename],MATCH(B362,data[rank],0))</f>
        <v>#N/A</v>
      </c>
      <c r="D362" s="5" t="e">
        <f>INDEX(data[sitetype],MATCH(B362,data[rank],0))</f>
        <v>#N/A</v>
      </c>
      <c r="E362" s="5" t="e">
        <f>INDEX(data[agency_cdc],MATCH(B362,data[rank],0))</f>
        <v>#N/A</v>
      </c>
      <c r="F362" s="5" t="e">
        <f>INDEX(data[agency_usaid],MATCH(B362,data[rank],0))</f>
        <v>#N/A</v>
      </c>
      <c r="G362" s="10" t="e">
        <f>INDEX(data[psnu],MATCH(B362,data[rank],0))</f>
        <v>#N/A</v>
      </c>
      <c r="H362" s="2" t="e">
        <f>INDEX(data[snuprioritization],MATCH(B362,data[rank],0))</f>
        <v>#N/A</v>
      </c>
      <c r="I362" s="2" t="e">
        <f>INDEX(data[score],MATCH(B362,data[rank],0))</f>
        <v>#N/A</v>
      </c>
    </row>
    <row r="363" spans="1:9" x14ac:dyDescent="0.25">
      <c r="A363" s="3"/>
      <c r="B363" s="8">
        <v>360</v>
      </c>
      <c r="C363" s="5" t="e">
        <f>INDEX(data[sitename],MATCH(B363,data[rank],0))</f>
        <v>#N/A</v>
      </c>
      <c r="D363" s="5" t="e">
        <f>INDEX(data[sitetype],MATCH(B363,data[rank],0))</f>
        <v>#N/A</v>
      </c>
      <c r="E363" s="5" t="e">
        <f>INDEX(data[agency_cdc],MATCH(B363,data[rank],0))</f>
        <v>#N/A</v>
      </c>
      <c r="F363" s="5" t="e">
        <f>INDEX(data[agency_usaid],MATCH(B363,data[rank],0))</f>
        <v>#N/A</v>
      </c>
      <c r="G363" s="10" t="e">
        <f>INDEX(data[psnu],MATCH(B363,data[rank],0))</f>
        <v>#N/A</v>
      </c>
      <c r="H363" s="2" t="e">
        <f>INDEX(data[snuprioritization],MATCH(B363,data[rank],0))</f>
        <v>#N/A</v>
      </c>
      <c r="I363" s="2" t="e">
        <f>INDEX(data[score],MATCH(B363,data[rank],0))</f>
        <v>#N/A</v>
      </c>
    </row>
    <row r="364" spans="1:9" x14ac:dyDescent="0.25">
      <c r="A364" s="3"/>
      <c r="B364" s="12">
        <v>361</v>
      </c>
      <c r="C364" s="5" t="e">
        <f>INDEX(data[sitename],MATCH(B364,data[rank],0))</f>
        <v>#N/A</v>
      </c>
      <c r="D364" s="5" t="e">
        <f>INDEX(data[sitetype],MATCH(B364,data[rank],0))</f>
        <v>#N/A</v>
      </c>
      <c r="E364" s="5" t="e">
        <f>INDEX(data[agency_cdc],MATCH(B364,data[rank],0))</f>
        <v>#N/A</v>
      </c>
      <c r="F364" s="5" t="e">
        <f>INDEX(data[agency_usaid],MATCH(B364,data[rank],0))</f>
        <v>#N/A</v>
      </c>
      <c r="G364" s="10" t="e">
        <f>INDEX(data[psnu],MATCH(B364,data[rank],0))</f>
        <v>#N/A</v>
      </c>
      <c r="H364" s="2" t="e">
        <f>INDEX(data[snuprioritization],MATCH(B364,data[rank],0))</f>
        <v>#N/A</v>
      </c>
      <c r="I364" s="2" t="e">
        <f>INDEX(data[score],MATCH(B364,data[rank],0))</f>
        <v>#N/A</v>
      </c>
    </row>
    <row r="365" spans="1:9" x14ac:dyDescent="0.25">
      <c r="A365" s="3"/>
      <c r="B365" s="12">
        <v>362</v>
      </c>
      <c r="C365" s="5" t="e">
        <f>INDEX(data[sitename],MATCH(B365,data[rank],0))</f>
        <v>#N/A</v>
      </c>
      <c r="D365" s="5" t="e">
        <f>INDEX(data[sitetype],MATCH(B365,data[rank],0))</f>
        <v>#N/A</v>
      </c>
      <c r="E365" s="5" t="e">
        <f>INDEX(data[agency_cdc],MATCH(B365,data[rank],0))</f>
        <v>#N/A</v>
      </c>
      <c r="F365" s="5" t="e">
        <f>INDEX(data[agency_usaid],MATCH(B365,data[rank],0))</f>
        <v>#N/A</v>
      </c>
      <c r="G365" s="10" t="e">
        <f>INDEX(data[psnu],MATCH(B365,data[rank],0))</f>
        <v>#N/A</v>
      </c>
      <c r="H365" s="2" t="e">
        <f>INDEX(data[snuprioritization],MATCH(B365,data[rank],0))</f>
        <v>#N/A</v>
      </c>
      <c r="I365" s="2" t="e">
        <f>INDEX(data[score],MATCH(B365,data[rank],0))</f>
        <v>#N/A</v>
      </c>
    </row>
    <row r="366" spans="1:9" x14ac:dyDescent="0.25">
      <c r="A366" s="3"/>
      <c r="B366" s="12">
        <v>363</v>
      </c>
      <c r="C366" s="5" t="e">
        <f>INDEX(data[sitename],MATCH(B366,data[rank],0))</f>
        <v>#N/A</v>
      </c>
      <c r="D366" s="5" t="e">
        <f>INDEX(data[sitetype],MATCH(B366,data[rank],0))</f>
        <v>#N/A</v>
      </c>
      <c r="E366" s="5" t="e">
        <f>INDEX(data[agency_cdc],MATCH(B366,data[rank],0))</f>
        <v>#N/A</v>
      </c>
      <c r="F366" s="5" t="e">
        <f>INDEX(data[agency_usaid],MATCH(B366,data[rank],0))</f>
        <v>#N/A</v>
      </c>
      <c r="G366" s="10" t="e">
        <f>INDEX(data[psnu],MATCH(B366,data[rank],0))</f>
        <v>#N/A</v>
      </c>
      <c r="H366" s="2" t="e">
        <f>INDEX(data[snuprioritization],MATCH(B366,data[rank],0))</f>
        <v>#N/A</v>
      </c>
      <c r="I366" s="2" t="e">
        <f>INDEX(data[score],MATCH(B366,data[rank],0))</f>
        <v>#N/A</v>
      </c>
    </row>
    <row r="367" spans="1:9" x14ac:dyDescent="0.25">
      <c r="A367" s="3"/>
      <c r="B367" s="12">
        <v>364</v>
      </c>
      <c r="C367" s="5" t="e">
        <f>INDEX(data[sitename],MATCH(B367,data[rank],0))</f>
        <v>#N/A</v>
      </c>
      <c r="D367" s="5" t="e">
        <f>INDEX(data[sitetype],MATCH(B367,data[rank],0))</f>
        <v>#N/A</v>
      </c>
      <c r="E367" s="5" t="e">
        <f>INDEX(data[agency_cdc],MATCH(B367,data[rank],0))</f>
        <v>#N/A</v>
      </c>
      <c r="F367" s="5" t="e">
        <f>INDEX(data[agency_usaid],MATCH(B367,data[rank],0))</f>
        <v>#N/A</v>
      </c>
      <c r="G367" s="10" t="e">
        <f>INDEX(data[psnu],MATCH(B367,data[rank],0))</f>
        <v>#N/A</v>
      </c>
      <c r="H367" s="2" t="e">
        <f>INDEX(data[snuprioritization],MATCH(B367,data[rank],0))</f>
        <v>#N/A</v>
      </c>
      <c r="I367" s="2" t="e">
        <f>INDEX(data[score],MATCH(B367,data[rank],0))</f>
        <v>#N/A</v>
      </c>
    </row>
    <row r="368" spans="1:9" x14ac:dyDescent="0.25">
      <c r="A368" s="3"/>
      <c r="B368" s="12">
        <v>365</v>
      </c>
      <c r="C368" s="5" t="e">
        <f>INDEX(data[sitename],MATCH(B368,data[rank],0))</f>
        <v>#N/A</v>
      </c>
      <c r="D368" s="5" t="e">
        <f>INDEX(data[sitetype],MATCH(B368,data[rank],0))</f>
        <v>#N/A</v>
      </c>
      <c r="E368" s="5" t="e">
        <f>INDEX(data[agency_cdc],MATCH(B368,data[rank],0))</f>
        <v>#N/A</v>
      </c>
      <c r="F368" s="5" t="e">
        <f>INDEX(data[agency_usaid],MATCH(B368,data[rank],0))</f>
        <v>#N/A</v>
      </c>
      <c r="G368" s="10" t="e">
        <f>INDEX(data[psnu],MATCH(B368,data[rank],0))</f>
        <v>#N/A</v>
      </c>
      <c r="H368" s="2" t="e">
        <f>INDEX(data[snuprioritization],MATCH(B368,data[rank],0))</f>
        <v>#N/A</v>
      </c>
      <c r="I368" s="2" t="e">
        <f>INDEX(data[score],MATCH(B368,data[rank],0))</f>
        <v>#N/A</v>
      </c>
    </row>
    <row r="369" spans="1:9" x14ac:dyDescent="0.25">
      <c r="A369" s="3"/>
      <c r="B369" s="12">
        <v>366</v>
      </c>
      <c r="C369" s="5" t="e">
        <f>INDEX(data[sitename],MATCH(B369,data[rank],0))</f>
        <v>#N/A</v>
      </c>
      <c r="D369" s="5" t="e">
        <f>INDEX(data[sitetype],MATCH(B369,data[rank],0))</f>
        <v>#N/A</v>
      </c>
      <c r="E369" s="5" t="e">
        <f>INDEX(data[agency_cdc],MATCH(B369,data[rank],0))</f>
        <v>#N/A</v>
      </c>
      <c r="F369" s="5" t="e">
        <f>INDEX(data[agency_usaid],MATCH(B369,data[rank],0))</f>
        <v>#N/A</v>
      </c>
      <c r="G369" s="10" t="e">
        <f>INDEX(data[psnu],MATCH(B369,data[rank],0))</f>
        <v>#N/A</v>
      </c>
      <c r="H369" s="2" t="e">
        <f>INDEX(data[snuprioritization],MATCH(B369,data[rank],0))</f>
        <v>#N/A</v>
      </c>
      <c r="I369" s="2" t="e">
        <f>INDEX(data[score],MATCH(B369,data[rank],0))</f>
        <v>#N/A</v>
      </c>
    </row>
    <row r="370" spans="1:9" x14ac:dyDescent="0.25">
      <c r="A370" s="3"/>
      <c r="B370" s="12">
        <v>367</v>
      </c>
      <c r="C370" s="5" t="e">
        <f>INDEX(data[sitename],MATCH(B370,data[rank],0))</f>
        <v>#N/A</v>
      </c>
      <c r="D370" s="5" t="e">
        <f>INDEX(data[sitetype],MATCH(B370,data[rank],0))</f>
        <v>#N/A</v>
      </c>
      <c r="E370" s="5" t="e">
        <f>INDEX(data[agency_cdc],MATCH(B370,data[rank],0))</f>
        <v>#N/A</v>
      </c>
      <c r="F370" s="5" t="e">
        <f>INDEX(data[agency_usaid],MATCH(B370,data[rank],0))</f>
        <v>#N/A</v>
      </c>
      <c r="G370" s="10" t="e">
        <f>INDEX(data[psnu],MATCH(B370,data[rank],0))</f>
        <v>#N/A</v>
      </c>
      <c r="H370" s="2" t="e">
        <f>INDEX(data[snuprioritization],MATCH(B370,data[rank],0))</f>
        <v>#N/A</v>
      </c>
      <c r="I370" s="2" t="e">
        <f>INDEX(data[score],MATCH(B370,data[rank],0))</f>
        <v>#N/A</v>
      </c>
    </row>
    <row r="371" spans="1:9" x14ac:dyDescent="0.25">
      <c r="A371" s="3"/>
      <c r="B371" s="12">
        <v>368</v>
      </c>
      <c r="C371" s="5" t="e">
        <f>INDEX(data[sitename],MATCH(B371,data[rank],0))</f>
        <v>#N/A</v>
      </c>
      <c r="D371" s="5" t="e">
        <f>INDEX(data[sitetype],MATCH(B371,data[rank],0))</f>
        <v>#N/A</v>
      </c>
      <c r="E371" s="5" t="e">
        <f>INDEX(data[agency_cdc],MATCH(B371,data[rank],0))</f>
        <v>#N/A</v>
      </c>
      <c r="F371" s="5" t="e">
        <f>INDEX(data[agency_usaid],MATCH(B371,data[rank],0))</f>
        <v>#N/A</v>
      </c>
      <c r="G371" s="10" t="e">
        <f>INDEX(data[psnu],MATCH(B371,data[rank],0))</f>
        <v>#N/A</v>
      </c>
      <c r="H371" s="2" t="e">
        <f>INDEX(data[snuprioritization],MATCH(B371,data[rank],0))</f>
        <v>#N/A</v>
      </c>
      <c r="I371" s="2" t="e">
        <f>INDEX(data[score],MATCH(B371,data[rank],0))</f>
        <v>#N/A</v>
      </c>
    </row>
    <row r="372" spans="1:9" x14ac:dyDescent="0.25">
      <c r="A372" s="3"/>
      <c r="B372" s="12">
        <v>369</v>
      </c>
      <c r="C372" s="5" t="e">
        <f>INDEX(data[sitename],MATCH(B372,data[rank],0))</f>
        <v>#N/A</v>
      </c>
      <c r="D372" s="5" t="e">
        <f>INDEX(data[sitetype],MATCH(B372,data[rank],0))</f>
        <v>#N/A</v>
      </c>
      <c r="E372" s="5" t="e">
        <f>INDEX(data[agency_cdc],MATCH(B372,data[rank],0))</f>
        <v>#N/A</v>
      </c>
      <c r="F372" s="5" t="e">
        <f>INDEX(data[agency_usaid],MATCH(B372,data[rank],0))</f>
        <v>#N/A</v>
      </c>
      <c r="G372" s="10" t="e">
        <f>INDEX(data[psnu],MATCH(B372,data[rank],0))</f>
        <v>#N/A</v>
      </c>
      <c r="H372" s="2" t="e">
        <f>INDEX(data[snuprioritization],MATCH(B372,data[rank],0))</f>
        <v>#N/A</v>
      </c>
      <c r="I372" s="2" t="e">
        <f>INDEX(data[score],MATCH(B372,data[rank],0))</f>
        <v>#N/A</v>
      </c>
    </row>
    <row r="373" spans="1:9" x14ac:dyDescent="0.25">
      <c r="A373" s="3"/>
      <c r="B373" s="8">
        <v>370</v>
      </c>
      <c r="C373" s="5" t="e">
        <f>INDEX(data[sitename],MATCH(B373,data[rank],0))</f>
        <v>#N/A</v>
      </c>
      <c r="D373" s="5" t="e">
        <f>INDEX(data[sitetype],MATCH(B373,data[rank],0))</f>
        <v>#N/A</v>
      </c>
      <c r="E373" s="5" t="e">
        <f>INDEX(data[agency_cdc],MATCH(B373,data[rank],0))</f>
        <v>#N/A</v>
      </c>
      <c r="F373" s="5" t="e">
        <f>INDEX(data[agency_usaid],MATCH(B373,data[rank],0))</f>
        <v>#N/A</v>
      </c>
      <c r="G373" s="10" t="e">
        <f>INDEX(data[psnu],MATCH(B373,data[rank],0))</f>
        <v>#N/A</v>
      </c>
      <c r="H373" s="2" t="e">
        <f>INDEX(data[snuprioritization],MATCH(B373,data[rank],0))</f>
        <v>#N/A</v>
      </c>
      <c r="I373" s="2" t="e">
        <f>INDEX(data[score],MATCH(B373,data[rank],0))</f>
        <v>#N/A</v>
      </c>
    </row>
    <row r="374" spans="1:9" x14ac:dyDescent="0.25">
      <c r="A374" s="3"/>
      <c r="B374" s="12">
        <v>371</v>
      </c>
      <c r="C374" s="5" t="e">
        <f>INDEX(data[sitename],MATCH(B374,data[rank],0))</f>
        <v>#N/A</v>
      </c>
      <c r="D374" s="5" t="e">
        <f>INDEX(data[sitetype],MATCH(B374,data[rank],0))</f>
        <v>#N/A</v>
      </c>
      <c r="E374" s="5" t="e">
        <f>INDEX(data[agency_cdc],MATCH(B374,data[rank],0))</f>
        <v>#N/A</v>
      </c>
      <c r="F374" s="5" t="e">
        <f>INDEX(data[agency_usaid],MATCH(B374,data[rank],0))</f>
        <v>#N/A</v>
      </c>
      <c r="G374" s="10" t="e">
        <f>INDEX(data[psnu],MATCH(B374,data[rank],0))</f>
        <v>#N/A</v>
      </c>
      <c r="H374" s="2" t="e">
        <f>INDEX(data[snuprioritization],MATCH(B374,data[rank],0))</f>
        <v>#N/A</v>
      </c>
      <c r="I374" s="2" t="e">
        <f>INDEX(data[score],MATCH(B374,data[rank],0))</f>
        <v>#N/A</v>
      </c>
    </row>
    <row r="375" spans="1:9" x14ac:dyDescent="0.25">
      <c r="A375" s="3"/>
      <c r="B375" s="12">
        <v>372</v>
      </c>
      <c r="C375" s="5" t="e">
        <f>INDEX(data[sitename],MATCH(B375,data[rank],0))</f>
        <v>#N/A</v>
      </c>
      <c r="D375" s="5" t="e">
        <f>INDEX(data[sitetype],MATCH(B375,data[rank],0))</f>
        <v>#N/A</v>
      </c>
      <c r="E375" s="5" t="e">
        <f>INDEX(data[agency_cdc],MATCH(B375,data[rank],0))</f>
        <v>#N/A</v>
      </c>
      <c r="F375" s="5" t="e">
        <f>INDEX(data[agency_usaid],MATCH(B375,data[rank],0))</f>
        <v>#N/A</v>
      </c>
      <c r="G375" s="10" t="e">
        <f>INDEX(data[psnu],MATCH(B375,data[rank],0))</f>
        <v>#N/A</v>
      </c>
      <c r="H375" s="2" t="e">
        <f>INDEX(data[snuprioritization],MATCH(B375,data[rank],0))</f>
        <v>#N/A</v>
      </c>
      <c r="I375" s="2" t="e">
        <f>INDEX(data[score],MATCH(B375,data[rank],0))</f>
        <v>#N/A</v>
      </c>
    </row>
    <row r="376" spans="1:9" x14ac:dyDescent="0.25">
      <c r="A376" s="3"/>
      <c r="B376" s="12">
        <v>373</v>
      </c>
      <c r="C376" s="5" t="e">
        <f>INDEX(data[sitename],MATCH(B376,data[rank],0))</f>
        <v>#N/A</v>
      </c>
      <c r="D376" s="5" t="e">
        <f>INDEX(data[sitetype],MATCH(B376,data[rank],0))</f>
        <v>#N/A</v>
      </c>
      <c r="E376" s="5" t="e">
        <f>INDEX(data[agency_cdc],MATCH(B376,data[rank],0))</f>
        <v>#N/A</v>
      </c>
      <c r="F376" s="5" t="e">
        <f>INDEX(data[agency_usaid],MATCH(B376,data[rank],0))</f>
        <v>#N/A</v>
      </c>
      <c r="G376" s="10" t="e">
        <f>INDEX(data[psnu],MATCH(B376,data[rank],0))</f>
        <v>#N/A</v>
      </c>
      <c r="H376" s="2" t="e">
        <f>INDEX(data[snuprioritization],MATCH(B376,data[rank],0))</f>
        <v>#N/A</v>
      </c>
      <c r="I376" s="2" t="e">
        <f>INDEX(data[score],MATCH(B376,data[rank],0))</f>
        <v>#N/A</v>
      </c>
    </row>
    <row r="377" spans="1:9" x14ac:dyDescent="0.25">
      <c r="A377" s="3"/>
      <c r="B377" s="12">
        <v>374</v>
      </c>
      <c r="C377" s="5" t="e">
        <f>INDEX(data[sitename],MATCH(B377,data[rank],0))</f>
        <v>#N/A</v>
      </c>
      <c r="D377" s="5" t="e">
        <f>INDEX(data[sitetype],MATCH(B377,data[rank],0))</f>
        <v>#N/A</v>
      </c>
      <c r="E377" s="5" t="e">
        <f>INDEX(data[agency_cdc],MATCH(B377,data[rank],0))</f>
        <v>#N/A</v>
      </c>
      <c r="F377" s="5" t="e">
        <f>INDEX(data[agency_usaid],MATCH(B377,data[rank],0))</f>
        <v>#N/A</v>
      </c>
      <c r="G377" s="10" t="e">
        <f>INDEX(data[psnu],MATCH(B377,data[rank],0))</f>
        <v>#N/A</v>
      </c>
      <c r="H377" s="2" t="e">
        <f>INDEX(data[snuprioritization],MATCH(B377,data[rank],0))</f>
        <v>#N/A</v>
      </c>
      <c r="I377" s="2" t="e">
        <f>INDEX(data[score],MATCH(B377,data[rank],0))</f>
        <v>#N/A</v>
      </c>
    </row>
    <row r="378" spans="1:9" x14ac:dyDescent="0.25">
      <c r="A378" s="3"/>
      <c r="B378" s="12">
        <v>375</v>
      </c>
      <c r="C378" s="5" t="e">
        <f>INDEX(data[sitename],MATCH(B378,data[rank],0))</f>
        <v>#N/A</v>
      </c>
      <c r="D378" s="5" t="e">
        <f>INDEX(data[sitetype],MATCH(B378,data[rank],0))</f>
        <v>#N/A</v>
      </c>
      <c r="E378" s="5" t="e">
        <f>INDEX(data[agency_cdc],MATCH(B378,data[rank],0))</f>
        <v>#N/A</v>
      </c>
      <c r="F378" s="5" t="e">
        <f>INDEX(data[agency_usaid],MATCH(B378,data[rank],0))</f>
        <v>#N/A</v>
      </c>
      <c r="G378" s="10" t="e">
        <f>INDEX(data[psnu],MATCH(B378,data[rank],0))</f>
        <v>#N/A</v>
      </c>
      <c r="H378" s="2" t="e">
        <f>INDEX(data[snuprioritization],MATCH(B378,data[rank],0))</f>
        <v>#N/A</v>
      </c>
      <c r="I378" s="2" t="e">
        <f>INDEX(data[score],MATCH(B378,data[rank],0))</f>
        <v>#N/A</v>
      </c>
    </row>
    <row r="379" spans="1:9" x14ac:dyDescent="0.25">
      <c r="A379" s="3"/>
      <c r="B379" s="12">
        <v>376</v>
      </c>
      <c r="C379" s="5" t="e">
        <f>INDEX(data[sitename],MATCH(B379,data[rank],0))</f>
        <v>#N/A</v>
      </c>
      <c r="D379" s="5" t="e">
        <f>INDEX(data[sitetype],MATCH(B379,data[rank],0))</f>
        <v>#N/A</v>
      </c>
      <c r="E379" s="5" t="e">
        <f>INDEX(data[agency_cdc],MATCH(B379,data[rank],0))</f>
        <v>#N/A</v>
      </c>
      <c r="F379" s="5" t="e">
        <f>INDEX(data[agency_usaid],MATCH(B379,data[rank],0))</f>
        <v>#N/A</v>
      </c>
      <c r="G379" s="10" t="e">
        <f>INDEX(data[psnu],MATCH(B379,data[rank],0))</f>
        <v>#N/A</v>
      </c>
      <c r="H379" s="2" t="e">
        <f>INDEX(data[snuprioritization],MATCH(B379,data[rank],0))</f>
        <v>#N/A</v>
      </c>
      <c r="I379" s="2" t="e">
        <f>INDEX(data[score],MATCH(B379,data[rank],0))</f>
        <v>#N/A</v>
      </c>
    </row>
    <row r="380" spans="1:9" x14ac:dyDescent="0.25">
      <c r="A380" s="3"/>
      <c r="B380" s="12">
        <v>377</v>
      </c>
      <c r="C380" s="5" t="e">
        <f>INDEX(data[sitename],MATCH(B380,data[rank],0))</f>
        <v>#N/A</v>
      </c>
      <c r="D380" s="5" t="e">
        <f>INDEX(data[sitetype],MATCH(B380,data[rank],0))</f>
        <v>#N/A</v>
      </c>
      <c r="E380" s="5" t="e">
        <f>INDEX(data[agency_cdc],MATCH(B380,data[rank],0))</f>
        <v>#N/A</v>
      </c>
      <c r="F380" s="5" t="e">
        <f>INDEX(data[agency_usaid],MATCH(B380,data[rank],0))</f>
        <v>#N/A</v>
      </c>
      <c r="G380" s="10" t="e">
        <f>INDEX(data[psnu],MATCH(B380,data[rank],0))</f>
        <v>#N/A</v>
      </c>
      <c r="H380" s="2" t="e">
        <f>INDEX(data[snuprioritization],MATCH(B380,data[rank],0))</f>
        <v>#N/A</v>
      </c>
      <c r="I380" s="2" t="e">
        <f>INDEX(data[score],MATCH(B380,data[rank],0))</f>
        <v>#N/A</v>
      </c>
    </row>
    <row r="381" spans="1:9" x14ac:dyDescent="0.25">
      <c r="A381" s="3"/>
      <c r="B381" s="12">
        <v>378</v>
      </c>
      <c r="C381" s="5" t="e">
        <f>INDEX(data[sitename],MATCH(B381,data[rank],0))</f>
        <v>#N/A</v>
      </c>
      <c r="D381" s="5" t="e">
        <f>INDEX(data[sitetype],MATCH(B381,data[rank],0))</f>
        <v>#N/A</v>
      </c>
      <c r="E381" s="5" t="e">
        <f>INDEX(data[agency_cdc],MATCH(B381,data[rank],0))</f>
        <v>#N/A</v>
      </c>
      <c r="F381" s="5" t="e">
        <f>INDEX(data[agency_usaid],MATCH(B381,data[rank],0))</f>
        <v>#N/A</v>
      </c>
      <c r="G381" s="10" t="e">
        <f>INDEX(data[psnu],MATCH(B381,data[rank],0))</f>
        <v>#N/A</v>
      </c>
      <c r="H381" s="2" t="e">
        <f>INDEX(data[snuprioritization],MATCH(B381,data[rank],0))</f>
        <v>#N/A</v>
      </c>
      <c r="I381" s="2" t="e">
        <f>INDEX(data[score],MATCH(B381,data[rank],0))</f>
        <v>#N/A</v>
      </c>
    </row>
    <row r="382" spans="1:9" x14ac:dyDescent="0.25">
      <c r="A382" s="3"/>
      <c r="B382" s="12">
        <v>379</v>
      </c>
      <c r="C382" s="5" t="e">
        <f>INDEX(data[sitename],MATCH(B382,data[rank],0))</f>
        <v>#N/A</v>
      </c>
      <c r="D382" s="5" t="e">
        <f>INDEX(data[sitetype],MATCH(B382,data[rank],0))</f>
        <v>#N/A</v>
      </c>
      <c r="E382" s="5" t="e">
        <f>INDEX(data[agency_cdc],MATCH(B382,data[rank],0))</f>
        <v>#N/A</v>
      </c>
      <c r="F382" s="5" t="e">
        <f>INDEX(data[agency_usaid],MATCH(B382,data[rank],0))</f>
        <v>#N/A</v>
      </c>
      <c r="G382" s="10" t="e">
        <f>INDEX(data[psnu],MATCH(B382,data[rank],0))</f>
        <v>#N/A</v>
      </c>
      <c r="H382" s="2" t="e">
        <f>INDEX(data[snuprioritization],MATCH(B382,data[rank],0))</f>
        <v>#N/A</v>
      </c>
      <c r="I382" s="2" t="e">
        <f>INDEX(data[score],MATCH(B382,data[rank],0))</f>
        <v>#N/A</v>
      </c>
    </row>
    <row r="383" spans="1:9" x14ac:dyDescent="0.25">
      <c r="A383" s="3"/>
      <c r="B383" s="8">
        <v>380</v>
      </c>
      <c r="C383" s="5" t="e">
        <f>INDEX(data[sitename],MATCH(B383,data[rank],0))</f>
        <v>#N/A</v>
      </c>
      <c r="D383" s="5" t="e">
        <f>INDEX(data[sitetype],MATCH(B383,data[rank],0))</f>
        <v>#N/A</v>
      </c>
      <c r="E383" s="5" t="e">
        <f>INDEX(data[agency_cdc],MATCH(B383,data[rank],0))</f>
        <v>#N/A</v>
      </c>
      <c r="F383" s="5" t="e">
        <f>INDEX(data[agency_usaid],MATCH(B383,data[rank],0))</f>
        <v>#N/A</v>
      </c>
      <c r="G383" s="10" t="e">
        <f>INDEX(data[psnu],MATCH(B383,data[rank],0))</f>
        <v>#N/A</v>
      </c>
      <c r="H383" s="2" t="e">
        <f>INDEX(data[snuprioritization],MATCH(B383,data[rank],0))</f>
        <v>#N/A</v>
      </c>
      <c r="I383" s="2" t="e">
        <f>INDEX(data[score],MATCH(B383,data[rank],0))</f>
        <v>#N/A</v>
      </c>
    </row>
    <row r="384" spans="1:9" x14ac:dyDescent="0.25">
      <c r="A384" s="3"/>
      <c r="B384" s="12">
        <v>381</v>
      </c>
      <c r="C384" s="5" t="e">
        <f>INDEX(data[sitename],MATCH(B384,data[rank],0))</f>
        <v>#N/A</v>
      </c>
      <c r="D384" s="5" t="e">
        <f>INDEX(data[sitetype],MATCH(B384,data[rank],0))</f>
        <v>#N/A</v>
      </c>
      <c r="E384" s="5" t="e">
        <f>INDEX(data[agency_cdc],MATCH(B384,data[rank],0))</f>
        <v>#N/A</v>
      </c>
      <c r="F384" s="5" t="e">
        <f>INDEX(data[agency_usaid],MATCH(B384,data[rank],0))</f>
        <v>#N/A</v>
      </c>
      <c r="G384" s="10" t="e">
        <f>INDEX(data[psnu],MATCH(B384,data[rank],0))</f>
        <v>#N/A</v>
      </c>
      <c r="H384" s="2" t="e">
        <f>INDEX(data[snuprioritization],MATCH(B384,data[rank],0))</f>
        <v>#N/A</v>
      </c>
      <c r="I384" s="2" t="e">
        <f>INDEX(data[score],MATCH(B384,data[rank],0))</f>
        <v>#N/A</v>
      </c>
    </row>
    <row r="385" spans="1:9" x14ac:dyDescent="0.25">
      <c r="A385" s="3"/>
      <c r="B385" s="12">
        <v>382</v>
      </c>
      <c r="C385" s="5" t="e">
        <f>INDEX(data[sitename],MATCH(B385,data[rank],0))</f>
        <v>#N/A</v>
      </c>
      <c r="D385" s="5" t="e">
        <f>INDEX(data[sitetype],MATCH(B385,data[rank],0))</f>
        <v>#N/A</v>
      </c>
      <c r="E385" s="5" t="e">
        <f>INDEX(data[agency_cdc],MATCH(B385,data[rank],0))</f>
        <v>#N/A</v>
      </c>
      <c r="F385" s="5" t="e">
        <f>INDEX(data[agency_usaid],MATCH(B385,data[rank],0))</f>
        <v>#N/A</v>
      </c>
      <c r="G385" s="10" t="e">
        <f>INDEX(data[psnu],MATCH(B385,data[rank],0))</f>
        <v>#N/A</v>
      </c>
      <c r="H385" s="2" t="e">
        <f>INDEX(data[snuprioritization],MATCH(B385,data[rank],0))</f>
        <v>#N/A</v>
      </c>
      <c r="I385" s="2" t="e">
        <f>INDEX(data[score],MATCH(B385,data[rank],0))</f>
        <v>#N/A</v>
      </c>
    </row>
    <row r="386" spans="1:9" x14ac:dyDescent="0.25">
      <c r="A386" s="3"/>
      <c r="B386" s="12">
        <v>383</v>
      </c>
      <c r="C386" s="5" t="e">
        <f>INDEX(data[sitename],MATCH(B386,data[rank],0))</f>
        <v>#N/A</v>
      </c>
      <c r="D386" s="5" t="e">
        <f>INDEX(data[sitetype],MATCH(B386,data[rank],0))</f>
        <v>#N/A</v>
      </c>
      <c r="E386" s="5" t="e">
        <f>INDEX(data[agency_cdc],MATCH(B386,data[rank],0))</f>
        <v>#N/A</v>
      </c>
      <c r="F386" s="5" t="e">
        <f>INDEX(data[agency_usaid],MATCH(B386,data[rank],0))</f>
        <v>#N/A</v>
      </c>
      <c r="G386" s="10" t="e">
        <f>INDEX(data[psnu],MATCH(B386,data[rank],0))</f>
        <v>#N/A</v>
      </c>
      <c r="H386" s="2" t="e">
        <f>INDEX(data[snuprioritization],MATCH(B386,data[rank],0))</f>
        <v>#N/A</v>
      </c>
      <c r="I386" s="2" t="e">
        <f>INDEX(data[score],MATCH(B386,data[rank],0))</f>
        <v>#N/A</v>
      </c>
    </row>
    <row r="387" spans="1:9" x14ac:dyDescent="0.25">
      <c r="A387" s="3"/>
      <c r="B387" s="12">
        <v>384</v>
      </c>
      <c r="C387" s="5" t="e">
        <f>INDEX(data[sitename],MATCH(B387,data[rank],0))</f>
        <v>#N/A</v>
      </c>
      <c r="D387" s="5" t="e">
        <f>INDEX(data[sitetype],MATCH(B387,data[rank],0))</f>
        <v>#N/A</v>
      </c>
      <c r="E387" s="5" t="e">
        <f>INDEX(data[agency_cdc],MATCH(B387,data[rank],0))</f>
        <v>#N/A</v>
      </c>
      <c r="F387" s="5" t="e">
        <f>INDEX(data[agency_usaid],MATCH(B387,data[rank],0))</f>
        <v>#N/A</v>
      </c>
      <c r="G387" s="10" t="e">
        <f>INDEX(data[psnu],MATCH(B387,data[rank],0))</f>
        <v>#N/A</v>
      </c>
      <c r="H387" s="2" t="e">
        <f>INDEX(data[snuprioritization],MATCH(B387,data[rank],0))</f>
        <v>#N/A</v>
      </c>
      <c r="I387" s="2" t="e">
        <f>INDEX(data[score],MATCH(B387,data[rank],0))</f>
        <v>#N/A</v>
      </c>
    </row>
    <row r="388" spans="1:9" x14ac:dyDescent="0.25">
      <c r="A388" s="3"/>
      <c r="B388" s="12">
        <v>385</v>
      </c>
      <c r="C388" s="5" t="e">
        <f>INDEX(data[sitename],MATCH(B388,data[rank],0))</f>
        <v>#N/A</v>
      </c>
      <c r="D388" s="5" t="e">
        <f>INDEX(data[sitetype],MATCH(B388,data[rank],0))</f>
        <v>#N/A</v>
      </c>
      <c r="E388" s="5" t="e">
        <f>INDEX(data[agency_cdc],MATCH(B388,data[rank],0))</f>
        <v>#N/A</v>
      </c>
      <c r="F388" s="5" t="e">
        <f>INDEX(data[agency_usaid],MATCH(B388,data[rank],0))</f>
        <v>#N/A</v>
      </c>
      <c r="G388" s="10" t="e">
        <f>INDEX(data[psnu],MATCH(B388,data[rank],0))</f>
        <v>#N/A</v>
      </c>
      <c r="H388" s="2" t="e">
        <f>INDEX(data[snuprioritization],MATCH(B388,data[rank],0))</f>
        <v>#N/A</v>
      </c>
      <c r="I388" s="2" t="e">
        <f>INDEX(data[score],MATCH(B388,data[rank],0))</f>
        <v>#N/A</v>
      </c>
    </row>
    <row r="389" spans="1:9" x14ac:dyDescent="0.25">
      <c r="A389" s="3"/>
      <c r="B389" s="12">
        <v>386</v>
      </c>
      <c r="C389" s="5" t="e">
        <f>INDEX(data[sitename],MATCH(B389,data[rank],0))</f>
        <v>#N/A</v>
      </c>
      <c r="D389" s="5" t="e">
        <f>INDEX(data[sitetype],MATCH(B389,data[rank],0))</f>
        <v>#N/A</v>
      </c>
      <c r="E389" s="5" t="e">
        <f>INDEX(data[agency_cdc],MATCH(B389,data[rank],0))</f>
        <v>#N/A</v>
      </c>
      <c r="F389" s="5" t="e">
        <f>INDEX(data[agency_usaid],MATCH(B389,data[rank],0))</f>
        <v>#N/A</v>
      </c>
      <c r="G389" s="10" t="e">
        <f>INDEX(data[psnu],MATCH(B389,data[rank],0))</f>
        <v>#N/A</v>
      </c>
      <c r="H389" s="2" t="e">
        <f>INDEX(data[snuprioritization],MATCH(B389,data[rank],0))</f>
        <v>#N/A</v>
      </c>
      <c r="I389" s="2" t="e">
        <f>INDEX(data[score],MATCH(B389,data[rank],0))</f>
        <v>#N/A</v>
      </c>
    </row>
    <row r="390" spans="1:9" x14ac:dyDescent="0.25">
      <c r="A390" s="3"/>
      <c r="B390" s="12">
        <v>387</v>
      </c>
      <c r="C390" s="5" t="e">
        <f>INDEX(data[sitename],MATCH(B390,data[rank],0))</f>
        <v>#N/A</v>
      </c>
      <c r="D390" s="5" t="e">
        <f>INDEX(data[sitetype],MATCH(B390,data[rank],0))</f>
        <v>#N/A</v>
      </c>
      <c r="E390" s="5" t="e">
        <f>INDEX(data[agency_cdc],MATCH(B390,data[rank],0))</f>
        <v>#N/A</v>
      </c>
      <c r="F390" s="5" t="e">
        <f>INDEX(data[agency_usaid],MATCH(B390,data[rank],0))</f>
        <v>#N/A</v>
      </c>
      <c r="G390" s="10" t="e">
        <f>INDEX(data[psnu],MATCH(B390,data[rank],0))</f>
        <v>#N/A</v>
      </c>
      <c r="H390" s="2" t="e">
        <f>INDEX(data[snuprioritization],MATCH(B390,data[rank],0))</f>
        <v>#N/A</v>
      </c>
      <c r="I390" s="2" t="e">
        <f>INDEX(data[score],MATCH(B390,data[rank],0))</f>
        <v>#N/A</v>
      </c>
    </row>
    <row r="391" spans="1:9" x14ac:dyDescent="0.25">
      <c r="A391" s="3"/>
      <c r="B391" s="12">
        <v>388</v>
      </c>
      <c r="C391" s="5" t="e">
        <f>INDEX(data[sitename],MATCH(B391,data[rank],0))</f>
        <v>#N/A</v>
      </c>
      <c r="D391" s="5" t="e">
        <f>INDEX(data[sitetype],MATCH(B391,data[rank],0))</f>
        <v>#N/A</v>
      </c>
      <c r="E391" s="5" t="e">
        <f>INDEX(data[agency_cdc],MATCH(B391,data[rank],0))</f>
        <v>#N/A</v>
      </c>
      <c r="F391" s="5" t="e">
        <f>INDEX(data[agency_usaid],MATCH(B391,data[rank],0))</f>
        <v>#N/A</v>
      </c>
      <c r="G391" s="10" t="e">
        <f>INDEX(data[psnu],MATCH(B391,data[rank],0))</f>
        <v>#N/A</v>
      </c>
      <c r="H391" s="2" t="e">
        <f>INDEX(data[snuprioritization],MATCH(B391,data[rank],0))</f>
        <v>#N/A</v>
      </c>
      <c r="I391" s="2" t="e">
        <f>INDEX(data[score],MATCH(B391,data[rank],0))</f>
        <v>#N/A</v>
      </c>
    </row>
    <row r="392" spans="1:9" x14ac:dyDescent="0.25">
      <c r="A392" s="3"/>
      <c r="B392" s="12">
        <v>389</v>
      </c>
      <c r="C392" s="5" t="e">
        <f>INDEX(data[sitename],MATCH(B392,data[rank],0))</f>
        <v>#N/A</v>
      </c>
      <c r="D392" s="5" t="e">
        <f>INDEX(data[sitetype],MATCH(B392,data[rank],0))</f>
        <v>#N/A</v>
      </c>
      <c r="E392" s="5" t="e">
        <f>INDEX(data[agency_cdc],MATCH(B392,data[rank],0))</f>
        <v>#N/A</v>
      </c>
      <c r="F392" s="5" t="e">
        <f>INDEX(data[agency_usaid],MATCH(B392,data[rank],0))</f>
        <v>#N/A</v>
      </c>
      <c r="G392" s="10" t="e">
        <f>INDEX(data[psnu],MATCH(B392,data[rank],0))</f>
        <v>#N/A</v>
      </c>
      <c r="H392" s="2" t="e">
        <f>INDEX(data[snuprioritization],MATCH(B392,data[rank],0))</f>
        <v>#N/A</v>
      </c>
      <c r="I392" s="2" t="e">
        <f>INDEX(data[score],MATCH(B392,data[rank],0))</f>
        <v>#N/A</v>
      </c>
    </row>
    <row r="393" spans="1:9" x14ac:dyDescent="0.25">
      <c r="A393" s="3"/>
      <c r="B393" s="8">
        <v>390</v>
      </c>
      <c r="C393" s="5" t="e">
        <f>INDEX(data[sitename],MATCH(B393,data[rank],0))</f>
        <v>#N/A</v>
      </c>
      <c r="D393" s="5" t="e">
        <f>INDEX(data[sitetype],MATCH(B393,data[rank],0))</f>
        <v>#N/A</v>
      </c>
      <c r="E393" s="5" t="e">
        <f>INDEX(data[agency_cdc],MATCH(B393,data[rank],0))</f>
        <v>#N/A</v>
      </c>
      <c r="F393" s="5" t="e">
        <f>INDEX(data[agency_usaid],MATCH(B393,data[rank],0))</f>
        <v>#N/A</v>
      </c>
      <c r="G393" s="10" t="e">
        <f>INDEX(data[psnu],MATCH(B393,data[rank],0))</f>
        <v>#N/A</v>
      </c>
      <c r="H393" s="2" t="e">
        <f>INDEX(data[snuprioritization],MATCH(B393,data[rank],0))</f>
        <v>#N/A</v>
      </c>
      <c r="I393" s="2" t="e">
        <f>INDEX(data[score],MATCH(B393,data[rank],0))</f>
        <v>#N/A</v>
      </c>
    </row>
    <row r="394" spans="1:9" x14ac:dyDescent="0.25">
      <c r="A394" s="3"/>
      <c r="B394" s="12">
        <v>391</v>
      </c>
      <c r="C394" s="5" t="e">
        <f>INDEX(data[sitename],MATCH(B394,data[rank],0))</f>
        <v>#N/A</v>
      </c>
      <c r="D394" s="5" t="e">
        <f>INDEX(data[sitetype],MATCH(B394,data[rank],0))</f>
        <v>#N/A</v>
      </c>
      <c r="E394" s="5" t="e">
        <f>INDEX(data[agency_cdc],MATCH(B394,data[rank],0))</f>
        <v>#N/A</v>
      </c>
      <c r="F394" s="5" t="e">
        <f>INDEX(data[agency_usaid],MATCH(B394,data[rank],0))</f>
        <v>#N/A</v>
      </c>
      <c r="G394" s="10" t="e">
        <f>INDEX(data[psnu],MATCH(B394,data[rank],0))</f>
        <v>#N/A</v>
      </c>
      <c r="H394" s="2" t="e">
        <f>INDEX(data[snuprioritization],MATCH(B394,data[rank],0))</f>
        <v>#N/A</v>
      </c>
      <c r="I394" s="2" t="e">
        <f>INDEX(data[score],MATCH(B394,data[rank],0))</f>
        <v>#N/A</v>
      </c>
    </row>
    <row r="395" spans="1:9" x14ac:dyDescent="0.25">
      <c r="A395" s="3"/>
      <c r="B395" s="12">
        <v>392</v>
      </c>
      <c r="C395" s="5" t="e">
        <f>INDEX(data[sitename],MATCH(B395,data[rank],0))</f>
        <v>#N/A</v>
      </c>
      <c r="D395" s="5" t="e">
        <f>INDEX(data[sitetype],MATCH(B395,data[rank],0))</f>
        <v>#N/A</v>
      </c>
      <c r="E395" s="5" t="e">
        <f>INDEX(data[agency_cdc],MATCH(B395,data[rank],0))</f>
        <v>#N/A</v>
      </c>
      <c r="F395" s="5" t="e">
        <f>INDEX(data[agency_usaid],MATCH(B395,data[rank],0))</f>
        <v>#N/A</v>
      </c>
      <c r="G395" s="10" t="e">
        <f>INDEX(data[psnu],MATCH(B395,data[rank],0))</f>
        <v>#N/A</v>
      </c>
      <c r="H395" s="2" t="e">
        <f>INDEX(data[snuprioritization],MATCH(B395,data[rank],0))</f>
        <v>#N/A</v>
      </c>
      <c r="I395" s="2" t="e">
        <f>INDEX(data[score],MATCH(B395,data[rank],0))</f>
        <v>#N/A</v>
      </c>
    </row>
    <row r="396" spans="1:9" x14ac:dyDescent="0.25">
      <c r="A396" s="3"/>
      <c r="B396" s="12">
        <v>393</v>
      </c>
      <c r="C396" s="5" t="e">
        <f>INDEX(data[sitename],MATCH(B396,data[rank],0))</f>
        <v>#N/A</v>
      </c>
      <c r="D396" s="5" t="e">
        <f>INDEX(data[sitetype],MATCH(B396,data[rank],0))</f>
        <v>#N/A</v>
      </c>
      <c r="E396" s="5" t="e">
        <f>INDEX(data[agency_cdc],MATCH(B396,data[rank],0))</f>
        <v>#N/A</v>
      </c>
      <c r="F396" s="5" t="e">
        <f>INDEX(data[agency_usaid],MATCH(B396,data[rank],0))</f>
        <v>#N/A</v>
      </c>
      <c r="G396" s="10" t="e">
        <f>INDEX(data[psnu],MATCH(B396,data[rank],0))</f>
        <v>#N/A</v>
      </c>
      <c r="H396" s="2" t="e">
        <f>INDEX(data[snuprioritization],MATCH(B396,data[rank],0))</f>
        <v>#N/A</v>
      </c>
      <c r="I396" s="2" t="e">
        <f>INDEX(data[score],MATCH(B396,data[rank],0))</f>
        <v>#N/A</v>
      </c>
    </row>
    <row r="397" spans="1:9" x14ac:dyDescent="0.25">
      <c r="A397" s="3"/>
      <c r="B397" s="12">
        <v>394</v>
      </c>
      <c r="C397" s="5" t="e">
        <f>INDEX(data[sitename],MATCH(B397,data[rank],0))</f>
        <v>#N/A</v>
      </c>
      <c r="D397" s="5" t="e">
        <f>INDEX(data[sitetype],MATCH(B397,data[rank],0))</f>
        <v>#N/A</v>
      </c>
      <c r="E397" s="5" t="e">
        <f>INDEX(data[agency_cdc],MATCH(B397,data[rank],0))</f>
        <v>#N/A</v>
      </c>
      <c r="F397" s="5" t="e">
        <f>INDEX(data[agency_usaid],MATCH(B397,data[rank],0))</f>
        <v>#N/A</v>
      </c>
      <c r="G397" s="10" t="e">
        <f>INDEX(data[psnu],MATCH(B397,data[rank],0))</f>
        <v>#N/A</v>
      </c>
      <c r="H397" s="2" t="e">
        <f>INDEX(data[snuprioritization],MATCH(B397,data[rank],0))</f>
        <v>#N/A</v>
      </c>
      <c r="I397" s="2" t="e">
        <f>INDEX(data[score],MATCH(B397,data[rank],0))</f>
        <v>#N/A</v>
      </c>
    </row>
    <row r="398" spans="1:9" x14ac:dyDescent="0.25">
      <c r="A398" s="3"/>
      <c r="B398" s="12">
        <v>395</v>
      </c>
      <c r="C398" s="5" t="e">
        <f>INDEX(data[sitename],MATCH(B398,data[rank],0))</f>
        <v>#N/A</v>
      </c>
      <c r="D398" s="5" t="e">
        <f>INDEX(data[sitetype],MATCH(B398,data[rank],0))</f>
        <v>#N/A</v>
      </c>
      <c r="E398" s="5" t="e">
        <f>INDEX(data[agency_cdc],MATCH(B398,data[rank],0))</f>
        <v>#N/A</v>
      </c>
      <c r="F398" s="5" t="e">
        <f>INDEX(data[agency_usaid],MATCH(B398,data[rank],0))</f>
        <v>#N/A</v>
      </c>
      <c r="G398" s="10" t="e">
        <f>INDEX(data[psnu],MATCH(B398,data[rank],0))</f>
        <v>#N/A</v>
      </c>
      <c r="H398" s="2" t="e">
        <f>INDEX(data[snuprioritization],MATCH(B398,data[rank],0))</f>
        <v>#N/A</v>
      </c>
      <c r="I398" s="2" t="e">
        <f>INDEX(data[score],MATCH(B398,data[rank],0))</f>
        <v>#N/A</v>
      </c>
    </row>
    <row r="399" spans="1:9" x14ac:dyDescent="0.25">
      <c r="A399" s="3"/>
      <c r="B399" s="12">
        <v>396</v>
      </c>
      <c r="C399" s="5" t="e">
        <f>INDEX(data[sitename],MATCH(B399,data[rank],0))</f>
        <v>#N/A</v>
      </c>
      <c r="D399" s="5" t="e">
        <f>INDEX(data[sitetype],MATCH(B399,data[rank],0))</f>
        <v>#N/A</v>
      </c>
      <c r="E399" s="5" t="e">
        <f>INDEX(data[agency_cdc],MATCH(B399,data[rank],0))</f>
        <v>#N/A</v>
      </c>
      <c r="F399" s="5" t="e">
        <f>INDEX(data[agency_usaid],MATCH(B399,data[rank],0))</f>
        <v>#N/A</v>
      </c>
      <c r="G399" s="10" t="e">
        <f>INDEX(data[psnu],MATCH(B399,data[rank],0))</f>
        <v>#N/A</v>
      </c>
      <c r="H399" s="2" t="e">
        <f>INDEX(data[snuprioritization],MATCH(B399,data[rank],0))</f>
        <v>#N/A</v>
      </c>
      <c r="I399" s="2" t="e">
        <f>INDEX(data[score],MATCH(B399,data[rank],0))</f>
        <v>#N/A</v>
      </c>
    </row>
    <row r="400" spans="1:9" x14ac:dyDescent="0.25">
      <c r="A400" s="3"/>
      <c r="B400" s="12">
        <v>397</v>
      </c>
      <c r="C400" s="5" t="e">
        <f>INDEX(data[sitename],MATCH(B400,data[rank],0))</f>
        <v>#N/A</v>
      </c>
      <c r="D400" s="5" t="e">
        <f>INDEX(data[sitetype],MATCH(B400,data[rank],0))</f>
        <v>#N/A</v>
      </c>
      <c r="E400" s="5" t="e">
        <f>INDEX(data[agency_cdc],MATCH(B400,data[rank],0))</f>
        <v>#N/A</v>
      </c>
      <c r="F400" s="5" t="e">
        <f>INDEX(data[agency_usaid],MATCH(B400,data[rank],0))</f>
        <v>#N/A</v>
      </c>
      <c r="G400" s="10" t="e">
        <f>INDEX(data[psnu],MATCH(B400,data[rank],0))</f>
        <v>#N/A</v>
      </c>
      <c r="H400" s="2" t="e">
        <f>INDEX(data[snuprioritization],MATCH(B400,data[rank],0))</f>
        <v>#N/A</v>
      </c>
      <c r="I400" s="2" t="e">
        <f>INDEX(data[score],MATCH(B400,data[rank],0))</f>
        <v>#N/A</v>
      </c>
    </row>
    <row r="401" spans="1:9" x14ac:dyDescent="0.25">
      <c r="A401" s="3"/>
      <c r="B401" s="12">
        <v>398</v>
      </c>
      <c r="C401" s="5" t="e">
        <f>INDEX(data[sitename],MATCH(B401,data[rank],0))</f>
        <v>#N/A</v>
      </c>
      <c r="D401" s="5" t="e">
        <f>INDEX(data[sitetype],MATCH(B401,data[rank],0))</f>
        <v>#N/A</v>
      </c>
      <c r="E401" s="5" t="e">
        <f>INDEX(data[agency_cdc],MATCH(B401,data[rank],0))</f>
        <v>#N/A</v>
      </c>
      <c r="F401" s="5" t="e">
        <f>INDEX(data[agency_usaid],MATCH(B401,data[rank],0))</f>
        <v>#N/A</v>
      </c>
      <c r="G401" s="10" t="e">
        <f>INDEX(data[psnu],MATCH(B401,data[rank],0))</f>
        <v>#N/A</v>
      </c>
      <c r="H401" s="2" t="e">
        <f>INDEX(data[snuprioritization],MATCH(B401,data[rank],0))</f>
        <v>#N/A</v>
      </c>
      <c r="I401" s="2" t="e">
        <f>INDEX(data[score],MATCH(B401,data[rank],0))</f>
        <v>#N/A</v>
      </c>
    </row>
    <row r="402" spans="1:9" x14ac:dyDescent="0.25">
      <c r="A402" s="3"/>
      <c r="B402" s="12">
        <v>399</v>
      </c>
      <c r="C402" s="5" t="e">
        <f>INDEX(data[sitename],MATCH(B402,data[rank],0))</f>
        <v>#N/A</v>
      </c>
      <c r="D402" s="5" t="e">
        <f>INDEX(data[sitetype],MATCH(B402,data[rank],0))</f>
        <v>#N/A</v>
      </c>
      <c r="E402" s="5" t="e">
        <f>INDEX(data[agency_cdc],MATCH(B402,data[rank],0))</f>
        <v>#N/A</v>
      </c>
      <c r="F402" s="5" t="e">
        <f>INDEX(data[agency_usaid],MATCH(B402,data[rank],0))</f>
        <v>#N/A</v>
      </c>
      <c r="G402" s="10" t="e">
        <f>INDEX(data[psnu],MATCH(B402,data[rank],0))</f>
        <v>#N/A</v>
      </c>
      <c r="H402" s="2" t="e">
        <f>INDEX(data[snuprioritization],MATCH(B402,data[rank],0))</f>
        <v>#N/A</v>
      </c>
      <c r="I402" s="2" t="e">
        <f>INDEX(data[score],MATCH(B402,data[rank],0))</f>
        <v>#N/A</v>
      </c>
    </row>
    <row r="403" spans="1:9" x14ac:dyDescent="0.25">
      <c r="A403" s="3"/>
      <c r="B403" s="8">
        <v>400</v>
      </c>
      <c r="C403" s="5" t="e">
        <f>INDEX(data[sitename],MATCH(B403,data[rank],0))</f>
        <v>#N/A</v>
      </c>
      <c r="D403" s="5" t="e">
        <f>INDEX(data[sitetype],MATCH(B403,data[rank],0))</f>
        <v>#N/A</v>
      </c>
      <c r="E403" s="5" t="e">
        <f>INDEX(data[agency_cdc],MATCH(B403,data[rank],0))</f>
        <v>#N/A</v>
      </c>
      <c r="F403" s="5" t="e">
        <f>INDEX(data[agency_usaid],MATCH(B403,data[rank],0))</f>
        <v>#N/A</v>
      </c>
      <c r="G403" s="10" t="e">
        <f>INDEX(data[psnu],MATCH(B403,data[rank],0))</f>
        <v>#N/A</v>
      </c>
      <c r="H403" s="2" t="e">
        <f>INDEX(data[snuprioritization],MATCH(B403,data[rank],0))</f>
        <v>#N/A</v>
      </c>
      <c r="I403" s="2" t="e">
        <f>INDEX(data[score],MATCH(B403,data[rank],0))</f>
        <v>#N/A</v>
      </c>
    </row>
    <row r="404" spans="1:9" x14ac:dyDescent="0.25">
      <c r="A404" s="3"/>
      <c r="B404" s="12">
        <v>401</v>
      </c>
      <c r="C404" s="5" t="e">
        <f>INDEX(data[sitename],MATCH(B404,data[rank],0))</f>
        <v>#N/A</v>
      </c>
      <c r="D404" s="5" t="e">
        <f>INDEX(data[sitetype],MATCH(B404,data[rank],0))</f>
        <v>#N/A</v>
      </c>
      <c r="E404" s="5" t="e">
        <f>INDEX(data[agency_cdc],MATCH(B404,data[rank],0))</f>
        <v>#N/A</v>
      </c>
      <c r="F404" s="5" t="e">
        <f>INDEX(data[agency_usaid],MATCH(B404,data[rank],0))</f>
        <v>#N/A</v>
      </c>
      <c r="G404" s="10" t="e">
        <f>INDEX(data[psnu],MATCH(B404,data[rank],0))</f>
        <v>#N/A</v>
      </c>
      <c r="H404" s="2" t="e">
        <f>INDEX(data[snuprioritization],MATCH(B404,data[rank],0))</f>
        <v>#N/A</v>
      </c>
      <c r="I404" s="2" t="e">
        <f>INDEX(data[score],MATCH(B404,data[rank],0))</f>
        <v>#N/A</v>
      </c>
    </row>
    <row r="405" spans="1:9" x14ac:dyDescent="0.25">
      <c r="A405" s="3"/>
      <c r="B405" s="12">
        <v>402</v>
      </c>
      <c r="C405" s="5" t="e">
        <f>INDEX(data[sitename],MATCH(B405,data[rank],0))</f>
        <v>#N/A</v>
      </c>
      <c r="D405" s="5" t="e">
        <f>INDEX(data[sitetype],MATCH(B405,data[rank],0))</f>
        <v>#N/A</v>
      </c>
      <c r="E405" s="5" t="e">
        <f>INDEX(data[agency_cdc],MATCH(B405,data[rank],0))</f>
        <v>#N/A</v>
      </c>
      <c r="F405" s="5" t="e">
        <f>INDEX(data[agency_usaid],MATCH(B405,data[rank],0))</f>
        <v>#N/A</v>
      </c>
      <c r="G405" s="10" t="e">
        <f>INDEX(data[psnu],MATCH(B405,data[rank],0))</f>
        <v>#N/A</v>
      </c>
      <c r="H405" s="2" t="e">
        <f>INDEX(data[snuprioritization],MATCH(B405,data[rank],0))</f>
        <v>#N/A</v>
      </c>
      <c r="I405" s="2" t="e">
        <f>INDEX(data[score],MATCH(B405,data[rank],0))</f>
        <v>#N/A</v>
      </c>
    </row>
    <row r="406" spans="1:9" x14ac:dyDescent="0.25">
      <c r="A406" s="3"/>
      <c r="B406" s="12">
        <v>403</v>
      </c>
      <c r="C406" s="5" t="e">
        <f>INDEX(data[sitename],MATCH(B406,data[rank],0))</f>
        <v>#N/A</v>
      </c>
      <c r="D406" s="5" t="e">
        <f>INDEX(data[sitetype],MATCH(B406,data[rank],0))</f>
        <v>#N/A</v>
      </c>
      <c r="E406" s="5" t="e">
        <f>INDEX(data[agency_cdc],MATCH(B406,data[rank],0))</f>
        <v>#N/A</v>
      </c>
      <c r="F406" s="5" t="e">
        <f>INDEX(data[agency_usaid],MATCH(B406,data[rank],0))</f>
        <v>#N/A</v>
      </c>
      <c r="G406" s="10" t="e">
        <f>INDEX(data[psnu],MATCH(B406,data[rank],0))</f>
        <v>#N/A</v>
      </c>
      <c r="H406" s="2" t="e">
        <f>INDEX(data[snuprioritization],MATCH(B406,data[rank],0))</f>
        <v>#N/A</v>
      </c>
      <c r="I406" s="2" t="e">
        <f>INDEX(data[score],MATCH(B406,data[rank],0))</f>
        <v>#N/A</v>
      </c>
    </row>
    <row r="407" spans="1:9" x14ac:dyDescent="0.25">
      <c r="A407" s="3"/>
      <c r="B407" s="12">
        <v>404</v>
      </c>
      <c r="C407" s="5" t="e">
        <f>INDEX(data[sitename],MATCH(B407,data[rank],0))</f>
        <v>#N/A</v>
      </c>
      <c r="D407" s="5" t="e">
        <f>INDEX(data[sitetype],MATCH(B407,data[rank],0))</f>
        <v>#N/A</v>
      </c>
      <c r="E407" s="5" t="e">
        <f>INDEX(data[agency_cdc],MATCH(B407,data[rank],0))</f>
        <v>#N/A</v>
      </c>
      <c r="F407" s="5" t="e">
        <f>INDEX(data[agency_usaid],MATCH(B407,data[rank],0))</f>
        <v>#N/A</v>
      </c>
      <c r="G407" s="10" t="e">
        <f>INDEX(data[psnu],MATCH(B407,data[rank],0))</f>
        <v>#N/A</v>
      </c>
      <c r="H407" s="2" t="e">
        <f>INDEX(data[snuprioritization],MATCH(B407,data[rank],0))</f>
        <v>#N/A</v>
      </c>
      <c r="I407" s="2" t="e">
        <f>INDEX(data[score],MATCH(B407,data[rank],0))</f>
        <v>#N/A</v>
      </c>
    </row>
    <row r="408" spans="1:9" x14ac:dyDescent="0.25">
      <c r="A408" s="3"/>
      <c r="B408" s="12">
        <v>405</v>
      </c>
      <c r="C408" s="5" t="e">
        <f>INDEX(data[sitename],MATCH(B408,data[rank],0))</f>
        <v>#N/A</v>
      </c>
      <c r="D408" s="5" t="e">
        <f>INDEX(data[sitetype],MATCH(B408,data[rank],0))</f>
        <v>#N/A</v>
      </c>
      <c r="E408" s="5" t="e">
        <f>INDEX(data[agency_cdc],MATCH(B408,data[rank],0))</f>
        <v>#N/A</v>
      </c>
      <c r="F408" s="5" t="e">
        <f>INDEX(data[agency_usaid],MATCH(B408,data[rank],0))</f>
        <v>#N/A</v>
      </c>
      <c r="G408" s="10" t="e">
        <f>INDEX(data[psnu],MATCH(B408,data[rank],0))</f>
        <v>#N/A</v>
      </c>
      <c r="H408" s="2" t="e">
        <f>INDEX(data[snuprioritization],MATCH(B408,data[rank],0))</f>
        <v>#N/A</v>
      </c>
      <c r="I408" s="2" t="e">
        <f>INDEX(data[score],MATCH(B408,data[rank],0))</f>
        <v>#N/A</v>
      </c>
    </row>
    <row r="409" spans="1:9" x14ac:dyDescent="0.25">
      <c r="A409" s="3"/>
      <c r="B409" s="12">
        <v>406</v>
      </c>
      <c r="C409" s="5" t="e">
        <f>INDEX(data[sitename],MATCH(B409,data[rank],0))</f>
        <v>#N/A</v>
      </c>
      <c r="D409" s="5" t="e">
        <f>INDEX(data[sitetype],MATCH(B409,data[rank],0))</f>
        <v>#N/A</v>
      </c>
      <c r="E409" s="5" t="e">
        <f>INDEX(data[agency_cdc],MATCH(B409,data[rank],0))</f>
        <v>#N/A</v>
      </c>
      <c r="F409" s="5" t="e">
        <f>INDEX(data[agency_usaid],MATCH(B409,data[rank],0))</f>
        <v>#N/A</v>
      </c>
      <c r="G409" s="10" t="e">
        <f>INDEX(data[psnu],MATCH(B409,data[rank],0))</f>
        <v>#N/A</v>
      </c>
      <c r="H409" s="2" t="e">
        <f>INDEX(data[snuprioritization],MATCH(B409,data[rank],0))</f>
        <v>#N/A</v>
      </c>
      <c r="I409" s="2" t="e">
        <f>INDEX(data[score],MATCH(B409,data[rank],0))</f>
        <v>#N/A</v>
      </c>
    </row>
    <row r="410" spans="1:9" x14ac:dyDescent="0.25">
      <c r="A410" s="3"/>
      <c r="B410" s="12">
        <v>407</v>
      </c>
      <c r="C410" s="5" t="e">
        <f>INDEX(data[sitename],MATCH(B410,data[rank],0))</f>
        <v>#N/A</v>
      </c>
      <c r="D410" s="5" t="e">
        <f>INDEX(data[sitetype],MATCH(B410,data[rank],0))</f>
        <v>#N/A</v>
      </c>
      <c r="E410" s="5" t="e">
        <f>INDEX(data[agency_cdc],MATCH(B410,data[rank],0))</f>
        <v>#N/A</v>
      </c>
      <c r="F410" s="5" t="e">
        <f>INDEX(data[agency_usaid],MATCH(B410,data[rank],0))</f>
        <v>#N/A</v>
      </c>
      <c r="G410" s="10" t="e">
        <f>INDEX(data[psnu],MATCH(B410,data[rank],0))</f>
        <v>#N/A</v>
      </c>
      <c r="H410" s="2" t="e">
        <f>INDEX(data[snuprioritization],MATCH(B410,data[rank],0))</f>
        <v>#N/A</v>
      </c>
      <c r="I410" s="2" t="e">
        <f>INDEX(data[score],MATCH(B410,data[rank],0))</f>
        <v>#N/A</v>
      </c>
    </row>
    <row r="411" spans="1:9" x14ac:dyDescent="0.25">
      <c r="A411" s="3"/>
      <c r="B411" s="12">
        <v>408</v>
      </c>
      <c r="C411" s="5" t="e">
        <f>INDEX(data[sitename],MATCH(B411,data[rank],0))</f>
        <v>#N/A</v>
      </c>
      <c r="D411" s="5" t="e">
        <f>INDEX(data[sitetype],MATCH(B411,data[rank],0))</f>
        <v>#N/A</v>
      </c>
      <c r="E411" s="5" t="e">
        <f>INDEX(data[agency_cdc],MATCH(B411,data[rank],0))</f>
        <v>#N/A</v>
      </c>
      <c r="F411" s="5" t="e">
        <f>INDEX(data[agency_usaid],MATCH(B411,data[rank],0))</f>
        <v>#N/A</v>
      </c>
      <c r="G411" s="10" t="e">
        <f>INDEX(data[psnu],MATCH(B411,data[rank],0))</f>
        <v>#N/A</v>
      </c>
      <c r="H411" s="2" t="e">
        <f>INDEX(data[snuprioritization],MATCH(B411,data[rank],0))</f>
        <v>#N/A</v>
      </c>
      <c r="I411" s="2" t="e">
        <f>INDEX(data[score],MATCH(B411,data[rank],0))</f>
        <v>#N/A</v>
      </c>
    </row>
    <row r="412" spans="1:9" x14ac:dyDescent="0.25">
      <c r="A412" s="3"/>
      <c r="B412" s="12">
        <v>409</v>
      </c>
      <c r="C412" s="5" t="e">
        <f>INDEX(data[sitename],MATCH(B412,data[rank],0))</f>
        <v>#N/A</v>
      </c>
      <c r="D412" s="5" t="e">
        <f>INDEX(data[sitetype],MATCH(B412,data[rank],0))</f>
        <v>#N/A</v>
      </c>
      <c r="E412" s="5" t="e">
        <f>INDEX(data[agency_cdc],MATCH(B412,data[rank],0))</f>
        <v>#N/A</v>
      </c>
      <c r="F412" s="5" t="e">
        <f>INDEX(data[agency_usaid],MATCH(B412,data[rank],0))</f>
        <v>#N/A</v>
      </c>
      <c r="G412" s="10" t="e">
        <f>INDEX(data[psnu],MATCH(B412,data[rank],0))</f>
        <v>#N/A</v>
      </c>
      <c r="H412" s="2" t="e">
        <f>INDEX(data[snuprioritization],MATCH(B412,data[rank],0))</f>
        <v>#N/A</v>
      </c>
      <c r="I412" s="2" t="e">
        <f>INDEX(data[score],MATCH(B412,data[rank],0))</f>
        <v>#N/A</v>
      </c>
    </row>
    <row r="413" spans="1:9" x14ac:dyDescent="0.25">
      <c r="A413" s="3"/>
      <c r="B413" s="8">
        <v>410</v>
      </c>
      <c r="C413" s="5" t="e">
        <f>INDEX(data[sitename],MATCH(B413,data[rank],0))</f>
        <v>#N/A</v>
      </c>
      <c r="D413" s="5" t="e">
        <f>INDEX(data[sitetype],MATCH(B413,data[rank],0))</f>
        <v>#N/A</v>
      </c>
      <c r="E413" s="5" t="e">
        <f>INDEX(data[agency_cdc],MATCH(B413,data[rank],0))</f>
        <v>#N/A</v>
      </c>
      <c r="F413" s="5" t="e">
        <f>INDEX(data[agency_usaid],MATCH(B413,data[rank],0))</f>
        <v>#N/A</v>
      </c>
      <c r="G413" s="10" t="e">
        <f>INDEX(data[psnu],MATCH(B413,data[rank],0))</f>
        <v>#N/A</v>
      </c>
      <c r="H413" s="2" t="e">
        <f>INDEX(data[snuprioritization],MATCH(B413,data[rank],0))</f>
        <v>#N/A</v>
      </c>
      <c r="I413" s="2" t="e">
        <f>INDEX(data[score],MATCH(B413,data[rank],0))</f>
        <v>#N/A</v>
      </c>
    </row>
    <row r="414" spans="1:9" x14ac:dyDescent="0.25">
      <c r="A414" s="3"/>
      <c r="B414" s="12">
        <v>411</v>
      </c>
      <c r="C414" s="5" t="e">
        <f>INDEX(data[sitename],MATCH(B414,data[rank],0))</f>
        <v>#N/A</v>
      </c>
      <c r="D414" s="5" t="e">
        <f>INDEX(data[sitetype],MATCH(B414,data[rank],0))</f>
        <v>#N/A</v>
      </c>
      <c r="E414" s="5" t="e">
        <f>INDEX(data[agency_cdc],MATCH(B414,data[rank],0))</f>
        <v>#N/A</v>
      </c>
      <c r="F414" s="5" t="e">
        <f>INDEX(data[agency_usaid],MATCH(B414,data[rank],0))</f>
        <v>#N/A</v>
      </c>
      <c r="G414" s="10" t="e">
        <f>INDEX(data[psnu],MATCH(B414,data[rank],0))</f>
        <v>#N/A</v>
      </c>
      <c r="H414" s="2" t="e">
        <f>INDEX(data[snuprioritization],MATCH(B414,data[rank],0))</f>
        <v>#N/A</v>
      </c>
      <c r="I414" s="2" t="e">
        <f>INDEX(data[score],MATCH(B414,data[rank],0))</f>
        <v>#N/A</v>
      </c>
    </row>
    <row r="415" spans="1:9" x14ac:dyDescent="0.25">
      <c r="A415" s="3"/>
      <c r="B415" s="12">
        <v>412</v>
      </c>
      <c r="C415" s="5" t="e">
        <f>INDEX(data[sitename],MATCH(B415,data[rank],0))</f>
        <v>#N/A</v>
      </c>
      <c r="D415" s="5" t="e">
        <f>INDEX(data[sitetype],MATCH(B415,data[rank],0))</f>
        <v>#N/A</v>
      </c>
      <c r="E415" s="5" t="e">
        <f>INDEX(data[agency_cdc],MATCH(B415,data[rank],0))</f>
        <v>#N/A</v>
      </c>
      <c r="F415" s="5" t="e">
        <f>INDEX(data[agency_usaid],MATCH(B415,data[rank],0))</f>
        <v>#N/A</v>
      </c>
      <c r="G415" s="10" t="e">
        <f>INDEX(data[psnu],MATCH(B415,data[rank],0))</f>
        <v>#N/A</v>
      </c>
      <c r="H415" s="2" t="e">
        <f>INDEX(data[snuprioritization],MATCH(B415,data[rank],0))</f>
        <v>#N/A</v>
      </c>
      <c r="I415" s="2" t="e">
        <f>INDEX(data[score],MATCH(B415,data[rank],0))</f>
        <v>#N/A</v>
      </c>
    </row>
    <row r="416" spans="1:9" x14ac:dyDescent="0.25">
      <c r="A416" s="3"/>
      <c r="B416" s="12">
        <v>413</v>
      </c>
      <c r="C416" s="5" t="e">
        <f>INDEX(data[sitename],MATCH(B416,data[rank],0))</f>
        <v>#N/A</v>
      </c>
      <c r="D416" s="5" t="e">
        <f>INDEX(data[sitetype],MATCH(B416,data[rank],0))</f>
        <v>#N/A</v>
      </c>
      <c r="E416" s="5" t="e">
        <f>INDEX(data[agency_cdc],MATCH(B416,data[rank],0))</f>
        <v>#N/A</v>
      </c>
      <c r="F416" s="5" t="e">
        <f>INDEX(data[agency_usaid],MATCH(B416,data[rank],0))</f>
        <v>#N/A</v>
      </c>
      <c r="G416" s="10" t="e">
        <f>INDEX(data[psnu],MATCH(B416,data[rank],0))</f>
        <v>#N/A</v>
      </c>
      <c r="H416" s="2" t="e">
        <f>INDEX(data[snuprioritization],MATCH(B416,data[rank],0))</f>
        <v>#N/A</v>
      </c>
      <c r="I416" s="2" t="e">
        <f>INDEX(data[score],MATCH(B416,data[rank],0))</f>
        <v>#N/A</v>
      </c>
    </row>
    <row r="417" spans="1:9" x14ac:dyDescent="0.25">
      <c r="A417" s="3"/>
      <c r="B417" s="12">
        <v>414</v>
      </c>
      <c r="C417" s="5" t="e">
        <f>INDEX(data[sitename],MATCH(B417,data[rank],0))</f>
        <v>#N/A</v>
      </c>
      <c r="D417" s="5" t="e">
        <f>INDEX(data[sitetype],MATCH(B417,data[rank],0))</f>
        <v>#N/A</v>
      </c>
      <c r="E417" s="5" t="e">
        <f>INDEX(data[agency_cdc],MATCH(B417,data[rank],0))</f>
        <v>#N/A</v>
      </c>
      <c r="F417" s="5" t="e">
        <f>INDEX(data[agency_usaid],MATCH(B417,data[rank],0))</f>
        <v>#N/A</v>
      </c>
      <c r="G417" s="10" t="e">
        <f>INDEX(data[psnu],MATCH(B417,data[rank],0))</f>
        <v>#N/A</v>
      </c>
      <c r="H417" s="2" t="e">
        <f>INDEX(data[snuprioritization],MATCH(B417,data[rank],0))</f>
        <v>#N/A</v>
      </c>
      <c r="I417" s="2" t="e">
        <f>INDEX(data[score],MATCH(B417,data[rank],0))</f>
        <v>#N/A</v>
      </c>
    </row>
    <row r="418" spans="1:9" x14ac:dyDescent="0.25">
      <c r="A418" s="3"/>
      <c r="B418" s="12">
        <v>415</v>
      </c>
      <c r="C418" s="5" t="e">
        <f>INDEX(data[sitename],MATCH(B418,data[rank],0))</f>
        <v>#N/A</v>
      </c>
      <c r="D418" s="5" t="e">
        <f>INDEX(data[sitetype],MATCH(B418,data[rank],0))</f>
        <v>#N/A</v>
      </c>
      <c r="E418" s="5" t="e">
        <f>INDEX(data[agency_cdc],MATCH(B418,data[rank],0))</f>
        <v>#N/A</v>
      </c>
      <c r="F418" s="5" t="e">
        <f>INDEX(data[agency_usaid],MATCH(B418,data[rank],0))</f>
        <v>#N/A</v>
      </c>
      <c r="G418" s="10" t="e">
        <f>INDEX(data[psnu],MATCH(B418,data[rank],0))</f>
        <v>#N/A</v>
      </c>
      <c r="H418" s="2" t="e">
        <f>INDEX(data[snuprioritization],MATCH(B418,data[rank],0))</f>
        <v>#N/A</v>
      </c>
      <c r="I418" s="2" t="e">
        <f>INDEX(data[score],MATCH(B418,data[rank],0))</f>
        <v>#N/A</v>
      </c>
    </row>
    <row r="419" spans="1:9" x14ac:dyDescent="0.25">
      <c r="A419" s="3"/>
      <c r="B419" s="12">
        <v>416</v>
      </c>
      <c r="C419" s="5" t="e">
        <f>INDEX(data[sitename],MATCH(B419,data[rank],0))</f>
        <v>#N/A</v>
      </c>
      <c r="D419" s="5" t="e">
        <f>INDEX(data[sitetype],MATCH(B419,data[rank],0))</f>
        <v>#N/A</v>
      </c>
      <c r="E419" s="5" t="e">
        <f>INDEX(data[agency_cdc],MATCH(B419,data[rank],0))</f>
        <v>#N/A</v>
      </c>
      <c r="F419" s="5" t="e">
        <f>INDEX(data[agency_usaid],MATCH(B419,data[rank],0))</f>
        <v>#N/A</v>
      </c>
      <c r="G419" s="10" t="e">
        <f>INDEX(data[psnu],MATCH(B419,data[rank],0))</f>
        <v>#N/A</v>
      </c>
      <c r="H419" s="2" t="e">
        <f>INDEX(data[snuprioritization],MATCH(B419,data[rank],0))</f>
        <v>#N/A</v>
      </c>
      <c r="I419" s="2" t="e">
        <f>INDEX(data[score],MATCH(B419,data[rank],0))</f>
        <v>#N/A</v>
      </c>
    </row>
    <row r="420" spans="1:9" x14ac:dyDescent="0.25">
      <c r="A420" s="3"/>
      <c r="B420" s="12">
        <v>417</v>
      </c>
      <c r="C420" s="5" t="e">
        <f>INDEX(data[sitename],MATCH(B420,data[rank],0))</f>
        <v>#N/A</v>
      </c>
      <c r="D420" s="5" t="e">
        <f>INDEX(data[sitetype],MATCH(B420,data[rank],0))</f>
        <v>#N/A</v>
      </c>
      <c r="E420" s="5" t="e">
        <f>INDEX(data[agency_cdc],MATCH(B420,data[rank],0))</f>
        <v>#N/A</v>
      </c>
      <c r="F420" s="5" t="e">
        <f>INDEX(data[agency_usaid],MATCH(B420,data[rank],0))</f>
        <v>#N/A</v>
      </c>
      <c r="G420" s="10" t="e">
        <f>INDEX(data[psnu],MATCH(B420,data[rank],0))</f>
        <v>#N/A</v>
      </c>
      <c r="H420" s="2" t="e">
        <f>INDEX(data[snuprioritization],MATCH(B420,data[rank],0))</f>
        <v>#N/A</v>
      </c>
      <c r="I420" s="2" t="e">
        <f>INDEX(data[score],MATCH(B420,data[rank],0))</f>
        <v>#N/A</v>
      </c>
    </row>
    <row r="421" spans="1:9" x14ac:dyDescent="0.25">
      <c r="A421" s="3"/>
      <c r="B421" s="12">
        <v>418</v>
      </c>
      <c r="C421" s="5" t="e">
        <f>INDEX(data[sitename],MATCH(B421,data[rank],0))</f>
        <v>#N/A</v>
      </c>
      <c r="D421" s="5" t="e">
        <f>INDEX(data[sitetype],MATCH(B421,data[rank],0))</f>
        <v>#N/A</v>
      </c>
      <c r="E421" s="5" t="e">
        <f>INDEX(data[agency_cdc],MATCH(B421,data[rank],0))</f>
        <v>#N/A</v>
      </c>
      <c r="F421" s="5" t="e">
        <f>INDEX(data[agency_usaid],MATCH(B421,data[rank],0))</f>
        <v>#N/A</v>
      </c>
      <c r="G421" s="10" t="e">
        <f>INDEX(data[psnu],MATCH(B421,data[rank],0))</f>
        <v>#N/A</v>
      </c>
      <c r="H421" s="2" t="e">
        <f>INDEX(data[snuprioritization],MATCH(B421,data[rank],0))</f>
        <v>#N/A</v>
      </c>
      <c r="I421" s="2" t="e">
        <f>INDEX(data[score],MATCH(B421,data[rank],0))</f>
        <v>#N/A</v>
      </c>
    </row>
    <row r="422" spans="1:9" x14ac:dyDescent="0.25">
      <c r="A422" s="3"/>
      <c r="B422" s="12">
        <v>419</v>
      </c>
      <c r="C422" s="5" t="e">
        <f>INDEX(data[sitename],MATCH(B422,data[rank],0))</f>
        <v>#N/A</v>
      </c>
      <c r="D422" s="5" t="e">
        <f>INDEX(data[sitetype],MATCH(B422,data[rank],0))</f>
        <v>#N/A</v>
      </c>
      <c r="E422" s="5" t="e">
        <f>INDEX(data[agency_cdc],MATCH(B422,data[rank],0))</f>
        <v>#N/A</v>
      </c>
      <c r="F422" s="5" t="e">
        <f>INDEX(data[agency_usaid],MATCH(B422,data[rank],0))</f>
        <v>#N/A</v>
      </c>
      <c r="G422" s="10" t="e">
        <f>INDEX(data[psnu],MATCH(B422,data[rank],0))</f>
        <v>#N/A</v>
      </c>
      <c r="H422" s="2" t="e">
        <f>INDEX(data[snuprioritization],MATCH(B422,data[rank],0))</f>
        <v>#N/A</v>
      </c>
      <c r="I422" s="2" t="e">
        <f>INDEX(data[score],MATCH(B422,data[rank],0))</f>
        <v>#N/A</v>
      </c>
    </row>
    <row r="423" spans="1:9" x14ac:dyDescent="0.25">
      <c r="A423" s="3"/>
      <c r="B423" s="8">
        <v>420</v>
      </c>
      <c r="C423" s="5" t="e">
        <f>INDEX(data[sitename],MATCH(B423,data[rank],0))</f>
        <v>#N/A</v>
      </c>
      <c r="D423" s="5" t="e">
        <f>INDEX(data[sitetype],MATCH(B423,data[rank],0))</f>
        <v>#N/A</v>
      </c>
      <c r="E423" s="5" t="e">
        <f>INDEX(data[agency_cdc],MATCH(B423,data[rank],0))</f>
        <v>#N/A</v>
      </c>
      <c r="F423" s="5" t="e">
        <f>INDEX(data[agency_usaid],MATCH(B423,data[rank],0))</f>
        <v>#N/A</v>
      </c>
      <c r="G423" s="10" t="e">
        <f>INDEX(data[psnu],MATCH(B423,data[rank],0))</f>
        <v>#N/A</v>
      </c>
      <c r="H423" s="2" t="e">
        <f>INDEX(data[snuprioritization],MATCH(B423,data[rank],0))</f>
        <v>#N/A</v>
      </c>
      <c r="I423" s="2" t="e">
        <f>INDEX(data[score],MATCH(B423,data[rank],0))</f>
        <v>#N/A</v>
      </c>
    </row>
    <row r="424" spans="1:9" x14ac:dyDescent="0.25">
      <c r="A424" s="3"/>
      <c r="B424" s="12">
        <v>421</v>
      </c>
      <c r="C424" s="5" t="e">
        <f>INDEX(data[sitename],MATCH(B424,data[rank],0))</f>
        <v>#N/A</v>
      </c>
      <c r="D424" s="5" t="e">
        <f>INDEX(data[sitetype],MATCH(B424,data[rank],0))</f>
        <v>#N/A</v>
      </c>
      <c r="E424" s="5" t="e">
        <f>INDEX(data[agency_cdc],MATCH(B424,data[rank],0))</f>
        <v>#N/A</v>
      </c>
      <c r="F424" s="5" t="e">
        <f>INDEX(data[agency_usaid],MATCH(B424,data[rank],0))</f>
        <v>#N/A</v>
      </c>
      <c r="G424" s="10" t="e">
        <f>INDEX(data[psnu],MATCH(B424,data[rank],0))</f>
        <v>#N/A</v>
      </c>
      <c r="H424" s="2" t="e">
        <f>INDEX(data[snuprioritization],MATCH(B424,data[rank],0))</f>
        <v>#N/A</v>
      </c>
      <c r="I424" s="2" t="e">
        <f>INDEX(data[score],MATCH(B424,data[rank],0))</f>
        <v>#N/A</v>
      </c>
    </row>
    <row r="425" spans="1:9" x14ac:dyDescent="0.25">
      <c r="A425" s="3"/>
      <c r="B425" s="12">
        <v>422</v>
      </c>
      <c r="C425" s="5" t="e">
        <f>INDEX(data[sitename],MATCH(B425,data[rank],0))</f>
        <v>#N/A</v>
      </c>
      <c r="D425" s="5" t="e">
        <f>INDEX(data[sitetype],MATCH(B425,data[rank],0))</f>
        <v>#N/A</v>
      </c>
      <c r="E425" s="5" t="e">
        <f>INDEX(data[agency_cdc],MATCH(B425,data[rank],0))</f>
        <v>#N/A</v>
      </c>
      <c r="F425" s="5" t="e">
        <f>INDEX(data[agency_usaid],MATCH(B425,data[rank],0))</f>
        <v>#N/A</v>
      </c>
      <c r="G425" s="10" t="e">
        <f>INDEX(data[psnu],MATCH(B425,data[rank],0))</f>
        <v>#N/A</v>
      </c>
      <c r="H425" s="2" t="e">
        <f>INDEX(data[snuprioritization],MATCH(B425,data[rank],0))</f>
        <v>#N/A</v>
      </c>
      <c r="I425" s="2" t="e">
        <f>INDEX(data[score],MATCH(B425,data[rank],0))</f>
        <v>#N/A</v>
      </c>
    </row>
    <row r="426" spans="1:9" x14ac:dyDescent="0.25">
      <c r="A426" s="3"/>
      <c r="B426" s="12">
        <v>423</v>
      </c>
      <c r="C426" s="5" t="e">
        <f>INDEX(data[sitename],MATCH(B426,data[rank],0))</f>
        <v>#N/A</v>
      </c>
      <c r="D426" s="5" t="e">
        <f>INDEX(data[sitetype],MATCH(B426,data[rank],0))</f>
        <v>#N/A</v>
      </c>
      <c r="E426" s="5" t="e">
        <f>INDEX(data[agency_cdc],MATCH(B426,data[rank],0))</f>
        <v>#N/A</v>
      </c>
      <c r="F426" s="5" t="e">
        <f>INDEX(data[agency_usaid],MATCH(B426,data[rank],0))</f>
        <v>#N/A</v>
      </c>
      <c r="G426" s="10" t="e">
        <f>INDEX(data[psnu],MATCH(B426,data[rank],0))</f>
        <v>#N/A</v>
      </c>
      <c r="H426" s="2" t="e">
        <f>INDEX(data[snuprioritization],MATCH(B426,data[rank],0))</f>
        <v>#N/A</v>
      </c>
      <c r="I426" s="2" t="e">
        <f>INDEX(data[score],MATCH(B426,data[rank],0))</f>
        <v>#N/A</v>
      </c>
    </row>
    <row r="427" spans="1:9" x14ac:dyDescent="0.25">
      <c r="A427" s="3"/>
      <c r="B427" s="12">
        <v>424</v>
      </c>
      <c r="C427" s="5" t="e">
        <f>INDEX(data[sitename],MATCH(B427,data[rank],0))</f>
        <v>#N/A</v>
      </c>
      <c r="D427" s="5" t="e">
        <f>INDEX(data[sitetype],MATCH(B427,data[rank],0))</f>
        <v>#N/A</v>
      </c>
      <c r="E427" s="5" t="e">
        <f>INDEX(data[agency_cdc],MATCH(B427,data[rank],0))</f>
        <v>#N/A</v>
      </c>
      <c r="F427" s="5" t="e">
        <f>INDEX(data[agency_usaid],MATCH(B427,data[rank],0))</f>
        <v>#N/A</v>
      </c>
      <c r="G427" s="10" t="e">
        <f>INDEX(data[psnu],MATCH(B427,data[rank],0))</f>
        <v>#N/A</v>
      </c>
      <c r="H427" s="2" t="e">
        <f>INDEX(data[snuprioritization],MATCH(B427,data[rank],0))</f>
        <v>#N/A</v>
      </c>
      <c r="I427" s="2" t="e">
        <f>INDEX(data[score],MATCH(B427,data[rank],0))</f>
        <v>#N/A</v>
      </c>
    </row>
    <row r="428" spans="1:9" x14ac:dyDescent="0.25">
      <c r="A428" s="3"/>
      <c r="B428" s="12">
        <v>425</v>
      </c>
      <c r="C428" s="5" t="e">
        <f>INDEX(data[sitename],MATCH(B428,data[rank],0))</f>
        <v>#N/A</v>
      </c>
      <c r="D428" s="5" t="e">
        <f>INDEX(data[sitetype],MATCH(B428,data[rank],0))</f>
        <v>#N/A</v>
      </c>
      <c r="E428" s="5" t="e">
        <f>INDEX(data[agency_cdc],MATCH(B428,data[rank],0))</f>
        <v>#N/A</v>
      </c>
      <c r="F428" s="5" t="e">
        <f>INDEX(data[agency_usaid],MATCH(B428,data[rank],0))</f>
        <v>#N/A</v>
      </c>
      <c r="G428" s="10" t="e">
        <f>INDEX(data[psnu],MATCH(B428,data[rank],0))</f>
        <v>#N/A</v>
      </c>
      <c r="H428" s="2" t="e">
        <f>INDEX(data[snuprioritization],MATCH(B428,data[rank],0))</f>
        <v>#N/A</v>
      </c>
      <c r="I428" s="2" t="e">
        <f>INDEX(data[score],MATCH(B428,data[rank],0))</f>
        <v>#N/A</v>
      </c>
    </row>
    <row r="429" spans="1:9" x14ac:dyDescent="0.25">
      <c r="A429" s="3"/>
      <c r="B429" s="12">
        <v>426</v>
      </c>
      <c r="C429" s="5" t="e">
        <f>INDEX(data[sitename],MATCH(B429,data[rank],0))</f>
        <v>#N/A</v>
      </c>
      <c r="D429" s="5" t="e">
        <f>INDEX(data[sitetype],MATCH(B429,data[rank],0))</f>
        <v>#N/A</v>
      </c>
      <c r="E429" s="5" t="e">
        <f>INDEX(data[agency_cdc],MATCH(B429,data[rank],0))</f>
        <v>#N/A</v>
      </c>
      <c r="F429" s="5" t="e">
        <f>INDEX(data[agency_usaid],MATCH(B429,data[rank],0))</f>
        <v>#N/A</v>
      </c>
      <c r="G429" s="10" t="e">
        <f>INDEX(data[psnu],MATCH(B429,data[rank],0))</f>
        <v>#N/A</v>
      </c>
      <c r="H429" s="2" t="e">
        <f>INDEX(data[snuprioritization],MATCH(B429,data[rank],0))</f>
        <v>#N/A</v>
      </c>
      <c r="I429" s="2" t="e">
        <f>INDEX(data[score],MATCH(B429,data[rank],0))</f>
        <v>#N/A</v>
      </c>
    </row>
    <row r="430" spans="1:9" x14ac:dyDescent="0.25">
      <c r="A430" s="3"/>
      <c r="B430" s="12">
        <v>427</v>
      </c>
      <c r="C430" s="5" t="e">
        <f>INDEX(data[sitename],MATCH(B430,data[rank],0))</f>
        <v>#N/A</v>
      </c>
      <c r="D430" s="5" t="e">
        <f>INDEX(data[sitetype],MATCH(B430,data[rank],0))</f>
        <v>#N/A</v>
      </c>
      <c r="E430" s="5" t="e">
        <f>INDEX(data[agency_cdc],MATCH(B430,data[rank],0))</f>
        <v>#N/A</v>
      </c>
      <c r="F430" s="5" t="e">
        <f>INDEX(data[agency_usaid],MATCH(B430,data[rank],0))</f>
        <v>#N/A</v>
      </c>
      <c r="G430" s="10" t="e">
        <f>INDEX(data[psnu],MATCH(B430,data[rank],0))</f>
        <v>#N/A</v>
      </c>
      <c r="H430" s="2" t="e">
        <f>INDEX(data[snuprioritization],MATCH(B430,data[rank],0))</f>
        <v>#N/A</v>
      </c>
      <c r="I430" s="2" t="e">
        <f>INDEX(data[score],MATCH(B430,data[rank],0))</f>
        <v>#N/A</v>
      </c>
    </row>
    <row r="431" spans="1:9" x14ac:dyDescent="0.25">
      <c r="A431" s="3"/>
      <c r="B431" s="12">
        <v>428</v>
      </c>
      <c r="C431" s="5" t="e">
        <f>INDEX(data[sitename],MATCH(B431,data[rank],0))</f>
        <v>#N/A</v>
      </c>
      <c r="D431" s="5" t="e">
        <f>INDEX(data[sitetype],MATCH(B431,data[rank],0))</f>
        <v>#N/A</v>
      </c>
      <c r="E431" s="5" t="e">
        <f>INDEX(data[agency_cdc],MATCH(B431,data[rank],0))</f>
        <v>#N/A</v>
      </c>
      <c r="F431" s="5" t="e">
        <f>INDEX(data[agency_usaid],MATCH(B431,data[rank],0))</f>
        <v>#N/A</v>
      </c>
      <c r="G431" s="10" t="e">
        <f>INDEX(data[psnu],MATCH(B431,data[rank],0))</f>
        <v>#N/A</v>
      </c>
      <c r="H431" s="2" t="e">
        <f>INDEX(data[snuprioritization],MATCH(B431,data[rank],0))</f>
        <v>#N/A</v>
      </c>
      <c r="I431" s="2" t="e">
        <f>INDEX(data[score],MATCH(B431,data[rank],0))</f>
        <v>#N/A</v>
      </c>
    </row>
    <row r="432" spans="1:9" x14ac:dyDescent="0.25">
      <c r="A432" s="3"/>
      <c r="B432" s="12">
        <v>429</v>
      </c>
      <c r="C432" s="5" t="e">
        <f>INDEX(data[sitename],MATCH(B432,data[rank],0))</f>
        <v>#N/A</v>
      </c>
      <c r="D432" s="5" t="e">
        <f>INDEX(data[sitetype],MATCH(B432,data[rank],0))</f>
        <v>#N/A</v>
      </c>
      <c r="E432" s="5" t="e">
        <f>INDEX(data[agency_cdc],MATCH(B432,data[rank],0))</f>
        <v>#N/A</v>
      </c>
      <c r="F432" s="5" t="e">
        <f>INDEX(data[agency_usaid],MATCH(B432,data[rank],0))</f>
        <v>#N/A</v>
      </c>
      <c r="G432" s="10" t="e">
        <f>INDEX(data[psnu],MATCH(B432,data[rank],0))</f>
        <v>#N/A</v>
      </c>
      <c r="H432" s="2" t="e">
        <f>INDEX(data[snuprioritization],MATCH(B432,data[rank],0))</f>
        <v>#N/A</v>
      </c>
      <c r="I432" s="2" t="e">
        <f>INDEX(data[score],MATCH(B432,data[rank],0))</f>
        <v>#N/A</v>
      </c>
    </row>
    <row r="433" spans="1:9" x14ac:dyDescent="0.25">
      <c r="A433" s="3"/>
      <c r="B433" s="8">
        <v>430</v>
      </c>
      <c r="C433" s="5" t="e">
        <f>INDEX(data[sitename],MATCH(B433,data[rank],0))</f>
        <v>#N/A</v>
      </c>
      <c r="D433" s="5" t="e">
        <f>INDEX(data[sitetype],MATCH(B433,data[rank],0))</f>
        <v>#N/A</v>
      </c>
      <c r="E433" s="5" t="e">
        <f>INDEX(data[agency_cdc],MATCH(B433,data[rank],0))</f>
        <v>#N/A</v>
      </c>
      <c r="F433" s="5" t="e">
        <f>INDEX(data[agency_usaid],MATCH(B433,data[rank],0))</f>
        <v>#N/A</v>
      </c>
      <c r="G433" s="10" t="e">
        <f>INDEX(data[psnu],MATCH(B433,data[rank],0))</f>
        <v>#N/A</v>
      </c>
      <c r="H433" s="2" t="e">
        <f>INDEX(data[snuprioritization],MATCH(B433,data[rank],0))</f>
        <v>#N/A</v>
      </c>
      <c r="I433" s="2" t="e">
        <f>INDEX(data[score],MATCH(B433,data[rank],0))</f>
        <v>#N/A</v>
      </c>
    </row>
    <row r="434" spans="1:9" x14ac:dyDescent="0.25">
      <c r="A434" s="3"/>
      <c r="B434" s="12">
        <v>431</v>
      </c>
      <c r="C434" s="5" t="e">
        <f>INDEX(data[sitename],MATCH(B434,data[rank],0))</f>
        <v>#N/A</v>
      </c>
      <c r="D434" s="5" t="e">
        <f>INDEX(data[sitetype],MATCH(B434,data[rank],0))</f>
        <v>#N/A</v>
      </c>
      <c r="E434" s="5" t="e">
        <f>INDEX(data[agency_cdc],MATCH(B434,data[rank],0))</f>
        <v>#N/A</v>
      </c>
      <c r="F434" s="5" t="e">
        <f>INDEX(data[agency_usaid],MATCH(B434,data[rank],0))</f>
        <v>#N/A</v>
      </c>
      <c r="G434" s="10" t="e">
        <f>INDEX(data[psnu],MATCH(B434,data[rank],0))</f>
        <v>#N/A</v>
      </c>
      <c r="H434" s="2" t="e">
        <f>INDEX(data[snuprioritization],MATCH(B434,data[rank],0))</f>
        <v>#N/A</v>
      </c>
      <c r="I434" s="2" t="e">
        <f>INDEX(data[score],MATCH(B434,data[rank],0))</f>
        <v>#N/A</v>
      </c>
    </row>
    <row r="435" spans="1:9" x14ac:dyDescent="0.25">
      <c r="A435" s="3"/>
      <c r="B435" s="12">
        <v>432</v>
      </c>
      <c r="C435" s="5" t="e">
        <f>INDEX(data[sitename],MATCH(B435,data[rank],0))</f>
        <v>#N/A</v>
      </c>
      <c r="D435" s="5" t="e">
        <f>INDEX(data[sitetype],MATCH(B435,data[rank],0))</f>
        <v>#N/A</v>
      </c>
      <c r="E435" s="5" t="e">
        <f>INDEX(data[agency_cdc],MATCH(B435,data[rank],0))</f>
        <v>#N/A</v>
      </c>
      <c r="F435" s="5" t="e">
        <f>INDEX(data[agency_usaid],MATCH(B435,data[rank],0))</f>
        <v>#N/A</v>
      </c>
      <c r="G435" s="10" t="e">
        <f>INDEX(data[psnu],MATCH(B435,data[rank],0))</f>
        <v>#N/A</v>
      </c>
      <c r="H435" s="2" t="e">
        <f>INDEX(data[snuprioritization],MATCH(B435,data[rank],0))</f>
        <v>#N/A</v>
      </c>
      <c r="I435" s="2" t="e">
        <f>INDEX(data[score],MATCH(B435,data[rank],0))</f>
        <v>#N/A</v>
      </c>
    </row>
    <row r="436" spans="1:9" x14ac:dyDescent="0.25">
      <c r="A436" s="3"/>
      <c r="B436" s="12">
        <v>433</v>
      </c>
      <c r="C436" s="5" t="e">
        <f>INDEX(data[sitename],MATCH(B436,data[rank],0))</f>
        <v>#N/A</v>
      </c>
      <c r="D436" s="5" t="e">
        <f>INDEX(data[sitetype],MATCH(B436,data[rank],0))</f>
        <v>#N/A</v>
      </c>
      <c r="E436" s="5" t="e">
        <f>INDEX(data[agency_cdc],MATCH(B436,data[rank],0))</f>
        <v>#N/A</v>
      </c>
      <c r="F436" s="5" t="e">
        <f>INDEX(data[agency_usaid],MATCH(B436,data[rank],0))</f>
        <v>#N/A</v>
      </c>
      <c r="G436" s="10" t="e">
        <f>INDEX(data[psnu],MATCH(B436,data[rank],0))</f>
        <v>#N/A</v>
      </c>
      <c r="H436" s="2" t="e">
        <f>INDEX(data[snuprioritization],MATCH(B436,data[rank],0))</f>
        <v>#N/A</v>
      </c>
      <c r="I436" s="2" t="e">
        <f>INDEX(data[score],MATCH(B436,data[rank],0))</f>
        <v>#N/A</v>
      </c>
    </row>
    <row r="437" spans="1:9" x14ac:dyDescent="0.25">
      <c r="A437" s="3"/>
      <c r="B437" s="12">
        <v>434</v>
      </c>
      <c r="C437" s="5" t="e">
        <f>INDEX(data[sitename],MATCH(B437,data[rank],0))</f>
        <v>#N/A</v>
      </c>
      <c r="D437" s="5" t="e">
        <f>INDEX(data[sitetype],MATCH(B437,data[rank],0))</f>
        <v>#N/A</v>
      </c>
      <c r="E437" s="5" t="e">
        <f>INDEX(data[agency_cdc],MATCH(B437,data[rank],0))</f>
        <v>#N/A</v>
      </c>
      <c r="F437" s="5" t="e">
        <f>INDEX(data[agency_usaid],MATCH(B437,data[rank],0))</f>
        <v>#N/A</v>
      </c>
      <c r="G437" s="10" t="e">
        <f>INDEX(data[psnu],MATCH(B437,data[rank],0))</f>
        <v>#N/A</v>
      </c>
      <c r="H437" s="2" t="e">
        <f>INDEX(data[snuprioritization],MATCH(B437,data[rank],0))</f>
        <v>#N/A</v>
      </c>
      <c r="I437" s="2" t="e">
        <f>INDEX(data[score],MATCH(B437,data[rank],0))</f>
        <v>#N/A</v>
      </c>
    </row>
    <row r="438" spans="1:9" x14ac:dyDescent="0.25">
      <c r="A438" s="3"/>
      <c r="B438" s="12">
        <v>435</v>
      </c>
      <c r="C438" s="5" t="e">
        <f>INDEX(data[sitename],MATCH(B438,data[rank],0))</f>
        <v>#N/A</v>
      </c>
      <c r="D438" s="5" t="e">
        <f>INDEX(data[sitetype],MATCH(B438,data[rank],0))</f>
        <v>#N/A</v>
      </c>
      <c r="E438" s="5" t="e">
        <f>INDEX(data[agency_cdc],MATCH(B438,data[rank],0))</f>
        <v>#N/A</v>
      </c>
      <c r="F438" s="5" t="e">
        <f>INDEX(data[agency_usaid],MATCH(B438,data[rank],0))</f>
        <v>#N/A</v>
      </c>
      <c r="G438" s="10" t="e">
        <f>INDEX(data[psnu],MATCH(B438,data[rank],0))</f>
        <v>#N/A</v>
      </c>
      <c r="H438" s="2" t="e">
        <f>INDEX(data[snuprioritization],MATCH(B438,data[rank],0))</f>
        <v>#N/A</v>
      </c>
      <c r="I438" s="2" t="e">
        <f>INDEX(data[score],MATCH(B438,data[rank],0))</f>
        <v>#N/A</v>
      </c>
    </row>
    <row r="439" spans="1:9" x14ac:dyDescent="0.25">
      <c r="A439" s="3"/>
      <c r="B439" s="12">
        <v>436</v>
      </c>
      <c r="C439" s="5" t="e">
        <f>INDEX(data[sitename],MATCH(B439,data[rank],0))</f>
        <v>#N/A</v>
      </c>
      <c r="D439" s="5" t="e">
        <f>INDEX(data[sitetype],MATCH(B439,data[rank],0))</f>
        <v>#N/A</v>
      </c>
      <c r="E439" s="5" t="e">
        <f>INDEX(data[agency_cdc],MATCH(B439,data[rank],0))</f>
        <v>#N/A</v>
      </c>
      <c r="F439" s="5" t="e">
        <f>INDEX(data[agency_usaid],MATCH(B439,data[rank],0))</f>
        <v>#N/A</v>
      </c>
      <c r="G439" s="10" t="e">
        <f>INDEX(data[psnu],MATCH(B439,data[rank],0))</f>
        <v>#N/A</v>
      </c>
      <c r="H439" s="2" t="e">
        <f>INDEX(data[snuprioritization],MATCH(B439,data[rank],0))</f>
        <v>#N/A</v>
      </c>
      <c r="I439" s="2" t="e">
        <f>INDEX(data[score],MATCH(B439,data[rank],0))</f>
        <v>#N/A</v>
      </c>
    </row>
    <row r="440" spans="1:9" x14ac:dyDescent="0.25">
      <c r="A440" s="3"/>
      <c r="B440" s="12">
        <v>437</v>
      </c>
      <c r="C440" s="5" t="e">
        <f>INDEX(data[sitename],MATCH(B440,data[rank],0))</f>
        <v>#N/A</v>
      </c>
      <c r="D440" s="5" t="e">
        <f>INDEX(data[sitetype],MATCH(B440,data[rank],0))</f>
        <v>#N/A</v>
      </c>
      <c r="E440" s="5" t="e">
        <f>INDEX(data[agency_cdc],MATCH(B440,data[rank],0))</f>
        <v>#N/A</v>
      </c>
      <c r="F440" s="5" t="e">
        <f>INDEX(data[agency_usaid],MATCH(B440,data[rank],0))</f>
        <v>#N/A</v>
      </c>
      <c r="G440" s="10" t="e">
        <f>INDEX(data[psnu],MATCH(B440,data[rank],0))</f>
        <v>#N/A</v>
      </c>
      <c r="H440" s="2" t="e">
        <f>INDEX(data[snuprioritization],MATCH(B440,data[rank],0))</f>
        <v>#N/A</v>
      </c>
      <c r="I440" s="2" t="e">
        <f>INDEX(data[score],MATCH(B440,data[rank],0))</f>
        <v>#N/A</v>
      </c>
    </row>
    <row r="441" spans="1:9" x14ac:dyDescent="0.25">
      <c r="A441" s="3"/>
      <c r="B441" s="12">
        <v>438</v>
      </c>
      <c r="C441" s="5" t="e">
        <f>INDEX(data[sitename],MATCH(B441,data[rank],0))</f>
        <v>#N/A</v>
      </c>
      <c r="D441" s="5" t="e">
        <f>INDEX(data[sitetype],MATCH(B441,data[rank],0))</f>
        <v>#N/A</v>
      </c>
      <c r="E441" s="5" t="e">
        <f>INDEX(data[agency_cdc],MATCH(B441,data[rank],0))</f>
        <v>#N/A</v>
      </c>
      <c r="F441" s="5" t="e">
        <f>INDEX(data[agency_usaid],MATCH(B441,data[rank],0))</f>
        <v>#N/A</v>
      </c>
      <c r="G441" s="10" t="e">
        <f>INDEX(data[psnu],MATCH(B441,data[rank],0))</f>
        <v>#N/A</v>
      </c>
      <c r="H441" s="2" t="e">
        <f>INDEX(data[snuprioritization],MATCH(B441,data[rank],0))</f>
        <v>#N/A</v>
      </c>
      <c r="I441" s="2" t="e">
        <f>INDEX(data[score],MATCH(B441,data[rank],0))</f>
        <v>#N/A</v>
      </c>
    </row>
    <row r="442" spans="1:9" x14ac:dyDescent="0.25">
      <c r="A442" s="3"/>
      <c r="B442" s="12">
        <v>439</v>
      </c>
      <c r="C442" s="5" t="e">
        <f>INDEX(data[sitename],MATCH(B442,data[rank],0))</f>
        <v>#N/A</v>
      </c>
      <c r="D442" s="5" t="e">
        <f>INDEX(data[sitetype],MATCH(B442,data[rank],0))</f>
        <v>#N/A</v>
      </c>
      <c r="E442" s="5" t="e">
        <f>INDEX(data[agency_cdc],MATCH(B442,data[rank],0))</f>
        <v>#N/A</v>
      </c>
      <c r="F442" s="5" t="e">
        <f>INDEX(data[agency_usaid],MATCH(B442,data[rank],0))</f>
        <v>#N/A</v>
      </c>
      <c r="G442" s="10" t="e">
        <f>INDEX(data[psnu],MATCH(B442,data[rank],0))</f>
        <v>#N/A</v>
      </c>
      <c r="H442" s="2" t="e">
        <f>INDEX(data[snuprioritization],MATCH(B442,data[rank],0))</f>
        <v>#N/A</v>
      </c>
      <c r="I442" s="2" t="e">
        <f>INDEX(data[score],MATCH(B442,data[rank],0))</f>
        <v>#N/A</v>
      </c>
    </row>
    <row r="443" spans="1:9" x14ac:dyDescent="0.25">
      <c r="A443" s="3"/>
      <c r="B443" s="8">
        <v>440</v>
      </c>
      <c r="C443" s="5" t="e">
        <f>INDEX(data[sitename],MATCH(B443,data[rank],0))</f>
        <v>#N/A</v>
      </c>
      <c r="D443" s="5" t="e">
        <f>INDEX(data[sitetype],MATCH(B443,data[rank],0))</f>
        <v>#N/A</v>
      </c>
      <c r="E443" s="5" t="e">
        <f>INDEX(data[agency_cdc],MATCH(B443,data[rank],0))</f>
        <v>#N/A</v>
      </c>
      <c r="F443" s="5" t="e">
        <f>INDEX(data[agency_usaid],MATCH(B443,data[rank],0))</f>
        <v>#N/A</v>
      </c>
      <c r="G443" s="10" t="e">
        <f>INDEX(data[psnu],MATCH(B443,data[rank],0))</f>
        <v>#N/A</v>
      </c>
      <c r="H443" s="2" t="e">
        <f>INDEX(data[snuprioritization],MATCH(B443,data[rank],0))</f>
        <v>#N/A</v>
      </c>
      <c r="I443" s="2" t="e">
        <f>INDEX(data[score],MATCH(B443,data[rank],0))</f>
        <v>#N/A</v>
      </c>
    </row>
    <row r="444" spans="1:9" x14ac:dyDescent="0.25">
      <c r="A444" s="3"/>
      <c r="B444" s="12">
        <v>441</v>
      </c>
      <c r="C444" s="5" t="e">
        <f>INDEX(data[sitename],MATCH(B444,data[rank],0))</f>
        <v>#N/A</v>
      </c>
      <c r="D444" s="5" t="e">
        <f>INDEX(data[sitetype],MATCH(B444,data[rank],0))</f>
        <v>#N/A</v>
      </c>
      <c r="E444" s="5" t="e">
        <f>INDEX(data[agency_cdc],MATCH(B444,data[rank],0))</f>
        <v>#N/A</v>
      </c>
      <c r="F444" s="5" t="e">
        <f>INDEX(data[agency_usaid],MATCH(B444,data[rank],0))</f>
        <v>#N/A</v>
      </c>
      <c r="G444" s="10" t="e">
        <f>INDEX(data[psnu],MATCH(B444,data[rank],0))</f>
        <v>#N/A</v>
      </c>
      <c r="H444" s="2" t="e">
        <f>INDEX(data[snuprioritization],MATCH(B444,data[rank],0))</f>
        <v>#N/A</v>
      </c>
      <c r="I444" s="2" t="e">
        <f>INDEX(data[score],MATCH(B444,data[rank],0))</f>
        <v>#N/A</v>
      </c>
    </row>
    <row r="445" spans="1:9" x14ac:dyDescent="0.25">
      <c r="A445" s="3"/>
      <c r="B445" s="12">
        <v>442</v>
      </c>
      <c r="C445" s="5" t="e">
        <f>INDEX(data[sitename],MATCH(B445,data[rank],0))</f>
        <v>#N/A</v>
      </c>
      <c r="D445" s="5" t="e">
        <f>INDEX(data[sitetype],MATCH(B445,data[rank],0))</f>
        <v>#N/A</v>
      </c>
      <c r="E445" s="5" t="e">
        <f>INDEX(data[agency_cdc],MATCH(B445,data[rank],0))</f>
        <v>#N/A</v>
      </c>
      <c r="F445" s="5" t="e">
        <f>INDEX(data[agency_usaid],MATCH(B445,data[rank],0))</f>
        <v>#N/A</v>
      </c>
      <c r="G445" s="10" t="e">
        <f>INDEX(data[psnu],MATCH(B445,data[rank],0))</f>
        <v>#N/A</v>
      </c>
      <c r="H445" s="2" t="e">
        <f>INDEX(data[snuprioritization],MATCH(B445,data[rank],0))</f>
        <v>#N/A</v>
      </c>
      <c r="I445" s="2" t="e">
        <f>INDEX(data[score],MATCH(B445,data[rank],0))</f>
        <v>#N/A</v>
      </c>
    </row>
    <row r="446" spans="1:9" x14ac:dyDescent="0.25">
      <c r="A446" s="3"/>
      <c r="B446" s="12">
        <v>443</v>
      </c>
      <c r="C446" s="5" t="e">
        <f>INDEX(data[sitename],MATCH(B446,data[rank],0))</f>
        <v>#N/A</v>
      </c>
      <c r="D446" s="5" t="e">
        <f>INDEX(data[sitetype],MATCH(B446,data[rank],0))</f>
        <v>#N/A</v>
      </c>
      <c r="E446" s="5" t="e">
        <f>INDEX(data[agency_cdc],MATCH(B446,data[rank],0))</f>
        <v>#N/A</v>
      </c>
      <c r="F446" s="5" t="e">
        <f>INDEX(data[agency_usaid],MATCH(B446,data[rank],0))</f>
        <v>#N/A</v>
      </c>
      <c r="G446" s="10" t="e">
        <f>INDEX(data[psnu],MATCH(B446,data[rank],0))</f>
        <v>#N/A</v>
      </c>
      <c r="H446" s="2" t="e">
        <f>INDEX(data[snuprioritization],MATCH(B446,data[rank],0))</f>
        <v>#N/A</v>
      </c>
      <c r="I446" s="2" t="e">
        <f>INDEX(data[score],MATCH(B446,data[rank],0))</f>
        <v>#N/A</v>
      </c>
    </row>
    <row r="447" spans="1:9" x14ac:dyDescent="0.25">
      <c r="A447" s="3"/>
      <c r="B447" s="12">
        <v>444</v>
      </c>
      <c r="C447" s="5" t="e">
        <f>INDEX(data[sitename],MATCH(B447,data[rank],0))</f>
        <v>#N/A</v>
      </c>
      <c r="D447" s="5" t="e">
        <f>INDEX(data[sitetype],MATCH(B447,data[rank],0))</f>
        <v>#N/A</v>
      </c>
      <c r="E447" s="5" t="e">
        <f>INDEX(data[agency_cdc],MATCH(B447,data[rank],0))</f>
        <v>#N/A</v>
      </c>
      <c r="F447" s="5" t="e">
        <f>INDEX(data[agency_usaid],MATCH(B447,data[rank],0))</f>
        <v>#N/A</v>
      </c>
      <c r="G447" s="10" t="e">
        <f>INDEX(data[psnu],MATCH(B447,data[rank],0))</f>
        <v>#N/A</v>
      </c>
      <c r="H447" s="2" t="e">
        <f>INDEX(data[snuprioritization],MATCH(B447,data[rank],0))</f>
        <v>#N/A</v>
      </c>
      <c r="I447" s="2" t="e">
        <f>INDEX(data[score],MATCH(B447,data[rank],0))</f>
        <v>#N/A</v>
      </c>
    </row>
    <row r="448" spans="1:9" x14ac:dyDescent="0.25">
      <c r="A448" s="3"/>
      <c r="B448" s="12">
        <v>445</v>
      </c>
      <c r="C448" s="5" t="e">
        <f>INDEX(data[sitename],MATCH(B448,data[rank],0))</f>
        <v>#N/A</v>
      </c>
      <c r="D448" s="5" t="e">
        <f>INDEX(data[sitetype],MATCH(B448,data[rank],0))</f>
        <v>#N/A</v>
      </c>
      <c r="E448" s="5" t="e">
        <f>INDEX(data[agency_cdc],MATCH(B448,data[rank],0))</f>
        <v>#N/A</v>
      </c>
      <c r="F448" s="5" t="e">
        <f>INDEX(data[agency_usaid],MATCH(B448,data[rank],0))</f>
        <v>#N/A</v>
      </c>
      <c r="G448" s="10" t="e">
        <f>INDEX(data[psnu],MATCH(B448,data[rank],0))</f>
        <v>#N/A</v>
      </c>
      <c r="H448" s="2" t="e">
        <f>INDEX(data[snuprioritization],MATCH(B448,data[rank],0))</f>
        <v>#N/A</v>
      </c>
      <c r="I448" s="2" t="e">
        <f>INDEX(data[score],MATCH(B448,data[rank],0))</f>
        <v>#N/A</v>
      </c>
    </row>
    <row r="449" spans="1:9" x14ac:dyDescent="0.25">
      <c r="A449" s="3"/>
      <c r="B449" s="12">
        <v>446</v>
      </c>
      <c r="C449" s="5" t="e">
        <f>INDEX(data[sitename],MATCH(B449,data[rank],0))</f>
        <v>#N/A</v>
      </c>
      <c r="D449" s="5" t="e">
        <f>INDEX(data[sitetype],MATCH(B449,data[rank],0))</f>
        <v>#N/A</v>
      </c>
      <c r="E449" s="5" t="e">
        <f>INDEX(data[agency_cdc],MATCH(B449,data[rank],0))</f>
        <v>#N/A</v>
      </c>
      <c r="F449" s="5" t="e">
        <f>INDEX(data[agency_usaid],MATCH(B449,data[rank],0))</f>
        <v>#N/A</v>
      </c>
      <c r="G449" s="10" t="e">
        <f>INDEX(data[psnu],MATCH(B449,data[rank],0))</f>
        <v>#N/A</v>
      </c>
      <c r="H449" s="2" t="e">
        <f>INDEX(data[snuprioritization],MATCH(B449,data[rank],0))</f>
        <v>#N/A</v>
      </c>
      <c r="I449" s="2" t="e">
        <f>INDEX(data[score],MATCH(B449,data[rank],0))</f>
        <v>#N/A</v>
      </c>
    </row>
    <row r="450" spans="1:9" x14ac:dyDescent="0.25">
      <c r="A450" s="3"/>
      <c r="B450" s="12">
        <v>447</v>
      </c>
      <c r="C450" s="5" t="e">
        <f>INDEX(data[sitename],MATCH(B450,data[rank],0))</f>
        <v>#N/A</v>
      </c>
      <c r="D450" s="5" t="e">
        <f>INDEX(data[sitetype],MATCH(B450,data[rank],0))</f>
        <v>#N/A</v>
      </c>
      <c r="E450" s="5" t="e">
        <f>INDEX(data[agency_cdc],MATCH(B450,data[rank],0))</f>
        <v>#N/A</v>
      </c>
      <c r="F450" s="5" t="e">
        <f>INDEX(data[agency_usaid],MATCH(B450,data[rank],0))</f>
        <v>#N/A</v>
      </c>
      <c r="G450" s="10" t="e">
        <f>INDEX(data[psnu],MATCH(B450,data[rank],0))</f>
        <v>#N/A</v>
      </c>
      <c r="H450" s="2" t="e">
        <f>INDEX(data[snuprioritization],MATCH(B450,data[rank],0))</f>
        <v>#N/A</v>
      </c>
      <c r="I450" s="2" t="e">
        <f>INDEX(data[score],MATCH(B450,data[rank],0))</f>
        <v>#N/A</v>
      </c>
    </row>
    <row r="451" spans="1:9" x14ac:dyDescent="0.25">
      <c r="A451" s="3"/>
      <c r="B451" s="12">
        <v>448</v>
      </c>
      <c r="C451" s="5" t="e">
        <f>INDEX(data[sitename],MATCH(B451,data[rank],0))</f>
        <v>#N/A</v>
      </c>
      <c r="D451" s="5" t="e">
        <f>INDEX(data[sitetype],MATCH(B451,data[rank],0))</f>
        <v>#N/A</v>
      </c>
      <c r="E451" s="5" t="e">
        <f>INDEX(data[agency_cdc],MATCH(B451,data[rank],0))</f>
        <v>#N/A</v>
      </c>
      <c r="F451" s="5" t="e">
        <f>INDEX(data[agency_usaid],MATCH(B451,data[rank],0))</f>
        <v>#N/A</v>
      </c>
      <c r="G451" s="10" t="e">
        <f>INDEX(data[psnu],MATCH(B451,data[rank],0))</f>
        <v>#N/A</v>
      </c>
      <c r="H451" s="2" t="e">
        <f>INDEX(data[snuprioritization],MATCH(B451,data[rank],0))</f>
        <v>#N/A</v>
      </c>
      <c r="I451" s="2" t="e">
        <f>INDEX(data[score],MATCH(B451,data[rank],0))</f>
        <v>#N/A</v>
      </c>
    </row>
    <row r="452" spans="1:9" x14ac:dyDescent="0.25">
      <c r="A452" s="3"/>
      <c r="B452" s="12">
        <v>449</v>
      </c>
      <c r="C452" s="5" t="e">
        <f>INDEX(data[sitename],MATCH(B452,data[rank],0))</f>
        <v>#N/A</v>
      </c>
      <c r="D452" s="5" t="e">
        <f>INDEX(data[sitetype],MATCH(B452,data[rank],0))</f>
        <v>#N/A</v>
      </c>
      <c r="E452" s="5" t="e">
        <f>INDEX(data[agency_cdc],MATCH(B452,data[rank],0))</f>
        <v>#N/A</v>
      </c>
      <c r="F452" s="5" t="e">
        <f>INDEX(data[agency_usaid],MATCH(B452,data[rank],0))</f>
        <v>#N/A</v>
      </c>
      <c r="G452" s="10" t="e">
        <f>INDEX(data[psnu],MATCH(B452,data[rank],0))</f>
        <v>#N/A</v>
      </c>
      <c r="H452" s="2" t="e">
        <f>INDEX(data[snuprioritization],MATCH(B452,data[rank],0))</f>
        <v>#N/A</v>
      </c>
      <c r="I452" s="2" t="e">
        <f>INDEX(data[score],MATCH(B452,data[rank],0))</f>
        <v>#N/A</v>
      </c>
    </row>
    <row r="453" spans="1:9" x14ac:dyDescent="0.25">
      <c r="A453" s="3"/>
      <c r="B453" s="8">
        <v>450</v>
      </c>
      <c r="C453" s="5" t="e">
        <f>INDEX(data[sitename],MATCH(B453,data[rank],0))</f>
        <v>#N/A</v>
      </c>
      <c r="D453" s="5" t="e">
        <f>INDEX(data[sitetype],MATCH(B453,data[rank],0))</f>
        <v>#N/A</v>
      </c>
      <c r="E453" s="5" t="e">
        <f>INDEX(data[agency_cdc],MATCH(B453,data[rank],0))</f>
        <v>#N/A</v>
      </c>
      <c r="F453" s="5" t="e">
        <f>INDEX(data[agency_usaid],MATCH(B453,data[rank],0))</f>
        <v>#N/A</v>
      </c>
      <c r="G453" s="10" t="e">
        <f>INDEX(data[psnu],MATCH(B453,data[rank],0))</f>
        <v>#N/A</v>
      </c>
      <c r="H453" s="2" t="e">
        <f>INDEX(data[snuprioritization],MATCH(B453,data[rank],0))</f>
        <v>#N/A</v>
      </c>
      <c r="I453" s="2" t="e">
        <f>INDEX(data[score],MATCH(B453,data[rank],0))</f>
        <v>#N/A</v>
      </c>
    </row>
    <row r="454" spans="1:9" x14ac:dyDescent="0.25">
      <c r="A454" s="3"/>
      <c r="B454" s="12">
        <v>451</v>
      </c>
      <c r="C454" s="5" t="e">
        <f>INDEX(data[sitename],MATCH(B454,data[rank],0))</f>
        <v>#N/A</v>
      </c>
      <c r="D454" s="5" t="e">
        <f>INDEX(data[sitetype],MATCH(B454,data[rank],0))</f>
        <v>#N/A</v>
      </c>
      <c r="E454" s="5" t="e">
        <f>INDEX(data[agency_cdc],MATCH(B454,data[rank],0))</f>
        <v>#N/A</v>
      </c>
      <c r="F454" s="5" t="e">
        <f>INDEX(data[agency_usaid],MATCH(B454,data[rank],0))</f>
        <v>#N/A</v>
      </c>
      <c r="G454" s="10" t="e">
        <f>INDEX(data[psnu],MATCH(B454,data[rank],0))</f>
        <v>#N/A</v>
      </c>
      <c r="H454" s="2" t="e">
        <f>INDEX(data[snuprioritization],MATCH(B454,data[rank],0))</f>
        <v>#N/A</v>
      </c>
      <c r="I454" s="2" t="e">
        <f>INDEX(data[score],MATCH(B454,data[rank],0))</f>
        <v>#N/A</v>
      </c>
    </row>
    <row r="455" spans="1:9" x14ac:dyDescent="0.25">
      <c r="A455" s="3"/>
      <c r="B455" s="12">
        <v>452</v>
      </c>
      <c r="C455" s="5" t="e">
        <f>INDEX(data[sitename],MATCH(B455,data[rank],0))</f>
        <v>#N/A</v>
      </c>
      <c r="D455" s="5" t="e">
        <f>INDEX(data[sitetype],MATCH(B455,data[rank],0))</f>
        <v>#N/A</v>
      </c>
      <c r="E455" s="5" t="e">
        <f>INDEX(data[agency_cdc],MATCH(B455,data[rank],0))</f>
        <v>#N/A</v>
      </c>
      <c r="F455" s="5" t="e">
        <f>INDEX(data[agency_usaid],MATCH(B455,data[rank],0))</f>
        <v>#N/A</v>
      </c>
      <c r="G455" s="10" t="e">
        <f>INDEX(data[psnu],MATCH(B455,data[rank],0))</f>
        <v>#N/A</v>
      </c>
      <c r="H455" s="2" t="e">
        <f>INDEX(data[snuprioritization],MATCH(B455,data[rank],0))</f>
        <v>#N/A</v>
      </c>
      <c r="I455" s="2" t="e">
        <f>INDEX(data[score],MATCH(B455,data[rank],0))</f>
        <v>#N/A</v>
      </c>
    </row>
    <row r="456" spans="1:9" x14ac:dyDescent="0.25">
      <c r="A456" s="3"/>
      <c r="B456" s="12">
        <v>453</v>
      </c>
      <c r="C456" s="5" t="e">
        <f>INDEX(data[sitename],MATCH(B456,data[rank],0))</f>
        <v>#N/A</v>
      </c>
      <c r="D456" s="5" t="e">
        <f>INDEX(data[sitetype],MATCH(B456,data[rank],0))</f>
        <v>#N/A</v>
      </c>
      <c r="E456" s="5" t="e">
        <f>INDEX(data[agency_cdc],MATCH(B456,data[rank],0))</f>
        <v>#N/A</v>
      </c>
      <c r="F456" s="5" t="e">
        <f>INDEX(data[agency_usaid],MATCH(B456,data[rank],0))</f>
        <v>#N/A</v>
      </c>
      <c r="G456" s="10" t="e">
        <f>INDEX(data[psnu],MATCH(B456,data[rank],0))</f>
        <v>#N/A</v>
      </c>
      <c r="H456" s="2" t="e">
        <f>INDEX(data[snuprioritization],MATCH(B456,data[rank],0))</f>
        <v>#N/A</v>
      </c>
      <c r="I456" s="2" t="e">
        <f>INDEX(data[score],MATCH(B456,data[rank],0))</f>
        <v>#N/A</v>
      </c>
    </row>
    <row r="457" spans="1:9" x14ac:dyDescent="0.25">
      <c r="A457" s="3"/>
      <c r="B457" s="12">
        <v>454</v>
      </c>
      <c r="C457" s="5" t="e">
        <f>INDEX(data[sitename],MATCH(B457,data[rank],0))</f>
        <v>#N/A</v>
      </c>
      <c r="D457" s="5" t="e">
        <f>INDEX(data[sitetype],MATCH(B457,data[rank],0))</f>
        <v>#N/A</v>
      </c>
      <c r="E457" s="5" t="e">
        <f>INDEX(data[agency_cdc],MATCH(B457,data[rank],0))</f>
        <v>#N/A</v>
      </c>
      <c r="F457" s="5" t="e">
        <f>INDEX(data[agency_usaid],MATCH(B457,data[rank],0))</f>
        <v>#N/A</v>
      </c>
      <c r="G457" s="10" t="e">
        <f>INDEX(data[psnu],MATCH(B457,data[rank],0))</f>
        <v>#N/A</v>
      </c>
      <c r="H457" s="2" t="e">
        <f>INDEX(data[snuprioritization],MATCH(B457,data[rank],0))</f>
        <v>#N/A</v>
      </c>
      <c r="I457" s="2" t="e">
        <f>INDEX(data[score],MATCH(B457,data[rank],0))</f>
        <v>#N/A</v>
      </c>
    </row>
    <row r="458" spans="1:9" x14ac:dyDescent="0.25">
      <c r="A458" s="3"/>
      <c r="B458" s="12">
        <v>455</v>
      </c>
      <c r="C458" s="5" t="e">
        <f>INDEX(data[sitename],MATCH(B458,data[rank],0))</f>
        <v>#N/A</v>
      </c>
      <c r="D458" s="5" t="e">
        <f>INDEX(data[sitetype],MATCH(B458,data[rank],0))</f>
        <v>#N/A</v>
      </c>
      <c r="E458" s="5" t="e">
        <f>INDEX(data[agency_cdc],MATCH(B458,data[rank],0))</f>
        <v>#N/A</v>
      </c>
      <c r="F458" s="5" t="e">
        <f>INDEX(data[agency_usaid],MATCH(B458,data[rank],0))</f>
        <v>#N/A</v>
      </c>
      <c r="G458" s="10" t="e">
        <f>INDEX(data[psnu],MATCH(B458,data[rank],0))</f>
        <v>#N/A</v>
      </c>
      <c r="H458" s="2" t="e">
        <f>INDEX(data[snuprioritization],MATCH(B458,data[rank],0))</f>
        <v>#N/A</v>
      </c>
      <c r="I458" s="2" t="e">
        <f>INDEX(data[score],MATCH(B458,data[rank],0))</f>
        <v>#N/A</v>
      </c>
    </row>
    <row r="459" spans="1:9" x14ac:dyDescent="0.25">
      <c r="A459" s="3"/>
      <c r="B459" s="12">
        <v>456</v>
      </c>
      <c r="C459" s="5" t="e">
        <f>INDEX(data[sitename],MATCH(B459,data[rank],0))</f>
        <v>#N/A</v>
      </c>
      <c r="D459" s="5" t="e">
        <f>INDEX(data[sitetype],MATCH(B459,data[rank],0))</f>
        <v>#N/A</v>
      </c>
      <c r="E459" s="5" t="e">
        <f>INDEX(data[agency_cdc],MATCH(B459,data[rank],0))</f>
        <v>#N/A</v>
      </c>
      <c r="F459" s="5" t="e">
        <f>INDEX(data[agency_usaid],MATCH(B459,data[rank],0))</f>
        <v>#N/A</v>
      </c>
      <c r="G459" s="10" t="e">
        <f>INDEX(data[psnu],MATCH(B459,data[rank],0))</f>
        <v>#N/A</v>
      </c>
      <c r="H459" s="2" t="e">
        <f>INDEX(data[snuprioritization],MATCH(B459,data[rank],0))</f>
        <v>#N/A</v>
      </c>
      <c r="I459" s="2" t="e">
        <f>INDEX(data[score],MATCH(B459,data[rank],0))</f>
        <v>#N/A</v>
      </c>
    </row>
    <row r="460" spans="1:9" x14ac:dyDescent="0.25">
      <c r="A460" s="3"/>
      <c r="B460" s="12">
        <v>457</v>
      </c>
      <c r="C460" s="5" t="e">
        <f>INDEX(data[sitename],MATCH(B460,data[rank],0))</f>
        <v>#N/A</v>
      </c>
      <c r="D460" s="5" t="e">
        <f>INDEX(data[sitetype],MATCH(B460,data[rank],0))</f>
        <v>#N/A</v>
      </c>
      <c r="E460" s="5" t="e">
        <f>INDEX(data[agency_cdc],MATCH(B460,data[rank],0))</f>
        <v>#N/A</v>
      </c>
      <c r="F460" s="5" t="e">
        <f>INDEX(data[agency_usaid],MATCH(B460,data[rank],0))</f>
        <v>#N/A</v>
      </c>
      <c r="G460" s="10" t="e">
        <f>INDEX(data[psnu],MATCH(B460,data[rank],0))</f>
        <v>#N/A</v>
      </c>
      <c r="H460" s="2" t="e">
        <f>INDEX(data[snuprioritization],MATCH(B460,data[rank],0))</f>
        <v>#N/A</v>
      </c>
      <c r="I460" s="2" t="e">
        <f>INDEX(data[score],MATCH(B460,data[rank],0))</f>
        <v>#N/A</v>
      </c>
    </row>
    <row r="461" spans="1:9" x14ac:dyDescent="0.25">
      <c r="A461" s="3"/>
      <c r="B461" s="12">
        <v>458</v>
      </c>
      <c r="C461" s="5" t="e">
        <f>INDEX(data[sitename],MATCH(B461,data[rank],0))</f>
        <v>#N/A</v>
      </c>
      <c r="D461" s="5" t="e">
        <f>INDEX(data[sitetype],MATCH(B461,data[rank],0))</f>
        <v>#N/A</v>
      </c>
      <c r="E461" s="5" t="e">
        <f>INDEX(data[agency_cdc],MATCH(B461,data[rank],0))</f>
        <v>#N/A</v>
      </c>
      <c r="F461" s="5" t="e">
        <f>INDEX(data[agency_usaid],MATCH(B461,data[rank],0))</f>
        <v>#N/A</v>
      </c>
      <c r="G461" s="10" t="e">
        <f>INDEX(data[psnu],MATCH(B461,data[rank],0))</f>
        <v>#N/A</v>
      </c>
      <c r="H461" s="2" t="e">
        <f>INDEX(data[snuprioritization],MATCH(B461,data[rank],0))</f>
        <v>#N/A</v>
      </c>
      <c r="I461" s="2" t="e">
        <f>INDEX(data[score],MATCH(B461,data[rank],0))</f>
        <v>#N/A</v>
      </c>
    </row>
    <row r="462" spans="1:9" x14ac:dyDescent="0.25">
      <c r="A462" s="3"/>
      <c r="B462" s="12">
        <v>459</v>
      </c>
      <c r="C462" s="5" t="e">
        <f>INDEX(data[sitename],MATCH(B462,data[rank],0))</f>
        <v>#N/A</v>
      </c>
      <c r="D462" s="5" t="e">
        <f>INDEX(data[sitetype],MATCH(B462,data[rank],0))</f>
        <v>#N/A</v>
      </c>
      <c r="E462" s="5" t="e">
        <f>INDEX(data[agency_cdc],MATCH(B462,data[rank],0))</f>
        <v>#N/A</v>
      </c>
      <c r="F462" s="5" t="e">
        <f>INDEX(data[agency_usaid],MATCH(B462,data[rank],0))</f>
        <v>#N/A</v>
      </c>
      <c r="G462" s="10" t="e">
        <f>INDEX(data[psnu],MATCH(B462,data[rank],0))</f>
        <v>#N/A</v>
      </c>
      <c r="H462" s="2" t="e">
        <f>INDEX(data[snuprioritization],MATCH(B462,data[rank],0))</f>
        <v>#N/A</v>
      </c>
      <c r="I462" s="2" t="e">
        <f>INDEX(data[score],MATCH(B462,data[rank],0))</f>
        <v>#N/A</v>
      </c>
    </row>
    <row r="463" spans="1:9" x14ac:dyDescent="0.25">
      <c r="A463" s="3"/>
      <c r="B463" s="8">
        <v>460</v>
      </c>
      <c r="C463" s="5" t="e">
        <f>INDEX(data[sitename],MATCH(B463,data[rank],0))</f>
        <v>#N/A</v>
      </c>
      <c r="D463" s="5" t="e">
        <f>INDEX(data[sitetype],MATCH(B463,data[rank],0))</f>
        <v>#N/A</v>
      </c>
      <c r="E463" s="5" t="e">
        <f>INDEX(data[agency_cdc],MATCH(B463,data[rank],0))</f>
        <v>#N/A</v>
      </c>
      <c r="F463" s="5" t="e">
        <f>INDEX(data[agency_usaid],MATCH(B463,data[rank],0))</f>
        <v>#N/A</v>
      </c>
      <c r="G463" s="10" t="e">
        <f>INDEX(data[psnu],MATCH(B463,data[rank],0))</f>
        <v>#N/A</v>
      </c>
      <c r="H463" s="2" t="e">
        <f>INDEX(data[snuprioritization],MATCH(B463,data[rank],0))</f>
        <v>#N/A</v>
      </c>
      <c r="I463" s="2" t="e">
        <f>INDEX(data[score],MATCH(B463,data[rank],0))</f>
        <v>#N/A</v>
      </c>
    </row>
    <row r="464" spans="1:9" x14ac:dyDescent="0.25">
      <c r="A464" s="3"/>
      <c r="B464" s="12">
        <v>461</v>
      </c>
      <c r="C464" s="5" t="e">
        <f>INDEX(data[sitename],MATCH(B464,data[rank],0))</f>
        <v>#N/A</v>
      </c>
      <c r="D464" s="5" t="e">
        <f>INDEX(data[sitetype],MATCH(B464,data[rank],0))</f>
        <v>#N/A</v>
      </c>
      <c r="E464" s="5" t="e">
        <f>INDEX(data[agency_cdc],MATCH(B464,data[rank],0))</f>
        <v>#N/A</v>
      </c>
      <c r="F464" s="5" t="e">
        <f>INDEX(data[agency_usaid],MATCH(B464,data[rank],0))</f>
        <v>#N/A</v>
      </c>
      <c r="G464" s="10" t="e">
        <f>INDEX(data[psnu],MATCH(B464,data[rank],0))</f>
        <v>#N/A</v>
      </c>
      <c r="H464" s="2" t="e">
        <f>INDEX(data[snuprioritization],MATCH(B464,data[rank],0))</f>
        <v>#N/A</v>
      </c>
      <c r="I464" s="2" t="e">
        <f>INDEX(data[score],MATCH(B464,data[rank],0))</f>
        <v>#N/A</v>
      </c>
    </row>
    <row r="465" spans="1:9" x14ac:dyDescent="0.25">
      <c r="A465" s="3"/>
      <c r="B465" s="12">
        <v>462</v>
      </c>
      <c r="C465" s="5" t="e">
        <f>INDEX(data[sitename],MATCH(B465,data[rank],0))</f>
        <v>#N/A</v>
      </c>
      <c r="D465" s="5" t="e">
        <f>INDEX(data[sitetype],MATCH(B465,data[rank],0))</f>
        <v>#N/A</v>
      </c>
      <c r="E465" s="5" t="e">
        <f>INDEX(data[agency_cdc],MATCH(B465,data[rank],0))</f>
        <v>#N/A</v>
      </c>
      <c r="F465" s="5" t="e">
        <f>INDEX(data[agency_usaid],MATCH(B465,data[rank],0))</f>
        <v>#N/A</v>
      </c>
      <c r="G465" s="10" t="e">
        <f>INDEX(data[psnu],MATCH(B465,data[rank],0))</f>
        <v>#N/A</v>
      </c>
      <c r="H465" s="2" t="e">
        <f>INDEX(data[snuprioritization],MATCH(B465,data[rank],0))</f>
        <v>#N/A</v>
      </c>
      <c r="I465" s="2" t="e">
        <f>INDEX(data[score],MATCH(B465,data[rank],0))</f>
        <v>#N/A</v>
      </c>
    </row>
    <row r="466" spans="1:9" x14ac:dyDescent="0.25">
      <c r="A466" s="3"/>
      <c r="B466" s="12">
        <v>463</v>
      </c>
      <c r="C466" s="5" t="e">
        <f>INDEX(data[sitename],MATCH(B466,data[rank],0))</f>
        <v>#N/A</v>
      </c>
      <c r="D466" s="5" t="e">
        <f>INDEX(data[sitetype],MATCH(B466,data[rank],0))</f>
        <v>#N/A</v>
      </c>
      <c r="E466" s="5" t="e">
        <f>INDEX(data[agency_cdc],MATCH(B466,data[rank],0))</f>
        <v>#N/A</v>
      </c>
      <c r="F466" s="5" t="e">
        <f>INDEX(data[agency_usaid],MATCH(B466,data[rank],0))</f>
        <v>#N/A</v>
      </c>
      <c r="G466" s="10" t="e">
        <f>INDEX(data[psnu],MATCH(B466,data[rank],0))</f>
        <v>#N/A</v>
      </c>
      <c r="H466" s="2" t="e">
        <f>INDEX(data[snuprioritization],MATCH(B466,data[rank],0))</f>
        <v>#N/A</v>
      </c>
      <c r="I466" s="2" t="e">
        <f>INDEX(data[score],MATCH(B466,data[rank],0))</f>
        <v>#N/A</v>
      </c>
    </row>
    <row r="467" spans="1:9" x14ac:dyDescent="0.25">
      <c r="A467" s="3"/>
      <c r="B467" s="12">
        <v>464</v>
      </c>
      <c r="C467" s="5" t="e">
        <f>INDEX(data[sitename],MATCH(B467,data[rank],0))</f>
        <v>#N/A</v>
      </c>
      <c r="D467" s="5" t="e">
        <f>INDEX(data[sitetype],MATCH(B467,data[rank],0))</f>
        <v>#N/A</v>
      </c>
      <c r="E467" s="5" t="e">
        <f>INDEX(data[agency_cdc],MATCH(B467,data[rank],0))</f>
        <v>#N/A</v>
      </c>
      <c r="F467" s="5" t="e">
        <f>INDEX(data[agency_usaid],MATCH(B467,data[rank],0))</f>
        <v>#N/A</v>
      </c>
      <c r="G467" s="10" t="e">
        <f>INDEX(data[psnu],MATCH(B467,data[rank],0))</f>
        <v>#N/A</v>
      </c>
      <c r="H467" s="2" t="e">
        <f>INDEX(data[snuprioritization],MATCH(B467,data[rank],0))</f>
        <v>#N/A</v>
      </c>
      <c r="I467" s="2" t="e">
        <f>INDEX(data[score],MATCH(B467,data[rank],0))</f>
        <v>#N/A</v>
      </c>
    </row>
    <row r="468" spans="1:9" x14ac:dyDescent="0.25">
      <c r="A468" s="3"/>
      <c r="B468" s="12">
        <v>465</v>
      </c>
      <c r="C468" s="5" t="e">
        <f>INDEX(data[sitename],MATCH(B468,data[rank],0))</f>
        <v>#N/A</v>
      </c>
      <c r="D468" s="5" t="e">
        <f>INDEX(data[sitetype],MATCH(B468,data[rank],0))</f>
        <v>#N/A</v>
      </c>
      <c r="E468" s="5" t="e">
        <f>INDEX(data[agency_cdc],MATCH(B468,data[rank],0))</f>
        <v>#N/A</v>
      </c>
      <c r="F468" s="5" t="e">
        <f>INDEX(data[agency_usaid],MATCH(B468,data[rank],0))</f>
        <v>#N/A</v>
      </c>
      <c r="G468" s="10" t="e">
        <f>INDEX(data[psnu],MATCH(B468,data[rank],0))</f>
        <v>#N/A</v>
      </c>
      <c r="H468" s="2" t="e">
        <f>INDEX(data[snuprioritization],MATCH(B468,data[rank],0))</f>
        <v>#N/A</v>
      </c>
      <c r="I468" s="2" t="e">
        <f>INDEX(data[score],MATCH(B468,data[rank],0))</f>
        <v>#N/A</v>
      </c>
    </row>
    <row r="469" spans="1:9" x14ac:dyDescent="0.25">
      <c r="A469" s="3"/>
      <c r="B469" s="12">
        <v>466</v>
      </c>
      <c r="C469" s="5" t="e">
        <f>INDEX(data[sitename],MATCH(B469,data[rank],0))</f>
        <v>#N/A</v>
      </c>
      <c r="D469" s="5" t="e">
        <f>INDEX(data[sitetype],MATCH(B469,data[rank],0))</f>
        <v>#N/A</v>
      </c>
      <c r="E469" s="5" t="e">
        <f>INDEX(data[agency_cdc],MATCH(B469,data[rank],0))</f>
        <v>#N/A</v>
      </c>
      <c r="F469" s="5" t="e">
        <f>INDEX(data[agency_usaid],MATCH(B469,data[rank],0))</f>
        <v>#N/A</v>
      </c>
      <c r="G469" s="10" t="e">
        <f>INDEX(data[psnu],MATCH(B469,data[rank],0))</f>
        <v>#N/A</v>
      </c>
      <c r="H469" s="2" t="e">
        <f>INDEX(data[snuprioritization],MATCH(B469,data[rank],0))</f>
        <v>#N/A</v>
      </c>
      <c r="I469" s="2" t="e">
        <f>INDEX(data[score],MATCH(B469,data[rank],0))</f>
        <v>#N/A</v>
      </c>
    </row>
    <row r="470" spans="1:9" x14ac:dyDescent="0.25">
      <c r="A470" s="3"/>
      <c r="B470" s="12">
        <v>467</v>
      </c>
      <c r="C470" s="5" t="e">
        <f>INDEX(data[sitename],MATCH(B470,data[rank],0))</f>
        <v>#N/A</v>
      </c>
      <c r="D470" s="5" t="e">
        <f>INDEX(data[sitetype],MATCH(B470,data[rank],0))</f>
        <v>#N/A</v>
      </c>
      <c r="E470" s="5" t="e">
        <f>INDEX(data[agency_cdc],MATCH(B470,data[rank],0))</f>
        <v>#N/A</v>
      </c>
      <c r="F470" s="5" t="e">
        <f>INDEX(data[agency_usaid],MATCH(B470,data[rank],0))</f>
        <v>#N/A</v>
      </c>
      <c r="G470" s="10" t="e">
        <f>INDEX(data[psnu],MATCH(B470,data[rank],0))</f>
        <v>#N/A</v>
      </c>
      <c r="H470" s="2" t="e">
        <f>INDEX(data[snuprioritization],MATCH(B470,data[rank],0))</f>
        <v>#N/A</v>
      </c>
      <c r="I470" s="2" t="e">
        <f>INDEX(data[score],MATCH(B470,data[rank],0))</f>
        <v>#N/A</v>
      </c>
    </row>
    <row r="471" spans="1:9" x14ac:dyDescent="0.25">
      <c r="A471" s="3"/>
      <c r="B471" s="12">
        <v>468</v>
      </c>
      <c r="C471" s="5" t="e">
        <f>INDEX(data[sitename],MATCH(B471,data[rank],0))</f>
        <v>#N/A</v>
      </c>
      <c r="D471" s="5" t="e">
        <f>INDEX(data[sitetype],MATCH(B471,data[rank],0))</f>
        <v>#N/A</v>
      </c>
      <c r="E471" s="5" t="e">
        <f>INDEX(data[agency_cdc],MATCH(B471,data[rank],0))</f>
        <v>#N/A</v>
      </c>
      <c r="F471" s="5" t="e">
        <f>INDEX(data[agency_usaid],MATCH(B471,data[rank],0))</f>
        <v>#N/A</v>
      </c>
      <c r="G471" s="10" t="e">
        <f>INDEX(data[psnu],MATCH(B471,data[rank],0))</f>
        <v>#N/A</v>
      </c>
      <c r="H471" s="2" t="e">
        <f>INDEX(data[snuprioritization],MATCH(B471,data[rank],0))</f>
        <v>#N/A</v>
      </c>
      <c r="I471" s="2" t="e">
        <f>INDEX(data[score],MATCH(B471,data[rank],0))</f>
        <v>#N/A</v>
      </c>
    </row>
    <row r="472" spans="1:9" x14ac:dyDescent="0.25">
      <c r="A472" s="3"/>
      <c r="B472" s="12">
        <v>469</v>
      </c>
      <c r="C472" s="5" t="e">
        <f>INDEX(data[sitename],MATCH(B472,data[rank],0))</f>
        <v>#N/A</v>
      </c>
      <c r="D472" s="5" t="e">
        <f>INDEX(data[sitetype],MATCH(B472,data[rank],0))</f>
        <v>#N/A</v>
      </c>
      <c r="E472" s="5" t="e">
        <f>INDEX(data[agency_cdc],MATCH(B472,data[rank],0))</f>
        <v>#N/A</v>
      </c>
      <c r="F472" s="5" t="e">
        <f>INDEX(data[agency_usaid],MATCH(B472,data[rank],0))</f>
        <v>#N/A</v>
      </c>
      <c r="G472" s="10" t="e">
        <f>INDEX(data[psnu],MATCH(B472,data[rank],0))</f>
        <v>#N/A</v>
      </c>
      <c r="H472" s="2" t="e">
        <f>INDEX(data[snuprioritization],MATCH(B472,data[rank],0))</f>
        <v>#N/A</v>
      </c>
      <c r="I472" s="2" t="e">
        <f>INDEX(data[score],MATCH(B472,data[rank],0))</f>
        <v>#N/A</v>
      </c>
    </row>
    <row r="473" spans="1:9" x14ac:dyDescent="0.25">
      <c r="A473" s="3"/>
      <c r="B473" s="8">
        <v>470</v>
      </c>
      <c r="C473" s="5" t="e">
        <f>INDEX(data[sitename],MATCH(B473,data[rank],0))</f>
        <v>#N/A</v>
      </c>
      <c r="D473" s="5" t="e">
        <f>INDEX(data[sitetype],MATCH(B473,data[rank],0))</f>
        <v>#N/A</v>
      </c>
      <c r="E473" s="5" t="e">
        <f>INDEX(data[agency_cdc],MATCH(B473,data[rank],0))</f>
        <v>#N/A</v>
      </c>
      <c r="F473" s="5" t="e">
        <f>INDEX(data[agency_usaid],MATCH(B473,data[rank],0))</f>
        <v>#N/A</v>
      </c>
      <c r="G473" s="10" t="e">
        <f>INDEX(data[psnu],MATCH(B473,data[rank],0))</f>
        <v>#N/A</v>
      </c>
      <c r="H473" s="2" t="e">
        <f>INDEX(data[snuprioritization],MATCH(B473,data[rank],0))</f>
        <v>#N/A</v>
      </c>
      <c r="I473" s="2" t="e">
        <f>INDEX(data[score],MATCH(B473,data[rank],0))</f>
        <v>#N/A</v>
      </c>
    </row>
    <row r="474" spans="1:9" x14ac:dyDescent="0.25">
      <c r="A474" s="3"/>
      <c r="B474" s="12">
        <v>471</v>
      </c>
      <c r="C474" s="5" t="e">
        <f>INDEX(data[sitename],MATCH(B474,data[rank],0))</f>
        <v>#N/A</v>
      </c>
      <c r="D474" s="5" t="e">
        <f>INDEX(data[sitetype],MATCH(B474,data[rank],0))</f>
        <v>#N/A</v>
      </c>
      <c r="E474" s="5" t="e">
        <f>INDEX(data[agency_cdc],MATCH(B474,data[rank],0))</f>
        <v>#N/A</v>
      </c>
      <c r="F474" s="5" t="e">
        <f>INDEX(data[agency_usaid],MATCH(B474,data[rank],0))</f>
        <v>#N/A</v>
      </c>
      <c r="G474" s="10" t="e">
        <f>INDEX(data[psnu],MATCH(B474,data[rank],0))</f>
        <v>#N/A</v>
      </c>
      <c r="H474" s="2" t="e">
        <f>INDEX(data[snuprioritization],MATCH(B474,data[rank],0))</f>
        <v>#N/A</v>
      </c>
      <c r="I474" s="2" t="e">
        <f>INDEX(data[score],MATCH(B474,data[rank],0))</f>
        <v>#N/A</v>
      </c>
    </row>
    <row r="475" spans="1:9" x14ac:dyDescent="0.25">
      <c r="A475" s="3"/>
      <c r="B475" s="12">
        <v>472</v>
      </c>
      <c r="C475" s="5" t="e">
        <f>INDEX(data[sitename],MATCH(B475,data[rank],0))</f>
        <v>#N/A</v>
      </c>
      <c r="D475" s="5" t="e">
        <f>INDEX(data[sitetype],MATCH(B475,data[rank],0))</f>
        <v>#N/A</v>
      </c>
      <c r="E475" s="5" t="e">
        <f>INDEX(data[agency_cdc],MATCH(B475,data[rank],0))</f>
        <v>#N/A</v>
      </c>
      <c r="F475" s="5" t="e">
        <f>INDEX(data[agency_usaid],MATCH(B475,data[rank],0))</f>
        <v>#N/A</v>
      </c>
      <c r="G475" s="10" t="e">
        <f>INDEX(data[psnu],MATCH(B475,data[rank],0))</f>
        <v>#N/A</v>
      </c>
      <c r="H475" s="2" t="e">
        <f>INDEX(data[snuprioritization],MATCH(B475,data[rank],0))</f>
        <v>#N/A</v>
      </c>
      <c r="I475" s="2" t="e">
        <f>INDEX(data[score],MATCH(B475,data[rank],0))</f>
        <v>#N/A</v>
      </c>
    </row>
    <row r="476" spans="1:9" x14ac:dyDescent="0.25">
      <c r="A476" s="3"/>
      <c r="B476" s="12">
        <v>473</v>
      </c>
      <c r="C476" s="5" t="e">
        <f>INDEX(data[sitename],MATCH(B476,data[rank],0))</f>
        <v>#N/A</v>
      </c>
      <c r="D476" s="5" t="e">
        <f>INDEX(data[sitetype],MATCH(B476,data[rank],0))</f>
        <v>#N/A</v>
      </c>
      <c r="E476" s="5" t="e">
        <f>INDEX(data[agency_cdc],MATCH(B476,data[rank],0))</f>
        <v>#N/A</v>
      </c>
      <c r="F476" s="5" t="e">
        <f>INDEX(data[agency_usaid],MATCH(B476,data[rank],0))</f>
        <v>#N/A</v>
      </c>
      <c r="G476" s="10" t="e">
        <f>INDEX(data[psnu],MATCH(B476,data[rank],0))</f>
        <v>#N/A</v>
      </c>
      <c r="H476" s="2" t="e">
        <f>INDEX(data[snuprioritization],MATCH(B476,data[rank],0))</f>
        <v>#N/A</v>
      </c>
      <c r="I476" s="2" t="e">
        <f>INDEX(data[score],MATCH(B476,data[rank],0))</f>
        <v>#N/A</v>
      </c>
    </row>
    <row r="477" spans="1:9" x14ac:dyDescent="0.25">
      <c r="A477" s="3"/>
      <c r="B477" s="12">
        <v>474</v>
      </c>
      <c r="C477" s="5" t="e">
        <f>INDEX(data[sitename],MATCH(B477,data[rank],0))</f>
        <v>#N/A</v>
      </c>
      <c r="D477" s="5" t="e">
        <f>INDEX(data[sitetype],MATCH(B477,data[rank],0))</f>
        <v>#N/A</v>
      </c>
      <c r="E477" s="5" t="e">
        <f>INDEX(data[agency_cdc],MATCH(B477,data[rank],0))</f>
        <v>#N/A</v>
      </c>
      <c r="F477" s="5" t="e">
        <f>INDEX(data[agency_usaid],MATCH(B477,data[rank],0))</f>
        <v>#N/A</v>
      </c>
      <c r="G477" s="10" t="e">
        <f>INDEX(data[psnu],MATCH(B477,data[rank],0))</f>
        <v>#N/A</v>
      </c>
      <c r="H477" s="2" t="e">
        <f>INDEX(data[snuprioritization],MATCH(B477,data[rank],0))</f>
        <v>#N/A</v>
      </c>
      <c r="I477" s="2" t="e">
        <f>INDEX(data[score],MATCH(B477,data[rank],0))</f>
        <v>#N/A</v>
      </c>
    </row>
    <row r="478" spans="1:9" x14ac:dyDescent="0.25">
      <c r="A478" s="3"/>
      <c r="B478" s="12">
        <v>475</v>
      </c>
      <c r="C478" s="5" t="e">
        <f>INDEX(data[sitename],MATCH(B478,data[rank],0))</f>
        <v>#N/A</v>
      </c>
      <c r="D478" s="5" t="e">
        <f>INDEX(data[sitetype],MATCH(B478,data[rank],0))</f>
        <v>#N/A</v>
      </c>
      <c r="E478" s="5" t="e">
        <f>INDEX(data[agency_cdc],MATCH(B478,data[rank],0))</f>
        <v>#N/A</v>
      </c>
      <c r="F478" s="5" t="e">
        <f>INDEX(data[agency_usaid],MATCH(B478,data[rank],0))</f>
        <v>#N/A</v>
      </c>
      <c r="G478" s="10" t="e">
        <f>INDEX(data[psnu],MATCH(B478,data[rank],0))</f>
        <v>#N/A</v>
      </c>
      <c r="H478" s="2" t="e">
        <f>INDEX(data[snuprioritization],MATCH(B478,data[rank],0))</f>
        <v>#N/A</v>
      </c>
      <c r="I478" s="2" t="e">
        <f>INDEX(data[score],MATCH(B478,data[rank],0))</f>
        <v>#N/A</v>
      </c>
    </row>
    <row r="479" spans="1:9" x14ac:dyDescent="0.25">
      <c r="A479" s="3"/>
      <c r="B479" s="12">
        <v>476</v>
      </c>
      <c r="C479" s="5" t="e">
        <f>INDEX(data[sitename],MATCH(B479,data[rank],0))</f>
        <v>#N/A</v>
      </c>
      <c r="D479" s="5" t="e">
        <f>INDEX(data[sitetype],MATCH(B479,data[rank],0))</f>
        <v>#N/A</v>
      </c>
      <c r="E479" s="5" t="e">
        <f>INDEX(data[agency_cdc],MATCH(B479,data[rank],0))</f>
        <v>#N/A</v>
      </c>
      <c r="F479" s="5" t="e">
        <f>INDEX(data[agency_usaid],MATCH(B479,data[rank],0))</f>
        <v>#N/A</v>
      </c>
      <c r="G479" s="10" t="e">
        <f>INDEX(data[psnu],MATCH(B479,data[rank],0))</f>
        <v>#N/A</v>
      </c>
      <c r="H479" s="2" t="e">
        <f>INDEX(data[snuprioritization],MATCH(B479,data[rank],0))</f>
        <v>#N/A</v>
      </c>
      <c r="I479" s="2" t="e">
        <f>INDEX(data[score],MATCH(B479,data[rank],0))</f>
        <v>#N/A</v>
      </c>
    </row>
    <row r="480" spans="1:9" x14ac:dyDescent="0.25">
      <c r="A480" s="3"/>
      <c r="B480" s="12">
        <v>477</v>
      </c>
      <c r="C480" s="5" t="e">
        <f>INDEX(data[sitename],MATCH(B480,data[rank],0))</f>
        <v>#N/A</v>
      </c>
      <c r="D480" s="5" t="e">
        <f>INDEX(data[sitetype],MATCH(B480,data[rank],0))</f>
        <v>#N/A</v>
      </c>
      <c r="E480" s="5" t="e">
        <f>INDEX(data[agency_cdc],MATCH(B480,data[rank],0))</f>
        <v>#N/A</v>
      </c>
      <c r="F480" s="5" t="e">
        <f>INDEX(data[agency_usaid],MATCH(B480,data[rank],0))</f>
        <v>#N/A</v>
      </c>
      <c r="G480" s="10" t="e">
        <f>INDEX(data[psnu],MATCH(B480,data[rank],0))</f>
        <v>#N/A</v>
      </c>
      <c r="H480" s="2" t="e">
        <f>INDEX(data[snuprioritization],MATCH(B480,data[rank],0))</f>
        <v>#N/A</v>
      </c>
      <c r="I480" s="2" t="e">
        <f>INDEX(data[score],MATCH(B480,data[rank],0))</f>
        <v>#N/A</v>
      </c>
    </row>
    <row r="481" spans="1:9" x14ac:dyDescent="0.25">
      <c r="A481" s="3"/>
      <c r="B481" s="12">
        <v>478</v>
      </c>
      <c r="C481" s="5" t="e">
        <f>INDEX(data[sitename],MATCH(B481,data[rank],0))</f>
        <v>#N/A</v>
      </c>
      <c r="D481" s="5" t="e">
        <f>INDEX(data[sitetype],MATCH(B481,data[rank],0))</f>
        <v>#N/A</v>
      </c>
      <c r="E481" s="5" t="e">
        <f>INDEX(data[agency_cdc],MATCH(B481,data[rank],0))</f>
        <v>#N/A</v>
      </c>
      <c r="F481" s="5" t="e">
        <f>INDEX(data[agency_usaid],MATCH(B481,data[rank],0))</f>
        <v>#N/A</v>
      </c>
      <c r="G481" s="10" t="e">
        <f>INDEX(data[psnu],MATCH(B481,data[rank],0))</f>
        <v>#N/A</v>
      </c>
      <c r="H481" s="2" t="e">
        <f>INDEX(data[snuprioritization],MATCH(B481,data[rank],0))</f>
        <v>#N/A</v>
      </c>
      <c r="I481" s="2" t="e">
        <f>INDEX(data[score],MATCH(B481,data[rank],0))</f>
        <v>#N/A</v>
      </c>
    </row>
    <row r="482" spans="1:9" x14ac:dyDescent="0.25">
      <c r="A482" s="3"/>
      <c r="B482" s="12">
        <v>479</v>
      </c>
      <c r="C482" s="5" t="e">
        <f>INDEX(data[sitename],MATCH(B482,data[rank],0))</f>
        <v>#N/A</v>
      </c>
      <c r="D482" s="5" t="e">
        <f>INDEX(data[sitetype],MATCH(B482,data[rank],0))</f>
        <v>#N/A</v>
      </c>
      <c r="E482" s="5" t="e">
        <f>INDEX(data[agency_cdc],MATCH(B482,data[rank],0))</f>
        <v>#N/A</v>
      </c>
      <c r="F482" s="5" t="e">
        <f>INDEX(data[agency_usaid],MATCH(B482,data[rank],0))</f>
        <v>#N/A</v>
      </c>
      <c r="G482" s="10" t="e">
        <f>INDEX(data[psnu],MATCH(B482,data[rank],0))</f>
        <v>#N/A</v>
      </c>
      <c r="H482" s="2" t="e">
        <f>INDEX(data[snuprioritization],MATCH(B482,data[rank],0))</f>
        <v>#N/A</v>
      </c>
      <c r="I482" s="2" t="e">
        <f>INDEX(data[score],MATCH(B482,data[rank],0))</f>
        <v>#N/A</v>
      </c>
    </row>
    <row r="483" spans="1:9" x14ac:dyDescent="0.25">
      <c r="A483" s="3"/>
      <c r="B483" s="8">
        <v>480</v>
      </c>
      <c r="C483" s="5" t="e">
        <f>INDEX(data[sitename],MATCH(B483,data[rank],0))</f>
        <v>#N/A</v>
      </c>
      <c r="D483" s="5" t="e">
        <f>INDEX(data[sitetype],MATCH(B483,data[rank],0))</f>
        <v>#N/A</v>
      </c>
      <c r="E483" s="5" t="e">
        <f>INDEX(data[agency_cdc],MATCH(B483,data[rank],0))</f>
        <v>#N/A</v>
      </c>
      <c r="F483" s="5" t="e">
        <f>INDEX(data[agency_usaid],MATCH(B483,data[rank],0))</f>
        <v>#N/A</v>
      </c>
      <c r="G483" s="10" t="e">
        <f>INDEX(data[psnu],MATCH(B483,data[rank],0))</f>
        <v>#N/A</v>
      </c>
      <c r="H483" s="2" t="e">
        <f>INDEX(data[snuprioritization],MATCH(B483,data[rank],0))</f>
        <v>#N/A</v>
      </c>
      <c r="I483" s="2" t="e">
        <f>INDEX(data[score],MATCH(B483,data[rank],0))</f>
        <v>#N/A</v>
      </c>
    </row>
    <row r="484" spans="1:9" x14ac:dyDescent="0.25">
      <c r="A484" s="3"/>
      <c r="B484" s="12">
        <v>481</v>
      </c>
      <c r="C484" s="5" t="e">
        <f>INDEX(data[sitename],MATCH(B484,data[rank],0))</f>
        <v>#N/A</v>
      </c>
      <c r="D484" s="5" t="e">
        <f>INDEX(data[sitetype],MATCH(B484,data[rank],0))</f>
        <v>#N/A</v>
      </c>
      <c r="E484" s="5" t="e">
        <f>INDEX(data[agency_cdc],MATCH(B484,data[rank],0))</f>
        <v>#N/A</v>
      </c>
      <c r="F484" s="5" t="e">
        <f>INDEX(data[agency_usaid],MATCH(B484,data[rank],0))</f>
        <v>#N/A</v>
      </c>
      <c r="G484" s="10" t="e">
        <f>INDEX(data[psnu],MATCH(B484,data[rank],0))</f>
        <v>#N/A</v>
      </c>
      <c r="H484" s="2" t="e">
        <f>INDEX(data[snuprioritization],MATCH(B484,data[rank],0))</f>
        <v>#N/A</v>
      </c>
      <c r="I484" s="2" t="e">
        <f>INDEX(data[score],MATCH(B484,data[rank],0))</f>
        <v>#N/A</v>
      </c>
    </row>
    <row r="485" spans="1:9" x14ac:dyDescent="0.25">
      <c r="A485" s="3"/>
      <c r="B485" s="12">
        <v>482</v>
      </c>
      <c r="C485" s="5" t="e">
        <f>INDEX(data[sitename],MATCH(B485,data[rank],0))</f>
        <v>#N/A</v>
      </c>
      <c r="D485" s="5" t="e">
        <f>INDEX(data[sitetype],MATCH(B485,data[rank],0))</f>
        <v>#N/A</v>
      </c>
      <c r="E485" s="5" t="e">
        <f>INDEX(data[agency_cdc],MATCH(B485,data[rank],0))</f>
        <v>#N/A</v>
      </c>
      <c r="F485" s="5" t="e">
        <f>INDEX(data[agency_usaid],MATCH(B485,data[rank],0))</f>
        <v>#N/A</v>
      </c>
      <c r="G485" s="10" t="e">
        <f>INDEX(data[psnu],MATCH(B485,data[rank],0))</f>
        <v>#N/A</v>
      </c>
      <c r="H485" s="2" t="e">
        <f>INDEX(data[snuprioritization],MATCH(B485,data[rank],0))</f>
        <v>#N/A</v>
      </c>
      <c r="I485" s="2" t="e">
        <f>INDEX(data[score],MATCH(B485,data[rank],0))</f>
        <v>#N/A</v>
      </c>
    </row>
    <row r="486" spans="1:9" x14ac:dyDescent="0.25">
      <c r="A486" s="3"/>
      <c r="B486" s="12">
        <v>483</v>
      </c>
      <c r="C486" s="5" t="e">
        <f>INDEX(data[sitename],MATCH(B486,data[rank],0))</f>
        <v>#N/A</v>
      </c>
      <c r="D486" s="5" t="e">
        <f>INDEX(data[sitetype],MATCH(B486,data[rank],0))</f>
        <v>#N/A</v>
      </c>
      <c r="E486" s="5" t="e">
        <f>INDEX(data[agency_cdc],MATCH(B486,data[rank],0))</f>
        <v>#N/A</v>
      </c>
      <c r="F486" s="5" t="e">
        <f>INDEX(data[agency_usaid],MATCH(B486,data[rank],0))</f>
        <v>#N/A</v>
      </c>
      <c r="G486" s="10" t="e">
        <f>INDEX(data[psnu],MATCH(B486,data[rank],0))</f>
        <v>#N/A</v>
      </c>
      <c r="H486" s="2" t="e">
        <f>INDEX(data[snuprioritization],MATCH(B486,data[rank],0))</f>
        <v>#N/A</v>
      </c>
      <c r="I486" s="2" t="e">
        <f>INDEX(data[score],MATCH(B486,data[rank],0))</f>
        <v>#N/A</v>
      </c>
    </row>
    <row r="487" spans="1:9" x14ac:dyDescent="0.25">
      <c r="A487" s="3"/>
      <c r="B487" s="12">
        <v>484</v>
      </c>
      <c r="C487" s="5" t="e">
        <f>INDEX(data[sitename],MATCH(B487,data[rank],0))</f>
        <v>#N/A</v>
      </c>
      <c r="D487" s="5" t="e">
        <f>INDEX(data[sitetype],MATCH(B487,data[rank],0))</f>
        <v>#N/A</v>
      </c>
      <c r="E487" s="5" t="e">
        <f>INDEX(data[agency_cdc],MATCH(B487,data[rank],0))</f>
        <v>#N/A</v>
      </c>
      <c r="F487" s="5" t="e">
        <f>INDEX(data[agency_usaid],MATCH(B487,data[rank],0))</f>
        <v>#N/A</v>
      </c>
      <c r="G487" s="10" t="e">
        <f>INDEX(data[psnu],MATCH(B487,data[rank],0))</f>
        <v>#N/A</v>
      </c>
      <c r="H487" s="2" t="e">
        <f>INDEX(data[snuprioritization],MATCH(B487,data[rank],0))</f>
        <v>#N/A</v>
      </c>
      <c r="I487" s="2" t="e">
        <f>INDEX(data[score],MATCH(B487,data[rank],0))</f>
        <v>#N/A</v>
      </c>
    </row>
    <row r="488" spans="1:9" x14ac:dyDescent="0.25">
      <c r="A488" s="3"/>
      <c r="B488" s="12">
        <v>485</v>
      </c>
      <c r="C488" s="5" t="e">
        <f>INDEX(data[sitename],MATCH(B488,data[rank],0))</f>
        <v>#N/A</v>
      </c>
      <c r="D488" s="5" t="e">
        <f>INDEX(data[sitetype],MATCH(B488,data[rank],0))</f>
        <v>#N/A</v>
      </c>
      <c r="E488" s="5" t="e">
        <f>INDEX(data[agency_cdc],MATCH(B488,data[rank],0))</f>
        <v>#N/A</v>
      </c>
      <c r="F488" s="5" t="e">
        <f>INDEX(data[agency_usaid],MATCH(B488,data[rank],0))</f>
        <v>#N/A</v>
      </c>
      <c r="G488" s="10" t="e">
        <f>INDEX(data[psnu],MATCH(B488,data[rank],0))</f>
        <v>#N/A</v>
      </c>
      <c r="H488" s="2" t="e">
        <f>INDEX(data[snuprioritization],MATCH(B488,data[rank],0))</f>
        <v>#N/A</v>
      </c>
      <c r="I488" s="2" t="e">
        <f>INDEX(data[score],MATCH(B488,data[rank],0))</f>
        <v>#N/A</v>
      </c>
    </row>
    <row r="489" spans="1:9" x14ac:dyDescent="0.25">
      <c r="A489" s="3"/>
      <c r="B489" s="12">
        <v>486</v>
      </c>
      <c r="C489" s="5" t="e">
        <f>INDEX(data[sitename],MATCH(B489,data[rank],0))</f>
        <v>#N/A</v>
      </c>
      <c r="D489" s="5" t="e">
        <f>INDEX(data[sitetype],MATCH(B489,data[rank],0))</f>
        <v>#N/A</v>
      </c>
      <c r="E489" s="5" t="e">
        <f>INDEX(data[agency_cdc],MATCH(B489,data[rank],0))</f>
        <v>#N/A</v>
      </c>
      <c r="F489" s="5" t="e">
        <f>INDEX(data[agency_usaid],MATCH(B489,data[rank],0))</f>
        <v>#N/A</v>
      </c>
      <c r="G489" s="10" t="e">
        <f>INDEX(data[psnu],MATCH(B489,data[rank],0))</f>
        <v>#N/A</v>
      </c>
      <c r="H489" s="2" t="e">
        <f>INDEX(data[snuprioritization],MATCH(B489,data[rank],0))</f>
        <v>#N/A</v>
      </c>
      <c r="I489" s="2" t="e">
        <f>INDEX(data[score],MATCH(B489,data[rank],0))</f>
        <v>#N/A</v>
      </c>
    </row>
    <row r="490" spans="1:9" x14ac:dyDescent="0.25">
      <c r="A490" s="3"/>
      <c r="B490" s="12">
        <v>487</v>
      </c>
      <c r="C490" s="5" t="e">
        <f>INDEX(data[sitename],MATCH(B490,data[rank],0))</f>
        <v>#N/A</v>
      </c>
      <c r="D490" s="5" t="e">
        <f>INDEX(data[sitetype],MATCH(B490,data[rank],0))</f>
        <v>#N/A</v>
      </c>
      <c r="E490" s="5" t="e">
        <f>INDEX(data[agency_cdc],MATCH(B490,data[rank],0))</f>
        <v>#N/A</v>
      </c>
      <c r="F490" s="5" t="e">
        <f>INDEX(data[agency_usaid],MATCH(B490,data[rank],0))</f>
        <v>#N/A</v>
      </c>
      <c r="G490" s="10" t="e">
        <f>INDEX(data[psnu],MATCH(B490,data[rank],0))</f>
        <v>#N/A</v>
      </c>
      <c r="H490" s="2" t="e">
        <f>INDEX(data[snuprioritization],MATCH(B490,data[rank],0))</f>
        <v>#N/A</v>
      </c>
      <c r="I490" s="2" t="e">
        <f>INDEX(data[score],MATCH(B490,data[rank],0))</f>
        <v>#N/A</v>
      </c>
    </row>
    <row r="491" spans="1:9" x14ac:dyDescent="0.25">
      <c r="A491" s="3"/>
      <c r="B491" s="12">
        <v>488</v>
      </c>
      <c r="C491" s="5" t="e">
        <f>INDEX(data[sitename],MATCH(B491,data[rank],0))</f>
        <v>#N/A</v>
      </c>
      <c r="D491" s="5" t="e">
        <f>INDEX(data[sitetype],MATCH(B491,data[rank],0))</f>
        <v>#N/A</v>
      </c>
      <c r="E491" s="5" t="e">
        <f>INDEX(data[agency_cdc],MATCH(B491,data[rank],0))</f>
        <v>#N/A</v>
      </c>
      <c r="F491" s="5" t="e">
        <f>INDEX(data[agency_usaid],MATCH(B491,data[rank],0))</f>
        <v>#N/A</v>
      </c>
      <c r="G491" s="10" t="e">
        <f>INDEX(data[psnu],MATCH(B491,data[rank],0))</f>
        <v>#N/A</v>
      </c>
      <c r="H491" s="2" t="e">
        <f>INDEX(data[snuprioritization],MATCH(B491,data[rank],0))</f>
        <v>#N/A</v>
      </c>
      <c r="I491" s="2" t="e">
        <f>INDEX(data[score],MATCH(B491,data[rank],0))</f>
        <v>#N/A</v>
      </c>
    </row>
    <row r="492" spans="1:9" x14ac:dyDescent="0.25">
      <c r="A492" s="3"/>
      <c r="B492" s="12">
        <v>489</v>
      </c>
      <c r="C492" s="5" t="e">
        <f>INDEX(data[sitename],MATCH(B492,data[rank],0))</f>
        <v>#N/A</v>
      </c>
      <c r="D492" s="5" t="e">
        <f>INDEX(data[sitetype],MATCH(B492,data[rank],0))</f>
        <v>#N/A</v>
      </c>
      <c r="E492" s="5" t="e">
        <f>INDEX(data[agency_cdc],MATCH(B492,data[rank],0))</f>
        <v>#N/A</v>
      </c>
      <c r="F492" s="5" t="e">
        <f>INDEX(data[agency_usaid],MATCH(B492,data[rank],0))</f>
        <v>#N/A</v>
      </c>
      <c r="G492" s="10" t="e">
        <f>INDEX(data[psnu],MATCH(B492,data[rank],0))</f>
        <v>#N/A</v>
      </c>
      <c r="H492" s="2" t="e">
        <f>INDEX(data[snuprioritization],MATCH(B492,data[rank],0))</f>
        <v>#N/A</v>
      </c>
      <c r="I492" s="2" t="e">
        <f>INDEX(data[score],MATCH(B492,data[rank],0))</f>
        <v>#N/A</v>
      </c>
    </row>
    <row r="493" spans="1:9" x14ac:dyDescent="0.25">
      <c r="A493" s="3"/>
      <c r="B493" s="8">
        <v>490</v>
      </c>
      <c r="C493" s="5" t="e">
        <f>INDEX(data[sitename],MATCH(B493,data[rank],0))</f>
        <v>#N/A</v>
      </c>
      <c r="D493" s="5" t="e">
        <f>INDEX(data[sitetype],MATCH(B493,data[rank],0))</f>
        <v>#N/A</v>
      </c>
      <c r="E493" s="5" t="e">
        <f>INDEX(data[agency_cdc],MATCH(B493,data[rank],0))</f>
        <v>#N/A</v>
      </c>
      <c r="F493" s="5" t="e">
        <f>INDEX(data[agency_usaid],MATCH(B493,data[rank],0))</f>
        <v>#N/A</v>
      </c>
      <c r="G493" s="10" t="e">
        <f>INDEX(data[psnu],MATCH(B493,data[rank],0))</f>
        <v>#N/A</v>
      </c>
      <c r="H493" s="2" t="e">
        <f>INDEX(data[snuprioritization],MATCH(B493,data[rank],0))</f>
        <v>#N/A</v>
      </c>
      <c r="I493" s="2" t="e">
        <f>INDEX(data[score],MATCH(B493,data[rank],0))</f>
        <v>#N/A</v>
      </c>
    </row>
    <row r="494" spans="1:9" x14ac:dyDescent="0.25">
      <c r="A494" s="3"/>
      <c r="B494" s="12">
        <v>491</v>
      </c>
      <c r="C494" s="5" t="e">
        <f>INDEX(data[sitename],MATCH(B494,data[rank],0))</f>
        <v>#N/A</v>
      </c>
      <c r="D494" s="5" t="e">
        <f>INDEX(data[sitetype],MATCH(B494,data[rank],0))</f>
        <v>#N/A</v>
      </c>
      <c r="E494" s="5" t="e">
        <f>INDEX(data[agency_cdc],MATCH(B494,data[rank],0))</f>
        <v>#N/A</v>
      </c>
      <c r="F494" s="5" t="e">
        <f>INDEX(data[agency_usaid],MATCH(B494,data[rank],0))</f>
        <v>#N/A</v>
      </c>
      <c r="G494" s="10" t="e">
        <f>INDEX(data[psnu],MATCH(B494,data[rank],0))</f>
        <v>#N/A</v>
      </c>
      <c r="H494" s="2" t="e">
        <f>INDEX(data[snuprioritization],MATCH(B494,data[rank],0))</f>
        <v>#N/A</v>
      </c>
      <c r="I494" s="2" t="e">
        <f>INDEX(data[score],MATCH(B494,data[rank],0))</f>
        <v>#N/A</v>
      </c>
    </row>
    <row r="495" spans="1:9" x14ac:dyDescent="0.25">
      <c r="A495" s="3"/>
      <c r="B495" s="12">
        <v>492</v>
      </c>
      <c r="C495" s="5" t="e">
        <f>INDEX(data[sitename],MATCH(B495,data[rank],0))</f>
        <v>#N/A</v>
      </c>
      <c r="D495" s="5" t="e">
        <f>INDEX(data[sitetype],MATCH(B495,data[rank],0))</f>
        <v>#N/A</v>
      </c>
      <c r="E495" s="5" t="e">
        <f>INDEX(data[agency_cdc],MATCH(B495,data[rank],0))</f>
        <v>#N/A</v>
      </c>
      <c r="F495" s="5" t="e">
        <f>INDEX(data[agency_usaid],MATCH(B495,data[rank],0))</f>
        <v>#N/A</v>
      </c>
      <c r="G495" s="10" t="e">
        <f>INDEX(data[psnu],MATCH(B495,data[rank],0))</f>
        <v>#N/A</v>
      </c>
      <c r="H495" s="2" t="e">
        <f>INDEX(data[snuprioritization],MATCH(B495,data[rank],0))</f>
        <v>#N/A</v>
      </c>
      <c r="I495" s="2" t="e">
        <f>INDEX(data[score],MATCH(B495,data[rank],0))</f>
        <v>#N/A</v>
      </c>
    </row>
    <row r="496" spans="1:9" x14ac:dyDescent="0.25">
      <c r="A496" s="3"/>
      <c r="B496" s="12">
        <v>493</v>
      </c>
      <c r="C496" s="5" t="e">
        <f>INDEX(data[sitename],MATCH(B496,data[rank],0))</f>
        <v>#N/A</v>
      </c>
      <c r="D496" s="5" t="e">
        <f>INDEX(data[sitetype],MATCH(B496,data[rank],0))</f>
        <v>#N/A</v>
      </c>
      <c r="E496" s="5" t="e">
        <f>INDEX(data[agency_cdc],MATCH(B496,data[rank],0))</f>
        <v>#N/A</v>
      </c>
      <c r="F496" s="5" t="e">
        <f>INDEX(data[agency_usaid],MATCH(B496,data[rank],0))</f>
        <v>#N/A</v>
      </c>
      <c r="G496" s="10" t="e">
        <f>INDEX(data[psnu],MATCH(B496,data[rank],0))</f>
        <v>#N/A</v>
      </c>
      <c r="H496" s="2" t="e">
        <f>INDEX(data[snuprioritization],MATCH(B496,data[rank],0))</f>
        <v>#N/A</v>
      </c>
      <c r="I496" s="2" t="e">
        <f>INDEX(data[score],MATCH(B496,data[rank],0))</f>
        <v>#N/A</v>
      </c>
    </row>
    <row r="497" spans="1:9" x14ac:dyDescent="0.25">
      <c r="A497" s="3"/>
      <c r="B497" s="12">
        <v>494</v>
      </c>
      <c r="C497" s="5" t="e">
        <f>INDEX(data[sitename],MATCH(B497,data[rank],0))</f>
        <v>#N/A</v>
      </c>
      <c r="D497" s="5" t="e">
        <f>INDEX(data[sitetype],MATCH(B497,data[rank],0))</f>
        <v>#N/A</v>
      </c>
      <c r="E497" s="5" t="e">
        <f>INDEX(data[agency_cdc],MATCH(B497,data[rank],0))</f>
        <v>#N/A</v>
      </c>
      <c r="F497" s="5" t="e">
        <f>INDEX(data[agency_usaid],MATCH(B497,data[rank],0))</f>
        <v>#N/A</v>
      </c>
      <c r="G497" s="10" t="e">
        <f>INDEX(data[psnu],MATCH(B497,data[rank],0))</f>
        <v>#N/A</v>
      </c>
      <c r="H497" s="2" t="e">
        <f>INDEX(data[snuprioritization],MATCH(B497,data[rank],0))</f>
        <v>#N/A</v>
      </c>
      <c r="I497" s="2" t="e">
        <f>INDEX(data[score],MATCH(B497,data[rank],0))</f>
        <v>#N/A</v>
      </c>
    </row>
    <row r="498" spans="1:9" x14ac:dyDescent="0.25">
      <c r="A498" s="3"/>
      <c r="B498" s="12">
        <v>495</v>
      </c>
      <c r="C498" s="5" t="e">
        <f>INDEX(data[sitename],MATCH(B498,data[rank],0))</f>
        <v>#N/A</v>
      </c>
      <c r="D498" s="5" t="e">
        <f>INDEX(data[sitetype],MATCH(B498,data[rank],0))</f>
        <v>#N/A</v>
      </c>
      <c r="E498" s="5" t="e">
        <f>INDEX(data[agency_cdc],MATCH(B498,data[rank],0))</f>
        <v>#N/A</v>
      </c>
      <c r="F498" s="5" t="e">
        <f>INDEX(data[agency_usaid],MATCH(B498,data[rank],0))</f>
        <v>#N/A</v>
      </c>
      <c r="G498" s="10" t="e">
        <f>INDEX(data[psnu],MATCH(B498,data[rank],0))</f>
        <v>#N/A</v>
      </c>
      <c r="H498" s="2" t="e">
        <f>INDEX(data[snuprioritization],MATCH(B498,data[rank],0))</f>
        <v>#N/A</v>
      </c>
      <c r="I498" s="2" t="e">
        <f>INDEX(data[score],MATCH(B498,data[rank],0))</f>
        <v>#N/A</v>
      </c>
    </row>
    <row r="499" spans="1:9" x14ac:dyDescent="0.25">
      <c r="A499" s="3"/>
      <c r="B499" s="12">
        <v>496</v>
      </c>
      <c r="C499" s="5" t="e">
        <f>INDEX(data[sitename],MATCH(B499,data[rank],0))</f>
        <v>#N/A</v>
      </c>
      <c r="D499" s="5" t="e">
        <f>INDEX(data[sitetype],MATCH(B499,data[rank],0))</f>
        <v>#N/A</v>
      </c>
      <c r="E499" s="5" t="e">
        <f>INDEX(data[agency_cdc],MATCH(B499,data[rank],0))</f>
        <v>#N/A</v>
      </c>
      <c r="F499" s="5" t="e">
        <f>INDEX(data[agency_usaid],MATCH(B499,data[rank],0))</f>
        <v>#N/A</v>
      </c>
      <c r="G499" s="10" t="e">
        <f>INDEX(data[psnu],MATCH(B499,data[rank],0))</f>
        <v>#N/A</v>
      </c>
      <c r="H499" s="2" t="e">
        <f>INDEX(data[snuprioritization],MATCH(B499,data[rank],0))</f>
        <v>#N/A</v>
      </c>
      <c r="I499" s="2" t="e">
        <f>INDEX(data[score],MATCH(B499,data[rank],0))</f>
        <v>#N/A</v>
      </c>
    </row>
    <row r="500" spans="1:9" x14ac:dyDescent="0.25">
      <c r="A500" s="3"/>
      <c r="B500" s="12">
        <v>497</v>
      </c>
      <c r="C500" s="5" t="e">
        <f>INDEX(data[sitename],MATCH(B500,data[rank],0))</f>
        <v>#N/A</v>
      </c>
      <c r="D500" s="5" t="e">
        <f>INDEX(data[sitetype],MATCH(B500,data[rank],0))</f>
        <v>#N/A</v>
      </c>
      <c r="E500" s="5" t="e">
        <f>INDEX(data[agency_cdc],MATCH(B500,data[rank],0))</f>
        <v>#N/A</v>
      </c>
      <c r="F500" s="5" t="e">
        <f>INDEX(data[agency_usaid],MATCH(B500,data[rank],0))</f>
        <v>#N/A</v>
      </c>
      <c r="G500" s="10" t="e">
        <f>INDEX(data[psnu],MATCH(B500,data[rank],0))</f>
        <v>#N/A</v>
      </c>
      <c r="H500" s="2" t="e">
        <f>INDEX(data[snuprioritization],MATCH(B500,data[rank],0))</f>
        <v>#N/A</v>
      </c>
      <c r="I500" s="2" t="e">
        <f>INDEX(data[score],MATCH(B500,data[rank],0))</f>
        <v>#N/A</v>
      </c>
    </row>
    <row r="501" spans="1:9" x14ac:dyDescent="0.25">
      <c r="A501" s="3"/>
      <c r="B501" s="12">
        <v>498</v>
      </c>
      <c r="C501" s="5" t="e">
        <f>INDEX(data[sitename],MATCH(B501,data[rank],0))</f>
        <v>#N/A</v>
      </c>
      <c r="D501" s="5" t="e">
        <f>INDEX(data[sitetype],MATCH(B501,data[rank],0))</f>
        <v>#N/A</v>
      </c>
      <c r="E501" s="5" t="e">
        <f>INDEX(data[agency_cdc],MATCH(B501,data[rank],0))</f>
        <v>#N/A</v>
      </c>
      <c r="F501" s="5" t="e">
        <f>INDEX(data[agency_usaid],MATCH(B501,data[rank],0))</f>
        <v>#N/A</v>
      </c>
      <c r="G501" s="10" t="e">
        <f>INDEX(data[psnu],MATCH(B501,data[rank],0))</f>
        <v>#N/A</v>
      </c>
      <c r="H501" s="2" t="e">
        <f>INDEX(data[snuprioritization],MATCH(B501,data[rank],0))</f>
        <v>#N/A</v>
      </c>
      <c r="I501" s="2" t="e">
        <f>INDEX(data[score],MATCH(B501,data[rank],0))</f>
        <v>#N/A</v>
      </c>
    </row>
    <row r="502" spans="1:9" x14ac:dyDescent="0.25">
      <c r="A502" s="3"/>
      <c r="B502" s="12">
        <v>499</v>
      </c>
      <c r="C502" s="5" t="e">
        <f>INDEX(data[sitename],MATCH(B502,data[rank],0))</f>
        <v>#N/A</v>
      </c>
      <c r="D502" s="5" t="e">
        <f>INDEX(data[sitetype],MATCH(B502,data[rank],0))</f>
        <v>#N/A</v>
      </c>
      <c r="E502" s="5" t="e">
        <f>INDEX(data[agency_cdc],MATCH(B502,data[rank],0))</f>
        <v>#N/A</v>
      </c>
      <c r="F502" s="5" t="e">
        <f>INDEX(data[agency_usaid],MATCH(B502,data[rank],0))</f>
        <v>#N/A</v>
      </c>
      <c r="G502" s="10" t="e">
        <f>INDEX(data[psnu],MATCH(B502,data[rank],0))</f>
        <v>#N/A</v>
      </c>
      <c r="H502" s="2" t="e">
        <f>INDEX(data[snuprioritization],MATCH(B502,data[rank],0))</f>
        <v>#N/A</v>
      </c>
      <c r="I502" s="2" t="e">
        <f>INDEX(data[score],MATCH(B502,data[rank],0))</f>
        <v>#N/A</v>
      </c>
    </row>
    <row r="503" spans="1:9" x14ac:dyDescent="0.25">
      <c r="A503" s="3"/>
      <c r="B503" s="8">
        <v>500</v>
      </c>
      <c r="C503" s="5" t="e">
        <f>INDEX(data[sitename],MATCH(B503,data[rank],0))</f>
        <v>#N/A</v>
      </c>
      <c r="D503" s="5" t="e">
        <f>INDEX(data[sitetype],MATCH(B503,data[rank],0))</f>
        <v>#N/A</v>
      </c>
      <c r="E503" s="5" t="e">
        <f>INDEX(data[agency_cdc],MATCH(B503,data[rank],0))</f>
        <v>#N/A</v>
      </c>
      <c r="F503" s="5" t="e">
        <f>INDEX(data[agency_usaid],MATCH(B503,data[rank],0))</f>
        <v>#N/A</v>
      </c>
      <c r="G503" s="10" t="e">
        <f>INDEX(data[psnu],MATCH(B503,data[rank],0))</f>
        <v>#N/A</v>
      </c>
      <c r="H503" s="2" t="e">
        <f>INDEX(data[snuprioritization],MATCH(B503,data[rank],0))</f>
        <v>#N/A</v>
      </c>
      <c r="I503" s="2" t="e">
        <f>INDEX(data[score],MATCH(B503,data[rank],0))</f>
        <v>#N/A</v>
      </c>
    </row>
    <row r="504" spans="1:9" x14ac:dyDescent="0.25"/>
    <row r="505" spans="1:9" x14ac:dyDescent="0.25"/>
  </sheetData>
  <conditionalFormatting sqref="C4:I503">
    <cfRule type="expression" dxfId="15" priority="1">
      <formula>C4=0</formula>
    </cfRule>
    <cfRule type="expression" dxfId="14" priority="2">
      <formula>ISERROR(C4)</formula>
    </cfRule>
  </conditionalFormatting>
  <pageMargins left="0.7" right="0.7" top="0.75" bottom="0.75" header="0.3" footer="0.3"/>
  <pageSetup orientation="portrait" r:id="rId1"/>
  <ignoredErrors>
    <ignoredError sqref="C4:I503" evalError="1"/>
  </ignoredErrors>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5"/>
  <sheetViews>
    <sheetView showGridLines="0" showRowColHeaders="0" zoomScale="120" zoomScaleNormal="120" workbookViewId="0">
      <selection activeCell="B3" sqref="B3:C3"/>
    </sheetView>
  </sheetViews>
  <sheetFormatPr defaultColWidth="0" defaultRowHeight="15" zeroHeight="1" x14ac:dyDescent="0.25"/>
  <cols>
    <col min="1" max="1" width="5.7109375" customWidth="1"/>
    <col min="2" max="2" width="5" customWidth="1"/>
    <col min="3" max="3" width="92.7109375" customWidth="1"/>
    <col min="4" max="5" width="11.5703125" customWidth="1"/>
    <col min="6" max="6" width="15" customWidth="1"/>
    <col min="7" max="7" width="0" hidden="1" customWidth="1"/>
    <col min="8" max="16384" width="9.140625" hidden="1"/>
  </cols>
  <sheetData>
    <row r="1" spans="1:6" ht="21" x14ac:dyDescent="0.35">
      <c r="A1" s="35" t="str">
        <f>"SITE PRIORITIZATION SCORES | "&amp; UPPER(opunit)</f>
        <v>SITE PRIORITIZATION SCORES | TEMPLATE</v>
      </c>
      <c r="B1" s="3"/>
      <c r="C1" s="3"/>
      <c r="D1" s="4"/>
      <c r="E1" s="27"/>
      <c r="F1" s="4"/>
    </row>
    <row r="2" spans="1:6" ht="7.5" customHeight="1" x14ac:dyDescent="0.25">
      <c r="A2" s="5"/>
      <c r="B2" s="8"/>
      <c r="C2" s="5"/>
    </row>
    <row r="3" spans="1:6" ht="21" x14ac:dyDescent="0.35">
      <c r="A3" s="6"/>
      <c r="B3" s="38" t="s">
        <v>102</v>
      </c>
      <c r="C3" s="38"/>
      <c r="D3" s="30" t="s">
        <v>54</v>
      </c>
    </row>
    <row r="4" spans="1:6" ht="15" customHeight="1" x14ac:dyDescent="0.25">
      <c r="B4" s="2" t="e">
        <f>LOWER(INDEX(data[sitetype],MATCH($B$3,data[sitename],0)))&amp;" in "&amp; INDEX(data[psnu]&amp;" ["&amp;data[snuprioritization]&amp;"]",MATCH($B$3,data[sitename],0))&amp;", rank: "&amp;TEXT(INDEX(data[rank],MATCH($B$3,data[sitename],0)), "#,##0")</f>
        <v>#N/A</v>
      </c>
      <c r="D4" s="14"/>
      <c r="E4" s="39" t="s">
        <v>52</v>
      </c>
    </row>
    <row r="5" spans="1:6" ht="15" customHeight="1" x14ac:dyDescent="0.25">
      <c r="C5" s="2"/>
      <c r="D5" s="15" t="s">
        <v>51</v>
      </c>
      <c r="E5" s="40"/>
    </row>
    <row r="6" spans="1:6" x14ac:dyDescent="0.25">
      <c r="A6" s="7" t="s">
        <v>24</v>
      </c>
      <c r="B6" s="6" t="s">
        <v>16</v>
      </c>
      <c r="C6" s="6"/>
    </row>
    <row r="7" spans="1:6" ht="15.75" x14ac:dyDescent="0.25">
      <c r="A7" s="7" t="s">
        <v>26</v>
      </c>
      <c r="B7" s="7">
        <f ca="1">INDIRECT(A7)</f>
        <v>1</v>
      </c>
      <c r="C7" s="6" t="s">
        <v>79</v>
      </c>
      <c r="D7" s="16" t="e">
        <f t="array" ref="D7">INDEX(data[ci.hts_pos_ou],MATCH($B$3&amp;"score",data[[sitename]:[sitename]]&amp;data[[type]:[type]],0))</f>
        <v>#N/A</v>
      </c>
      <c r="E7" s="17" t="e">
        <f ca="1">D7*B7</f>
        <v>#N/A</v>
      </c>
      <c r="F7" s="13"/>
    </row>
    <row r="8" spans="1:6" ht="15.75" x14ac:dyDescent="0.25">
      <c r="A8" s="7" t="s">
        <v>27</v>
      </c>
      <c r="B8" s="7">
        <f t="shared" ref="B8:B11" ca="1" si="0">INDIRECT(A8)</f>
        <v>1</v>
      </c>
      <c r="C8" s="6" t="s">
        <v>80</v>
      </c>
      <c r="D8" s="16" t="e">
        <f t="array" ref="D8">INDEX(data[ci.hts_pos_psnu],MATCH($B$3&amp;"score",data[[sitename]:[sitename]]&amp;data[[type]:[type]],0))</f>
        <v>#N/A</v>
      </c>
      <c r="E8" s="17" t="e">
        <f t="shared" ref="E8:E11" ca="1" si="1">D8*B8</f>
        <v>#N/A</v>
      </c>
      <c r="F8" s="13"/>
    </row>
    <row r="9" spans="1:6" ht="15.75" x14ac:dyDescent="0.25">
      <c r="A9" s="7" t="s">
        <v>28</v>
      </c>
      <c r="B9" s="7">
        <f t="shared" ca="1" si="0"/>
        <v>0</v>
      </c>
      <c r="C9" s="6" t="s">
        <v>82</v>
      </c>
      <c r="D9" s="16" t="e">
        <f t="array" ref="D9">INDEX(data[ci.hts_pos_yoyc],MATCH($B$3&amp;"score",data[[sitename]:[sitename]]&amp;data[[type]:[type]],0))</f>
        <v>#N/A</v>
      </c>
      <c r="E9" s="17" t="e">
        <f t="shared" ca="1" si="1"/>
        <v>#N/A</v>
      </c>
      <c r="F9" s="13"/>
    </row>
    <row r="10" spans="1:6" ht="15.75" x14ac:dyDescent="0.25">
      <c r="A10" s="7" t="s">
        <v>29</v>
      </c>
      <c r="B10" s="7">
        <f t="shared" ca="1" si="0"/>
        <v>1</v>
      </c>
      <c r="C10" s="6" t="s">
        <v>83</v>
      </c>
      <c r="D10" s="16" t="e">
        <f t="array" ref="D10">INDEX(data[ci.hts_pos_yoyd],MATCH($B$3&amp;"score",data[[sitename]:[sitename]]&amp;data[[type]:[type]],0))</f>
        <v>#N/A</v>
      </c>
      <c r="E10" s="17" t="e">
        <f t="shared" ca="1" si="1"/>
        <v>#N/A</v>
      </c>
      <c r="F10" s="13"/>
    </row>
    <row r="11" spans="1:6" ht="15.75" x14ac:dyDescent="0.25">
      <c r="A11" s="7" t="s">
        <v>65</v>
      </c>
      <c r="B11" s="7">
        <f t="shared" ca="1" si="0"/>
        <v>1</v>
      </c>
      <c r="C11" s="6" t="s">
        <v>93</v>
      </c>
      <c r="D11" s="16" t="e">
        <f t="array" ref="D11">INDEX(data[ci.hts_index],MATCH($B$3&amp;"score",data[[sitename]:[sitename]]&amp;data[[type]:[type]],0))</f>
        <v>#N/A</v>
      </c>
      <c r="E11" s="17" t="e">
        <f t="shared" ca="1" si="1"/>
        <v>#N/A</v>
      </c>
      <c r="F11" s="13"/>
    </row>
    <row r="12" spans="1:6" ht="15.75" x14ac:dyDescent="0.25">
      <c r="A12" s="7"/>
      <c r="B12" s="6" t="s">
        <v>17</v>
      </c>
      <c r="C12" s="6"/>
      <c r="D12" s="16"/>
      <c r="E12" s="17"/>
      <c r="F12" s="13"/>
    </row>
    <row r="13" spans="1:6" ht="15.75" x14ac:dyDescent="0.25">
      <c r="A13" s="7" t="s">
        <v>30</v>
      </c>
      <c r="B13" s="7">
        <f t="shared" ref="B13:B18" ca="1" si="2">INDIRECT(A13)</f>
        <v>1</v>
      </c>
      <c r="C13" s="6" t="s">
        <v>94</v>
      </c>
      <c r="D13" s="16" t="e">
        <f t="array" ref="D13">INDEX(data[init.tx_new_ou],MATCH($B$3&amp;"score",data[[sitename]:[sitename]]&amp;data[[type]:[type]],0))</f>
        <v>#N/A</v>
      </c>
      <c r="E13" s="17" t="e">
        <f t="shared" ref="E13:E18" ca="1" si="3">D13*B13</f>
        <v>#N/A</v>
      </c>
      <c r="F13" s="13"/>
    </row>
    <row r="14" spans="1:6" ht="15.75" x14ac:dyDescent="0.25">
      <c r="A14" s="7" t="s">
        <v>31</v>
      </c>
      <c r="B14" s="7">
        <f t="shared" ca="1" si="2"/>
        <v>1</v>
      </c>
      <c r="C14" s="6" t="s">
        <v>95</v>
      </c>
      <c r="D14" s="16" t="e">
        <f t="array" ref="D14">INDEX(data[init.tx_new_psnu],MATCH($B$3&amp;"score",data[[sitename]:[sitename]]&amp;data[[type]:[type]],0))</f>
        <v>#N/A</v>
      </c>
      <c r="E14" s="17" t="e">
        <f t="shared" ca="1" si="3"/>
        <v>#N/A</v>
      </c>
      <c r="F14" s="13"/>
    </row>
    <row r="15" spans="1:6" ht="15.75" x14ac:dyDescent="0.25">
      <c r="A15" s="7" t="s">
        <v>32</v>
      </c>
      <c r="B15" s="7">
        <f t="shared" ca="1" si="2"/>
        <v>0</v>
      </c>
      <c r="C15" s="6" t="s">
        <v>97</v>
      </c>
      <c r="D15" s="16" t="e">
        <f t="array" ref="D15">INDEX(data[init.tx_new_yoyc],MATCH($B$3&amp;"score",data[[sitename]:[sitename]]&amp;data[[type]:[type]],0))</f>
        <v>#N/A</v>
      </c>
      <c r="E15" s="17" t="e">
        <f t="shared" ca="1" si="3"/>
        <v>#N/A</v>
      </c>
      <c r="F15" s="13"/>
    </row>
    <row r="16" spans="1:6" ht="15.75" x14ac:dyDescent="0.25">
      <c r="A16" s="7" t="s">
        <v>33</v>
      </c>
      <c r="B16" s="7">
        <f t="shared" ca="1" si="2"/>
        <v>1</v>
      </c>
      <c r="C16" s="6" t="s">
        <v>96</v>
      </c>
      <c r="D16" s="16" t="e">
        <f t="array" ref="D16">INDEX(data[init.tx_new_yoyd],MATCH($B$3&amp;"score",data[[sitename]:[sitename]]&amp;data[[type]:[type]],0))</f>
        <v>#N/A</v>
      </c>
      <c r="E16" s="17" t="e">
        <f t="shared" ca="1" si="3"/>
        <v>#N/A</v>
      </c>
    </row>
    <row r="17" spans="1:5" ht="15.75" x14ac:dyDescent="0.25">
      <c r="A17" s="7" t="s">
        <v>66</v>
      </c>
      <c r="B17" s="7">
        <f t="shared" ca="1" si="2"/>
        <v>0</v>
      </c>
      <c r="C17" s="6" t="s">
        <v>98</v>
      </c>
      <c r="D17" s="16" t="e">
        <f t="array" ref="D17">INDEX(data[init.tx_netnew_yoyc],MATCH($B$3&amp;"score",data[[sitename]:[sitename]]&amp;data[[type]:[type]],0))</f>
        <v>#N/A</v>
      </c>
      <c r="E17" s="17" t="e">
        <f t="shared" ca="1" si="3"/>
        <v>#N/A</v>
      </c>
    </row>
    <row r="18" spans="1:5" ht="15.75" x14ac:dyDescent="0.25">
      <c r="A18" s="7" t="s">
        <v>67</v>
      </c>
      <c r="B18" s="7">
        <f t="shared" ca="1" si="2"/>
        <v>1</v>
      </c>
      <c r="C18" s="6" t="s">
        <v>99</v>
      </c>
      <c r="D18" s="16" t="e">
        <f t="array" ref="D18">INDEX(data[init.tx_netnew_yoyd],MATCH($B$3&amp;"score",data[[sitename]:[sitename]]&amp;data[[type]:[type]],0))</f>
        <v>#N/A</v>
      </c>
      <c r="E18" s="17" t="e">
        <f t="shared" ca="1" si="3"/>
        <v>#N/A</v>
      </c>
    </row>
    <row r="19" spans="1:5" ht="15.75" x14ac:dyDescent="0.25">
      <c r="A19" s="7"/>
      <c r="B19" s="6" t="s">
        <v>77</v>
      </c>
      <c r="C19" s="6"/>
      <c r="D19" s="16"/>
      <c r="E19" s="17"/>
    </row>
    <row r="20" spans="1:5" ht="15.75" x14ac:dyDescent="0.25">
      <c r="A20" s="7" t="s">
        <v>41</v>
      </c>
      <c r="B20" s="7">
        <f t="shared" ref="B20:B25" ca="1" si="4">INDIRECT(A20)</f>
        <v>1</v>
      </c>
      <c r="C20" s="6" t="s">
        <v>84</v>
      </c>
      <c r="D20" s="16" t="e">
        <f t="array" ref="D20">INDEX(data[prfm.hts_tst_pos],MATCH($B$3&amp;"score",data[[sitename]:[sitename]]&amp;data[[type]:[type]],0))</f>
        <v>#N/A</v>
      </c>
      <c r="E20" s="17" t="e">
        <f t="shared" ref="E20:E25" ca="1" si="5">D20*B20</f>
        <v>#N/A</v>
      </c>
    </row>
    <row r="21" spans="1:5" ht="15.75" x14ac:dyDescent="0.25">
      <c r="A21" s="7" t="s">
        <v>42</v>
      </c>
      <c r="B21" s="7">
        <f t="shared" ca="1" si="4"/>
        <v>1</v>
      </c>
      <c r="C21" s="6" t="s">
        <v>85</v>
      </c>
      <c r="D21" s="18" t="e">
        <f t="array" ref="D21">INDEX(data[prfm.kp_prev],MATCH($B$3&amp;"score",data[[sitename]:[sitename]]&amp;data[[type]:[type]],0))</f>
        <v>#N/A</v>
      </c>
      <c r="E21" s="17" t="e">
        <f t="shared" ca="1" si="5"/>
        <v>#N/A</v>
      </c>
    </row>
    <row r="22" spans="1:5" ht="15.75" x14ac:dyDescent="0.25">
      <c r="A22" s="7" t="s">
        <v>43</v>
      </c>
      <c r="B22" s="7">
        <f t="shared" ca="1" si="4"/>
        <v>1</v>
      </c>
      <c r="C22" s="6" t="s">
        <v>86</v>
      </c>
      <c r="D22" s="18" t="e">
        <f t="array" ref="D22">INDEX(data[prfm.ovc_serv],MATCH($B$3&amp;"score",data[[sitename]:[sitename]]&amp;data[[type]:[type]],0))</f>
        <v>#N/A</v>
      </c>
      <c r="E22" s="17" t="e">
        <f t="shared" ca="1" si="5"/>
        <v>#N/A</v>
      </c>
    </row>
    <row r="23" spans="1:5" ht="15.75" x14ac:dyDescent="0.25">
      <c r="A23" s="7" t="s">
        <v>44</v>
      </c>
      <c r="B23" s="7">
        <f t="shared" ca="1" si="4"/>
        <v>1</v>
      </c>
      <c r="C23" s="6" t="s">
        <v>87</v>
      </c>
      <c r="D23" s="18" t="e">
        <f t="array" ref="D23">INDEX(data[prfm.pmtct_stat],MATCH($B$3&amp;"score",data[[sitename]:[sitename]]&amp;data[[type]:[type]],0))</f>
        <v>#N/A</v>
      </c>
      <c r="E23" s="17" t="e">
        <f t="shared" ca="1" si="5"/>
        <v>#N/A</v>
      </c>
    </row>
    <row r="24" spans="1:5" ht="15.75" x14ac:dyDescent="0.25">
      <c r="A24" s="7" t="s">
        <v>45</v>
      </c>
      <c r="B24" s="7">
        <f t="shared" ca="1" si="4"/>
        <v>1</v>
      </c>
      <c r="C24" s="31" t="s">
        <v>104</v>
      </c>
      <c r="D24" s="18" t="e">
        <f t="array" ref="D24">INDEX(data[prfm.tx_new],MATCH($B$3&amp;"score",data[[sitename]:[sitename]]&amp;data[[type]:[type]],0))</f>
        <v>#N/A</v>
      </c>
      <c r="E24" s="17" t="e">
        <f t="shared" ca="1" si="5"/>
        <v>#N/A</v>
      </c>
    </row>
    <row r="25" spans="1:5" ht="15.75" x14ac:dyDescent="0.25">
      <c r="A25" s="7" t="s">
        <v>45</v>
      </c>
      <c r="B25" s="7">
        <f t="shared" ca="1" si="4"/>
        <v>1</v>
      </c>
      <c r="C25" s="6" t="s">
        <v>81</v>
      </c>
      <c r="D25" s="18" t="e">
        <f t="array" ref="D25">INDEX(data[prfm.vmmc_circ],MATCH($B$3&amp;"score",data[[sitename]:[sitename]]&amp;data[[type]:[type]],0))</f>
        <v>#N/A</v>
      </c>
      <c r="E25" s="17" t="e">
        <f t="shared" ca="1" si="5"/>
        <v>#N/A</v>
      </c>
    </row>
    <row r="26" spans="1:5" x14ac:dyDescent="0.25">
      <c r="A26" s="7"/>
      <c r="B26" s="6" t="s">
        <v>78</v>
      </c>
      <c r="C26" s="6"/>
    </row>
    <row r="27" spans="1:5" ht="15.75" x14ac:dyDescent="0.25">
      <c r="A27" s="7" t="s">
        <v>68</v>
      </c>
      <c r="B27" s="7">
        <f t="shared" ref="B27:B29" ca="1" si="6">INDIRECT(A27)</f>
        <v>1</v>
      </c>
      <c r="C27" s="6" t="s">
        <v>88</v>
      </c>
      <c r="D27" s="18" t="e">
        <f t="array" ref="D27">INDEX(data[stat.ovc],MATCH($B$3&amp;"score",data[[sitename]:[sitename]]&amp;data[[type]:[type]],0))</f>
        <v>#N/A</v>
      </c>
      <c r="E27" s="17" t="e">
        <f t="shared" ref="E27:E29" ca="1" si="7">D27*B27</f>
        <v>#N/A</v>
      </c>
    </row>
    <row r="28" spans="1:5" ht="15.75" x14ac:dyDescent="0.25">
      <c r="A28" s="7" t="s">
        <v>69</v>
      </c>
      <c r="B28" s="7">
        <f t="shared" ca="1" si="6"/>
        <v>1</v>
      </c>
      <c r="C28" s="6" t="s">
        <v>89</v>
      </c>
      <c r="D28" s="16" t="e">
        <f t="array" ref="D28">INDEX(data[stat.pmtct],MATCH($B$3&amp;"score",data[[sitename]:[sitename]]&amp;data[[type]:[type]],0))</f>
        <v>#N/A</v>
      </c>
      <c r="E28" s="17" t="e">
        <f t="shared" ca="1" si="7"/>
        <v>#N/A</v>
      </c>
    </row>
    <row r="29" spans="1:5" ht="15.75" x14ac:dyDescent="0.25">
      <c r="A29" s="7" t="s">
        <v>70</v>
      </c>
      <c r="B29" s="7">
        <f t="shared" ca="1" si="6"/>
        <v>1</v>
      </c>
      <c r="C29" s="6" t="s">
        <v>90</v>
      </c>
      <c r="D29" s="19" t="e">
        <f t="array" ref="D29">INDEX(data[stat.tb],MATCH($B$3&amp;"score",data[[sitename]:[sitename]]&amp;data[[type]:[type]],0))</f>
        <v>#N/A</v>
      </c>
      <c r="E29" s="20" t="e">
        <f t="shared" ca="1" si="7"/>
        <v>#N/A</v>
      </c>
    </row>
    <row r="30" spans="1:5" ht="15.75" x14ac:dyDescent="0.25">
      <c r="D30" s="16" t="e">
        <f>SUM(D7:D29)</f>
        <v>#N/A</v>
      </c>
      <c r="E30" s="17" t="e">
        <f ca="1">SUM(E7:E29)</f>
        <v>#N/A</v>
      </c>
    </row>
    <row r="31" spans="1:5" x14ac:dyDescent="0.25"/>
    <row r="32" spans="1:5" x14ac:dyDescent="0.25"/>
    <row r="33" x14ac:dyDescent="0.25"/>
    <row r="34" x14ac:dyDescent="0.25"/>
    <row r="35" x14ac:dyDescent="0.25"/>
  </sheetData>
  <mergeCells count="2">
    <mergeCell ref="B3:C3"/>
    <mergeCell ref="E4:E5"/>
  </mergeCells>
  <conditionalFormatting sqref="C6:D29">
    <cfRule type="expression" dxfId="4" priority="5">
      <formula>$B6=0</formula>
    </cfRule>
  </conditionalFormatting>
  <conditionalFormatting sqref="B4 D7:E30">
    <cfRule type="expression" dxfId="3" priority="1">
      <formula>ISERROR(B4)</formula>
    </cfRule>
  </conditionalFormatting>
  <dataValidations count="1">
    <dataValidation type="list" allowBlank="1" showInputMessage="1" showErrorMessage="1" sqref="B3:C3">
      <formula1>sites</formula1>
    </dataValidation>
  </dataValidations>
  <pageMargins left="0.7" right="0.7" top="0.75" bottom="0.75" header="0.3" footer="0.3"/>
  <pageSetup orientation="portrait" r:id="rId1"/>
  <ignoredErrors>
    <ignoredError sqref="D7:E11 B4 D20:E30 E19 D12:E18" evalError="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E5003"/>
  <sheetViews>
    <sheetView workbookViewId="0">
      <selection activeCell="B1" sqref="B1"/>
    </sheetView>
  </sheetViews>
  <sheetFormatPr defaultRowHeight="15" x14ac:dyDescent="0.25"/>
  <cols>
    <col min="1" max="1" width="12.42578125" customWidth="1"/>
    <col min="2" max="2" width="11.42578125" customWidth="1"/>
    <col min="3" max="3" width="15.28515625" customWidth="1"/>
    <col min="5" max="5" width="17.85546875" customWidth="1"/>
    <col min="6" max="8" width="10.42578125" customWidth="1"/>
    <col min="11" max="11" width="15.28515625" customWidth="1"/>
    <col min="12" max="12" width="17.28515625" customWidth="1"/>
    <col min="13" max="13" width="17" customWidth="1"/>
    <col min="14" max="14" width="17.28515625" customWidth="1"/>
    <col min="15" max="15" width="16.5703125" customWidth="1"/>
    <col min="16" max="16" width="18.5703125" customWidth="1"/>
    <col min="17" max="17" width="18.28515625" customWidth="1"/>
    <col min="18" max="19" width="18.5703125" customWidth="1"/>
    <col min="20" max="20" width="18.42578125" customWidth="1"/>
    <col min="21" max="24" width="17.85546875" customWidth="1"/>
  </cols>
  <sheetData>
    <row r="1" spans="1:31" ht="15.75" x14ac:dyDescent="0.25">
      <c r="A1" s="37" t="s">
        <v>105</v>
      </c>
      <c r="I1" t="s">
        <v>46</v>
      </c>
      <c r="J1">
        <f t="shared" ref="J1:T1" ca="1" si="0">INDIRECT("w_"&amp;J2)</f>
        <v>1</v>
      </c>
      <c r="K1">
        <f t="shared" ca="1" si="0"/>
        <v>1</v>
      </c>
      <c r="L1">
        <f t="shared" ca="1" si="0"/>
        <v>1</v>
      </c>
      <c r="M1">
        <f t="shared" ca="1" si="0"/>
        <v>0</v>
      </c>
      <c r="N1">
        <f t="shared" ca="1" si="0"/>
        <v>1</v>
      </c>
      <c r="O1">
        <f t="shared" ca="1" si="0"/>
        <v>0</v>
      </c>
      <c r="P1">
        <f t="shared" ca="1" si="0"/>
        <v>1</v>
      </c>
      <c r="Q1">
        <f t="shared" ca="1" si="0"/>
        <v>1</v>
      </c>
      <c r="R1">
        <f t="shared" ca="1" si="0"/>
        <v>1</v>
      </c>
      <c r="S1">
        <f t="shared" ca="1" si="0"/>
        <v>0</v>
      </c>
      <c r="T1">
        <f t="shared" ca="1" si="0"/>
        <v>1</v>
      </c>
      <c r="U1">
        <f t="shared" ref="U1" ca="1" si="1">INDIRECT("w_"&amp;U2)</f>
        <v>1</v>
      </c>
      <c r="V1">
        <f t="shared" ref="V1" ca="1" si="2">INDIRECT("w_"&amp;V2)</f>
        <v>1</v>
      </c>
      <c r="W1">
        <f t="shared" ref="W1:AC1" ca="1" si="3">INDIRECT("w_"&amp;W2)</f>
        <v>1</v>
      </c>
      <c r="X1">
        <f t="shared" ca="1" si="3"/>
        <v>1</v>
      </c>
      <c r="Y1">
        <f t="shared" ca="1" si="3"/>
        <v>1</v>
      </c>
      <c r="Z1">
        <f t="shared" ca="1" si="3"/>
        <v>1</v>
      </c>
      <c r="AA1">
        <f t="shared" ca="1" si="3"/>
        <v>1</v>
      </c>
      <c r="AB1">
        <f t="shared" ca="1" si="3"/>
        <v>1</v>
      </c>
      <c r="AC1">
        <f t="shared" ca="1" si="3"/>
        <v>1</v>
      </c>
    </row>
    <row r="2" spans="1:31" x14ac:dyDescent="0.25">
      <c r="A2" t="s">
        <v>5</v>
      </c>
      <c r="B2" t="s">
        <v>0</v>
      </c>
      <c r="C2" t="s">
        <v>1</v>
      </c>
      <c r="D2" t="s">
        <v>2</v>
      </c>
      <c r="E2" t="s">
        <v>3</v>
      </c>
      <c r="F2" t="s">
        <v>4</v>
      </c>
      <c r="G2" t="s">
        <v>56</v>
      </c>
      <c r="H2" t="s">
        <v>57</v>
      </c>
      <c r="I2" t="s">
        <v>6</v>
      </c>
      <c r="J2" t="s">
        <v>58</v>
      </c>
      <c r="K2" t="s">
        <v>7</v>
      </c>
      <c r="L2" t="s">
        <v>8</v>
      </c>
      <c r="M2" t="s">
        <v>9</v>
      </c>
      <c r="N2" t="s">
        <v>10</v>
      </c>
      <c r="O2" t="s">
        <v>59</v>
      </c>
      <c r="P2" t="s">
        <v>60</v>
      </c>
      <c r="Q2" t="s">
        <v>11</v>
      </c>
      <c r="R2" t="s">
        <v>12</v>
      </c>
      <c r="S2" t="s">
        <v>13</v>
      </c>
      <c r="T2" t="s">
        <v>14</v>
      </c>
      <c r="U2" t="s">
        <v>36</v>
      </c>
      <c r="V2" t="s">
        <v>37</v>
      </c>
      <c r="W2" t="s">
        <v>38</v>
      </c>
      <c r="X2" t="s">
        <v>39</v>
      </c>
      <c r="Y2" t="s">
        <v>40</v>
      </c>
      <c r="Z2" t="s">
        <v>61</v>
      </c>
      <c r="AA2" t="s">
        <v>62</v>
      </c>
      <c r="AB2" t="s">
        <v>63</v>
      </c>
      <c r="AC2" t="s">
        <v>64</v>
      </c>
      <c r="AD2" t="s">
        <v>15</v>
      </c>
      <c r="AE2" t="s">
        <v>34</v>
      </c>
    </row>
    <row r="3" spans="1:31" x14ac:dyDescent="0.25">
      <c r="X3" s="1"/>
      <c r="Y3" s="1"/>
      <c r="AD3">
        <f>IF(data[[#This Row],[type]]="score",SUMPRODUCT($J$1:$AC$1,data[[#This Row],[ci.hts_index]:[stat.tb]]),-1)</f>
        <v>-1</v>
      </c>
      <c r="AE3">
        <f>IF(data[[#This Row],[type]]="score",RANK(data[[#This Row],[score]],data[score])+COUNTIF($AD$3:AD3,AD3)-1,0)</f>
        <v>0</v>
      </c>
    </row>
    <row r="4" spans="1:31" x14ac:dyDescent="0.25">
      <c r="X4" s="1"/>
      <c r="Y4" s="1"/>
      <c r="AD4">
        <f>IF(data[[#This Row],[type]]="score",SUMPRODUCT($J$1:$AC$1,data[[#This Row],[ci.hts_index]:[stat.tb]]),-1)</f>
        <v>-1</v>
      </c>
      <c r="AE4">
        <f>IF(data[[#This Row],[type]]="score",RANK(data[[#This Row],[score]],data[score])+COUNTIF($AD$3:AD4,AD4)-1,0)</f>
        <v>0</v>
      </c>
    </row>
    <row r="5" spans="1:31" x14ac:dyDescent="0.25">
      <c r="X5" s="1"/>
      <c r="Y5" s="1"/>
      <c r="AD5">
        <f>IF(data[[#This Row],[type]]="score",SUMPRODUCT($J$1:$AC$1,data[[#This Row],[ci.hts_index]:[stat.tb]]),-1)</f>
        <v>-1</v>
      </c>
      <c r="AE5">
        <f>IF(data[[#This Row],[type]]="score",RANK(data[[#This Row],[score]],data[score])+COUNTIF($AD$3:AD5,AD5)-1,0)</f>
        <v>0</v>
      </c>
    </row>
    <row r="6" spans="1:31" x14ac:dyDescent="0.25">
      <c r="X6" s="1"/>
      <c r="Y6" s="1"/>
      <c r="AD6">
        <f>IF(data[[#This Row],[type]]="score",SUMPRODUCT($J$1:$AC$1,data[[#This Row],[ci.hts_index]:[stat.tb]]),-1)</f>
        <v>-1</v>
      </c>
      <c r="AE6">
        <f>IF(data[[#This Row],[type]]="score",RANK(data[[#This Row],[score]],data[score])+COUNTIF($AD$3:AD6,AD6)-1,0)</f>
        <v>0</v>
      </c>
    </row>
    <row r="7" spans="1:31" x14ac:dyDescent="0.25">
      <c r="X7" s="1"/>
      <c r="Y7" s="1"/>
      <c r="AD7">
        <f>IF(data[[#This Row],[type]]="score",SUMPRODUCT($J$1:$AC$1,data[[#This Row],[ci.hts_index]:[stat.tb]]),-1)</f>
        <v>-1</v>
      </c>
      <c r="AE7">
        <f>IF(data[[#This Row],[type]]="score",RANK(data[[#This Row],[score]],data[score])+COUNTIF($AD$3:AD7,AD7)-1,0)</f>
        <v>0</v>
      </c>
    </row>
    <row r="8" spans="1:31" x14ac:dyDescent="0.25">
      <c r="X8" s="1"/>
      <c r="Y8" s="1"/>
      <c r="AD8">
        <f>IF(data[[#This Row],[type]]="score",SUMPRODUCT($J$1:$AC$1,data[[#This Row],[ci.hts_index]:[stat.tb]]),-1)</f>
        <v>-1</v>
      </c>
      <c r="AE8">
        <f>IF(data[[#This Row],[type]]="score",RANK(data[[#This Row],[score]],data[score])+COUNTIF($AD$3:AD8,AD8)-1,0)</f>
        <v>0</v>
      </c>
    </row>
    <row r="9" spans="1:31" x14ac:dyDescent="0.25">
      <c r="X9" s="1"/>
      <c r="Y9" s="1"/>
      <c r="AD9">
        <f>IF(data[[#This Row],[type]]="score",SUMPRODUCT($J$1:$AC$1,data[[#This Row],[ci.hts_index]:[stat.tb]]),-1)</f>
        <v>-1</v>
      </c>
      <c r="AE9">
        <f>IF(data[[#This Row],[type]]="score",RANK(data[[#This Row],[score]],data[score])+COUNTIF($AD$3:AD9,AD9)-1,0)</f>
        <v>0</v>
      </c>
    </row>
    <row r="10" spans="1:31" x14ac:dyDescent="0.25">
      <c r="X10" s="1"/>
      <c r="Y10" s="1"/>
      <c r="AD10">
        <f>IF(data[[#This Row],[type]]="score",SUMPRODUCT($J$1:$AC$1,data[[#This Row],[ci.hts_index]:[stat.tb]]),-1)</f>
        <v>-1</v>
      </c>
      <c r="AE10">
        <f>IF(data[[#This Row],[type]]="score",RANK(data[[#This Row],[score]],data[score])+COUNTIF($AD$3:AD10,AD10)-1,0)</f>
        <v>0</v>
      </c>
    </row>
    <row r="11" spans="1:31" x14ac:dyDescent="0.25">
      <c r="X11" s="1"/>
      <c r="Y11" s="1"/>
      <c r="AD11">
        <f>IF(data[[#This Row],[type]]="score",SUMPRODUCT($J$1:$AC$1,data[[#This Row],[ci.hts_index]:[stat.tb]]),-1)</f>
        <v>-1</v>
      </c>
      <c r="AE11">
        <f>IF(data[[#This Row],[type]]="score",RANK(data[[#This Row],[score]],data[score])+COUNTIF($AD$3:AD11,AD11)-1,0)</f>
        <v>0</v>
      </c>
    </row>
    <row r="12" spans="1:31" x14ac:dyDescent="0.25">
      <c r="X12" s="1"/>
      <c r="Y12" s="1"/>
      <c r="AD12">
        <f>IF(data[[#This Row],[type]]="score",SUMPRODUCT($J$1:$AC$1,data[[#This Row],[ci.hts_index]:[stat.tb]]),-1)</f>
        <v>-1</v>
      </c>
      <c r="AE12">
        <f>IF(data[[#This Row],[type]]="score",RANK(data[[#This Row],[score]],data[score])+COUNTIF($AD$3:AD12,AD12)-1,0)</f>
        <v>0</v>
      </c>
    </row>
    <row r="13" spans="1:31" x14ac:dyDescent="0.25">
      <c r="X13" s="1"/>
      <c r="Y13" s="1"/>
      <c r="AD13">
        <f>IF(data[[#This Row],[type]]="score",SUMPRODUCT($J$1:$AC$1,data[[#This Row],[ci.hts_index]:[stat.tb]]),-1)</f>
        <v>-1</v>
      </c>
      <c r="AE13">
        <f>IF(data[[#This Row],[type]]="score",RANK(data[[#This Row],[score]],data[score])+COUNTIF($AD$3:AD13,AD13)-1,0)</f>
        <v>0</v>
      </c>
    </row>
    <row r="14" spans="1:31" x14ac:dyDescent="0.25">
      <c r="X14" s="1"/>
      <c r="Y14" s="1"/>
      <c r="AD14">
        <f>IF(data[[#This Row],[type]]="score",SUMPRODUCT($J$1:$AC$1,data[[#This Row],[ci.hts_index]:[stat.tb]]),-1)</f>
        <v>-1</v>
      </c>
      <c r="AE14">
        <f>IF(data[[#This Row],[type]]="score",RANK(data[[#This Row],[score]],data[score])+COUNTIF($AD$3:AD14,AD14)-1,0)</f>
        <v>0</v>
      </c>
    </row>
    <row r="15" spans="1:31" x14ac:dyDescent="0.25">
      <c r="X15" s="1"/>
      <c r="Y15" s="1"/>
      <c r="AD15">
        <f>IF(data[[#This Row],[type]]="score",SUMPRODUCT($J$1:$AC$1,data[[#This Row],[ci.hts_index]:[stat.tb]]),-1)</f>
        <v>-1</v>
      </c>
      <c r="AE15">
        <f>IF(data[[#This Row],[type]]="score",RANK(data[[#This Row],[score]],data[score])+COUNTIF($AD$3:AD15,AD15)-1,0)</f>
        <v>0</v>
      </c>
    </row>
    <row r="16" spans="1:31" x14ac:dyDescent="0.25">
      <c r="X16" s="1"/>
      <c r="Y16" s="1"/>
      <c r="AD16">
        <f>IF(data[[#This Row],[type]]="score",SUMPRODUCT($J$1:$AC$1,data[[#This Row],[ci.hts_index]:[stat.tb]]),-1)</f>
        <v>-1</v>
      </c>
      <c r="AE16">
        <f>IF(data[[#This Row],[type]]="score",RANK(data[[#This Row],[score]],data[score])+COUNTIF($AD$3:AD16,AD16)-1,0)</f>
        <v>0</v>
      </c>
    </row>
    <row r="17" spans="24:31" x14ac:dyDescent="0.25">
      <c r="X17" s="1"/>
      <c r="Y17" s="1"/>
      <c r="AD17">
        <f>IF(data[[#This Row],[type]]="score",SUMPRODUCT($J$1:$AC$1,data[[#This Row],[ci.hts_index]:[stat.tb]]),-1)</f>
        <v>-1</v>
      </c>
      <c r="AE17">
        <f>IF(data[[#This Row],[type]]="score",RANK(data[[#This Row],[score]],data[score])+COUNTIF($AD$3:AD17,AD17)-1,0)</f>
        <v>0</v>
      </c>
    </row>
    <row r="18" spans="24:31" x14ac:dyDescent="0.25">
      <c r="X18" s="1"/>
      <c r="Y18" s="1"/>
      <c r="AD18">
        <f>IF(data[[#This Row],[type]]="score",SUMPRODUCT($J$1:$AC$1,data[[#This Row],[ci.hts_index]:[stat.tb]]),-1)</f>
        <v>-1</v>
      </c>
      <c r="AE18">
        <f>IF(data[[#This Row],[type]]="score",RANK(data[[#This Row],[score]],data[score])+COUNTIF($AD$3:AD18,AD18)-1,0)</f>
        <v>0</v>
      </c>
    </row>
    <row r="19" spans="24:31" x14ac:dyDescent="0.25">
      <c r="X19" s="1"/>
      <c r="Y19" s="1"/>
      <c r="AD19">
        <f>IF(data[[#This Row],[type]]="score",SUMPRODUCT($J$1:$AC$1,data[[#This Row],[ci.hts_index]:[stat.tb]]),-1)</f>
        <v>-1</v>
      </c>
      <c r="AE19">
        <f>IF(data[[#This Row],[type]]="score",RANK(data[[#This Row],[score]],data[score])+COUNTIF($AD$3:AD19,AD19)-1,0)</f>
        <v>0</v>
      </c>
    </row>
    <row r="20" spans="24:31" x14ac:dyDescent="0.25">
      <c r="X20" s="1"/>
      <c r="Y20" s="1"/>
      <c r="AD20">
        <f>IF(data[[#This Row],[type]]="score",SUMPRODUCT($J$1:$AC$1,data[[#This Row],[ci.hts_index]:[stat.tb]]),-1)</f>
        <v>-1</v>
      </c>
      <c r="AE20">
        <f>IF(data[[#This Row],[type]]="score",RANK(data[[#This Row],[score]],data[score])+COUNTIF($AD$3:AD20,AD20)-1,0)</f>
        <v>0</v>
      </c>
    </row>
    <row r="21" spans="24:31" x14ac:dyDescent="0.25">
      <c r="X21" s="1"/>
      <c r="Y21" s="1"/>
      <c r="AD21">
        <f>IF(data[[#This Row],[type]]="score",SUMPRODUCT($J$1:$AC$1,data[[#This Row],[ci.hts_index]:[stat.tb]]),-1)</f>
        <v>-1</v>
      </c>
      <c r="AE21">
        <f>IF(data[[#This Row],[type]]="score",RANK(data[[#This Row],[score]],data[score])+COUNTIF($AD$3:AD21,AD21)-1,0)</f>
        <v>0</v>
      </c>
    </row>
    <row r="22" spans="24:31" x14ac:dyDescent="0.25">
      <c r="X22" s="1"/>
      <c r="Y22" s="1"/>
      <c r="AD22">
        <f>IF(data[[#This Row],[type]]="score",SUMPRODUCT($J$1:$AC$1,data[[#This Row],[ci.hts_index]:[stat.tb]]),-1)</f>
        <v>-1</v>
      </c>
      <c r="AE22">
        <f>IF(data[[#This Row],[type]]="score",RANK(data[[#This Row],[score]],data[score])+COUNTIF($AD$3:AD22,AD22)-1,0)</f>
        <v>0</v>
      </c>
    </row>
    <row r="23" spans="24:31" x14ac:dyDescent="0.25">
      <c r="X23" s="1"/>
      <c r="Y23" s="1"/>
      <c r="AD23">
        <f>IF(data[[#This Row],[type]]="score",SUMPRODUCT($J$1:$AC$1,data[[#This Row],[ci.hts_index]:[stat.tb]]),-1)</f>
        <v>-1</v>
      </c>
      <c r="AE23">
        <f>IF(data[[#This Row],[type]]="score",RANK(data[[#This Row],[score]],data[score])+COUNTIF($AD$3:AD23,AD23)-1,0)</f>
        <v>0</v>
      </c>
    </row>
    <row r="24" spans="24:31" x14ac:dyDescent="0.25">
      <c r="X24" s="1"/>
      <c r="Y24" s="1"/>
      <c r="AD24">
        <f>IF(data[[#This Row],[type]]="score",SUMPRODUCT($J$1:$AC$1,data[[#This Row],[ci.hts_index]:[stat.tb]]),-1)</f>
        <v>-1</v>
      </c>
      <c r="AE24">
        <f>IF(data[[#This Row],[type]]="score",RANK(data[[#This Row],[score]],data[score])+COUNTIF($AD$3:AD24,AD24)-1,0)</f>
        <v>0</v>
      </c>
    </row>
    <row r="25" spans="24:31" x14ac:dyDescent="0.25">
      <c r="X25" s="1"/>
      <c r="Y25" s="1"/>
      <c r="AD25">
        <f>IF(data[[#This Row],[type]]="score",SUMPRODUCT($J$1:$AC$1,data[[#This Row],[ci.hts_index]:[stat.tb]]),-1)</f>
        <v>-1</v>
      </c>
      <c r="AE25">
        <f>IF(data[[#This Row],[type]]="score",RANK(data[[#This Row],[score]],data[score])+COUNTIF($AD$3:AD25,AD25)-1,0)</f>
        <v>0</v>
      </c>
    </row>
    <row r="26" spans="24:31" x14ac:dyDescent="0.25">
      <c r="X26" s="1"/>
      <c r="Y26" s="1"/>
      <c r="AD26">
        <f>IF(data[[#This Row],[type]]="score",SUMPRODUCT($J$1:$AC$1,data[[#This Row],[ci.hts_index]:[stat.tb]]),-1)</f>
        <v>-1</v>
      </c>
      <c r="AE26">
        <f>IF(data[[#This Row],[type]]="score",RANK(data[[#This Row],[score]],data[score])+COUNTIF($AD$3:AD26,AD26)-1,0)</f>
        <v>0</v>
      </c>
    </row>
    <row r="27" spans="24:31" x14ac:dyDescent="0.25">
      <c r="X27" s="1"/>
      <c r="Y27" s="1"/>
      <c r="AD27">
        <f>IF(data[[#This Row],[type]]="score",SUMPRODUCT($J$1:$AC$1,data[[#This Row],[ci.hts_index]:[stat.tb]]),-1)</f>
        <v>-1</v>
      </c>
      <c r="AE27">
        <f>IF(data[[#This Row],[type]]="score",RANK(data[[#This Row],[score]],data[score])+COUNTIF($AD$3:AD27,AD27)-1,0)</f>
        <v>0</v>
      </c>
    </row>
    <row r="28" spans="24:31" x14ac:dyDescent="0.25">
      <c r="X28" s="1"/>
      <c r="Y28" s="1"/>
      <c r="AD28">
        <f>IF(data[[#This Row],[type]]="score",SUMPRODUCT($J$1:$AC$1,data[[#This Row],[ci.hts_index]:[stat.tb]]),-1)</f>
        <v>-1</v>
      </c>
      <c r="AE28">
        <f>IF(data[[#This Row],[type]]="score",RANK(data[[#This Row],[score]],data[score])+COUNTIF($AD$3:AD28,AD28)-1,0)</f>
        <v>0</v>
      </c>
    </row>
    <row r="29" spans="24:31" x14ac:dyDescent="0.25">
      <c r="X29" s="1"/>
      <c r="Y29" s="1"/>
      <c r="AD29">
        <f>IF(data[[#This Row],[type]]="score",SUMPRODUCT($J$1:$AC$1,data[[#This Row],[ci.hts_index]:[stat.tb]]),-1)</f>
        <v>-1</v>
      </c>
      <c r="AE29">
        <f>IF(data[[#This Row],[type]]="score",RANK(data[[#This Row],[score]],data[score])+COUNTIF($AD$3:AD29,AD29)-1,0)</f>
        <v>0</v>
      </c>
    </row>
    <row r="30" spans="24:31" x14ac:dyDescent="0.25">
      <c r="X30" s="1"/>
      <c r="Y30" s="1"/>
      <c r="AD30">
        <f>IF(data[[#This Row],[type]]="score",SUMPRODUCT($J$1:$AC$1,data[[#This Row],[ci.hts_index]:[stat.tb]]),-1)</f>
        <v>-1</v>
      </c>
      <c r="AE30">
        <f>IF(data[[#This Row],[type]]="score",RANK(data[[#This Row],[score]],data[score])+COUNTIF($AD$3:AD30,AD30)-1,0)</f>
        <v>0</v>
      </c>
    </row>
    <row r="31" spans="24:31" x14ac:dyDescent="0.25">
      <c r="X31" s="1"/>
      <c r="Y31" s="1"/>
      <c r="AD31">
        <f>IF(data[[#This Row],[type]]="score",SUMPRODUCT($J$1:$AC$1,data[[#This Row],[ci.hts_index]:[stat.tb]]),-1)</f>
        <v>-1</v>
      </c>
      <c r="AE31">
        <f>IF(data[[#This Row],[type]]="score",RANK(data[[#This Row],[score]],data[score])+COUNTIF($AD$3:AD31,AD31)-1,0)</f>
        <v>0</v>
      </c>
    </row>
    <row r="32" spans="24:31" x14ac:dyDescent="0.25">
      <c r="X32" s="1"/>
      <c r="Y32" s="1"/>
      <c r="AD32">
        <f>IF(data[[#This Row],[type]]="score",SUMPRODUCT($J$1:$AC$1,data[[#This Row],[ci.hts_index]:[stat.tb]]),-1)</f>
        <v>-1</v>
      </c>
      <c r="AE32">
        <f>IF(data[[#This Row],[type]]="score",RANK(data[[#This Row],[score]],data[score])+COUNTIF($AD$3:AD32,AD32)-1,0)</f>
        <v>0</v>
      </c>
    </row>
    <row r="33" spans="24:31" x14ac:dyDescent="0.25">
      <c r="X33" s="1"/>
      <c r="Y33" s="1"/>
      <c r="AD33">
        <f>IF(data[[#This Row],[type]]="score",SUMPRODUCT($J$1:$AC$1,data[[#This Row],[ci.hts_index]:[stat.tb]]),-1)</f>
        <v>-1</v>
      </c>
      <c r="AE33">
        <f>IF(data[[#This Row],[type]]="score",RANK(data[[#This Row],[score]],data[score])+COUNTIF($AD$3:AD33,AD33)-1,0)</f>
        <v>0</v>
      </c>
    </row>
    <row r="34" spans="24:31" x14ac:dyDescent="0.25">
      <c r="X34" s="1"/>
      <c r="Y34" s="1"/>
      <c r="AD34">
        <f>IF(data[[#This Row],[type]]="score",SUMPRODUCT($J$1:$AC$1,data[[#This Row],[ci.hts_index]:[stat.tb]]),-1)</f>
        <v>-1</v>
      </c>
      <c r="AE34">
        <f>IF(data[[#This Row],[type]]="score",RANK(data[[#This Row],[score]],data[score])+COUNTIF($AD$3:AD34,AD34)-1,0)</f>
        <v>0</v>
      </c>
    </row>
    <row r="35" spans="24:31" x14ac:dyDescent="0.25">
      <c r="X35" s="1"/>
      <c r="Y35" s="1"/>
      <c r="AD35">
        <f>IF(data[[#This Row],[type]]="score",SUMPRODUCT($J$1:$AC$1,data[[#This Row],[ci.hts_index]:[stat.tb]]),-1)</f>
        <v>-1</v>
      </c>
      <c r="AE35">
        <f>IF(data[[#This Row],[type]]="score",RANK(data[[#This Row],[score]],data[score])+COUNTIF($AD$3:AD35,AD35)-1,0)</f>
        <v>0</v>
      </c>
    </row>
    <row r="36" spans="24:31" x14ac:dyDescent="0.25">
      <c r="X36" s="1"/>
      <c r="Y36" s="1"/>
      <c r="AD36">
        <f>IF(data[[#This Row],[type]]="score",SUMPRODUCT($J$1:$AC$1,data[[#This Row],[ci.hts_index]:[stat.tb]]),-1)</f>
        <v>-1</v>
      </c>
      <c r="AE36">
        <f>IF(data[[#This Row],[type]]="score",RANK(data[[#This Row],[score]],data[score])+COUNTIF($AD$3:AD36,AD36)-1,0)</f>
        <v>0</v>
      </c>
    </row>
    <row r="37" spans="24:31" x14ac:dyDescent="0.25">
      <c r="X37" s="1"/>
      <c r="Y37" s="1"/>
      <c r="AD37">
        <f>IF(data[[#This Row],[type]]="score",SUMPRODUCT($J$1:$AC$1,data[[#This Row],[ci.hts_index]:[stat.tb]]),-1)</f>
        <v>-1</v>
      </c>
      <c r="AE37">
        <f>IF(data[[#This Row],[type]]="score",RANK(data[[#This Row],[score]],data[score])+COUNTIF($AD$3:AD37,AD37)-1,0)</f>
        <v>0</v>
      </c>
    </row>
    <row r="38" spans="24:31" x14ac:dyDescent="0.25">
      <c r="X38" s="1"/>
      <c r="Y38" s="1"/>
      <c r="AD38">
        <f>IF(data[[#This Row],[type]]="score",SUMPRODUCT($J$1:$AC$1,data[[#This Row],[ci.hts_index]:[stat.tb]]),-1)</f>
        <v>-1</v>
      </c>
      <c r="AE38">
        <f>IF(data[[#This Row],[type]]="score",RANK(data[[#This Row],[score]],data[score])+COUNTIF($AD$3:AD38,AD38)-1,0)</f>
        <v>0</v>
      </c>
    </row>
    <row r="39" spans="24:31" x14ac:dyDescent="0.25">
      <c r="X39" s="1"/>
      <c r="Y39" s="1"/>
      <c r="AD39">
        <f>IF(data[[#This Row],[type]]="score",SUMPRODUCT($J$1:$AC$1,data[[#This Row],[ci.hts_index]:[stat.tb]]),-1)</f>
        <v>-1</v>
      </c>
      <c r="AE39">
        <f>IF(data[[#This Row],[type]]="score",RANK(data[[#This Row],[score]],data[score])+COUNTIF($AD$3:AD39,AD39)-1,0)</f>
        <v>0</v>
      </c>
    </row>
    <row r="40" spans="24:31" x14ac:dyDescent="0.25">
      <c r="X40" s="1"/>
      <c r="Y40" s="1"/>
      <c r="AD40">
        <f>IF(data[[#This Row],[type]]="score",SUMPRODUCT($J$1:$AC$1,data[[#This Row],[ci.hts_index]:[stat.tb]]),-1)</f>
        <v>-1</v>
      </c>
      <c r="AE40">
        <f>IF(data[[#This Row],[type]]="score",RANK(data[[#This Row],[score]],data[score])+COUNTIF($AD$3:AD40,AD40)-1,0)</f>
        <v>0</v>
      </c>
    </row>
    <row r="41" spans="24:31" x14ac:dyDescent="0.25">
      <c r="X41" s="1"/>
      <c r="Y41" s="1"/>
      <c r="AD41">
        <f>IF(data[[#This Row],[type]]="score",SUMPRODUCT($J$1:$AC$1,data[[#This Row],[ci.hts_index]:[stat.tb]]),-1)</f>
        <v>-1</v>
      </c>
      <c r="AE41">
        <f>IF(data[[#This Row],[type]]="score",RANK(data[[#This Row],[score]],data[score])+COUNTIF($AD$3:AD41,AD41)-1,0)</f>
        <v>0</v>
      </c>
    </row>
    <row r="42" spans="24:31" x14ac:dyDescent="0.25">
      <c r="X42" s="1"/>
      <c r="Y42" s="1"/>
      <c r="AD42">
        <f>IF(data[[#This Row],[type]]="score",SUMPRODUCT($J$1:$AC$1,data[[#This Row],[ci.hts_index]:[stat.tb]]),-1)</f>
        <v>-1</v>
      </c>
      <c r="AE42">
        <f>IF(data[[#This Row],[type]]="score",RANK(data[[#This Row],[score]],data[score])+COUNTIF($AD$3:AD42,AD42)-1,0)</f>
        <v>0</v>
      </c>
    </row>
    <row r="43" spans="24:31" x14ac:dyDescent="0.25">
      <c r="X43" s="1"/>
      <c r="Y43" s="1"/>
      <c r="AD43">
        <f>IF(data[[#This Row],[type]]="score",SUMPRODUCT($J$1:$AC$1,data[[#This Row],[ci.hts_index]:[stat.tb]]),-1)</f>
        <v>-1</v>
      </c>
      <c r="AE43">
        <f>IF(data[[#This Row],[type]]="score",RANK(data[[#This Row],[score]],data[score])+COUNTIF($AD$3:AD43,AD43)-1,0)</f>
        <v>0</v>
      </c>
    </row>
    <row r="44" spans="24:31" x14ac:dyDescent="0.25">
      <c r="X44" s="1"/>
      <c r="Y44" s="1"/>
      <c r="AD44">
        <f>IF(data[[#This Row],[type]]="score",SUMPRODUCT($J$1:$AC$1,data[[#This Row],[ci.hts_index]:[stat.tb]]),-1)</f>
        <v>-1</v>
      </c>
      <c r="AE44">
        <f>IF(data[[#This Row],[type]]="score",RANK(data[[#This Row],[score]],data[score])+COUNTIF($AD$3:AD44,AD44)-1,0)</f>
        <v>0</v>
      </c>
    </row>
    <row r="45" spans="24:31" x14ac:dyDescent="0.25">
      <c r="X45" s="1"/>
      <c r="Y45" s="1"/>
      <c r="AD45">
        <f>IF(data[[#This Row],[type]]="score",SUMPRODUCT($J$1:$AC$1,data[[#This Row],[ci.hts_index]:[stat.tb]]),-1)</f>
        <v>-1</v>
      </c>
      <c r="AE45">
        <f>IF(data[[#This Row],[type]]="score",RANK(data[[#This Row],[score]],data[score])+COUNTIF($AD$3:AD45,AD45)-1,0)</f>
        <v>0</v>
      </c>
    </row>
    <row r="46" spans="24:31" x14ac:dyDescent="0.25">
      <c r="X46" s="1"/>
      <c r="Y46" s="1"/>
      <c r="AD46">
        <f>IF(data[[#This Row],[type]]="score",SUMPRODUCT($J$1:$AC$1,data[[#This Row],[ci.hts_index]:[stat.tb]]),-1)</f>
        <v>-1</v>
      </c>
      <c r="AE46">
        <f>IF(data[[#This Row],[type]]="score",RANK(data[[#This Row],[score]],data[score])+COUNTIF($AD$3:AD46,AD46)-1,0)</f>
        <v>0</v>
      </c>
    </row>
    <row r="47" spans="24:31" x14ac:dyDescent="0.25">
      <c r="X47" s="1"/>
      <c r="Y47" s="1"/>
      <c r="AD47">
        <f>IF(data[[#This Row],[type]]="score",SUMPRODUCT($J$1:$AC$1,data[[#This Row],[ci.hts_index]:[stat.tb]]),-1)</f>
        <v>-1</v>
      </c>
      <c r="AE47">
        <f>IF(data[[#This Row],[type]]="score",RANK(data[[#This Row],[score]],data[score])+COUNTIF($AD$3:AD47,AD47)-1,0)</f>
        <v>0</v>
      </c>
    </row>
    <row r="48" spans="24:31" x14ac:dyDescent="0.25">
      <c r="X48" s="1"/>
      <c r="Y48" s="1"/>
      <c r="AD48">
        <f>IF(data[[#This Row],[type]]="score",SUMPRODUCT($J$1:$AC$1,data[[#This Row],[ci.hts_index]:[stat.tb]]),-1)</f>
        <v>-1</v>
      </c>
      <c r="AE48">
        <f>IF(data[[#This Row],[type]]="score",RANK(data[[#This Row],[score]],data[score])+COUNTIF($AD$3:AD48,AD48)-1,0)</f>
        <v>0</v>
      </c>
    </row>
    <row r="49" spans="24:31" x14ac:dyDescent="0.25">
      <c r="X49" s="1"/>
      <c r="Y49" s="1"/>
      <c r="AD49">
        <f>IF(data[[#This Row],[type]]="score",SUMPRODUCT($J$1:$AC$1,data[[#This Row],[ci.hts_index]:[stat.tb]]),-1)</f>
        <v>-1</v>
      </c>
      <c r="AE49">
        <f>IF(data[[#This Row],[type]]="score",RANK(data[[#This Row],[score]],data[score])+COUNTIF($AD$3:AD49,AD49)-1,0)</f>
        <v>0</v>
      </c>
    </row>
    <row r="50" spans="24:31" x14ac:dyDescent="0.25">
      <c r="X50" s="1"/>
      <c r="Y50" s="1"/>
      <c r="AD50">
        <f>IF(data[[#This Row],[type]]="score",SUMPRODUCT($J$1:$AC$1,data[[#This Row],[ci.hts_index]:[stat.tb]]),-1)</f>
        <v>-1</v>
      </c>
      <c r="AE50">
        <f>IF(data[[#This Row],[type]]="score",RANK(data[[#This Row],[score]],data[score])+COUNTIF($AD$3:AD50,AD50)-1,0)</f>
        <v>0</v>
      </c>
    </row>
    <row r="51" spans="24:31" x14ac:dyDescent="0.25">
      <c r="X51" s="1"/>
      <c r="Y51" s="1"/>
      <c r="AD51">
        <f>IF(data[[#This Row],[type]]="score",SUMPRODUCT($J$1:$AC$1,data[[#This Row],[ci.hts_index]:[stat.tb]]),-1)</f>
        <v>-1</v>
      </c>
      <c r="AE51">
        <f>IF(data[[#This Row],[type]]="score",RANK(data[[#This Row],[score]],data[score])+COUNTIF($AD$3:AD51,AD51)-1,0)</f>
        <v>0</v>
      </c>
    </row>
    <row r="52" spans="24:31" x14ac:dyDescent="0.25">
      <c r="X52" s="1"/>
      <c r="Y52" s="1"/>
      <c r="AD52">
        <f>IF(data[[#This Row],[type]]="score",SUMPRODUCT($J$1:$AC$1,data[[#This Row],[ci.hts_index]:[stat.tb]]),-1)</f>
        <v>-1</v>
      </c>
      <c r="AE52">
        <f>IF(data[[#This Row],[type]]="score",RANK(data[[#This Row],[score]],data[score])+COUNTIF($AD$3:AD52,AD52)-1,0)</f>
        <v>0</v>
      </c>
    </row>
    <row r="53" spans="24:31" x14ac:dyDescent="0.25">
      <c r="X53" s="1"/>
      <c r="Y53" s="1"/>
      <c r="AD53">
        <f>IF(data[[#This Row],[type]]="score",SUMPRODUCT($J$1:$AC$1,data[[#This Row],[ci.hts_index]:[stat.tb]]),-1)</f>
        <v>-1</v>
      </c>
      <c r="AE53">
        <f>IF(data[[#This Row],[type]]="score",RANK(data[[#This Row],[score]],data[score])+COUNTIF($AD$3:AD53,AD53)-1,0)</f>
        <v>0</v>
      </c>
    </row>
    <row r="54" spans="24:31" x14ac:dyDescent="0.25">
      <c r="X54" s="1"/>
      <c r="Y54" s="1"/>
      <c r="AD54">
        <f>IF(data[[#This Row],[type]]="score",SUMPRODUCT($J$1:$AC$1,data[[#This Row],[ci.hts_index]:[stat.tb]]),-1)</f>
        <v>-1</v>
      </c>
      <c r="AE54">
        <f>IF(data[[#This Row],[type]]="score",RANK(data[[#This Row],[score]],data[score])+COUNTIF($AD$3:AD54,AD54)-1,0)</f>
        <v>0</v>
      </c>
    </row>
    <row r="55" spans="24:31" x14ac:dyDescent="0.25">
      <c r="X55" s="1"/>
      <c r="Y55" s="1"/>
      <c r="AD55">
        <f>IF(data[[#This Row],[type]]="score",SUMPRODUCT($J$1:$AC$1,data[[#This Row],[ci.hts_index]:[stat.tb]]),-1)</f>
        <v>-1</v>
      </c>
      <c r="AE55">
        <f>IF(data[[#This Row],[type]]="score",RANK(data[[#This Row],[score]],data[score])+COUNTIF($AD$3:AD55,AD55)-1,0)</f>
        <v>0</v>
      </c>
    </row>
    <row r="56" spans="24:31" x14ac:dyDescent="0.25">
      <c r="X56" s="1"/>
      <c r="Y56" s="1"/>
      <c r="AD56">
        <f>IF(data[[#This Row],[type]]="score",SUMPRODUCT($J$1:$AC$1,data[[#This Row],[ci.hts_index]:[stat.tb]]),-1)</f>
        <v>-1</v>
      </c>
      <c r="AE56">
        <f>IF(data[[#This Row],[type]]="score",RANK(data[[#This Row],[score]],data[score])+COUNTIF($AD$3:AD56,AD56)-1,0)</f>
        <v>0</v>
      </c>
    </row>
    <row r="57" spans="24:31" x14ac:dyDescent="0.25">
      <c r="X57" s="1"/>
      <c r="Y57" s="1"/>
      <c r="AD57">
        <f>IF(data[[#This Row],[type]]="score",SUMPRODUCT($J$1:$AC$1,data[[#This Row],[ci.hts_index]:[stat.tb]]),-1)</f>
        <v>-1</v>
      </c>
      <c r="AE57">
        <f>IF(data[[#This Row],[type]]="score",RANK(data[[#This Row],[score]],data[score])+COUNTIF($AD$3:AD57,AD57)-1,0)</f>
        <v>0</v>
      </c>
    </row>
    <row r="58" spans="24:31" x14ac:dyDescent="0.25">
      <c r="X58" s="1"/>
      <c r="Y58" s="1"/>
      <c r="AD58">
        <f>IF(data[[#This Row],[type]]="score",SUMPRODUCT($J$1:$AC$1,data[[#This Row],[ci.hts_index]:[stat.tb]]),-1)</f>
        <v>-1</v>
      </c>
      <c r="AE58">
        <f>IF(data[[#This Row],[type]]="score",RANK(data[[#This Row],[score]],data[score])+COUNTIF($AD$3:AD58,AD58)-1,0)</f>
        <v>0</v>
      </c>
    </row>
    <row r="59" spans="24:31" x14ac:dyDescent="0.25">
      <c r="X59" s="1"/>
      <c r="Y59" s="1"/>
      <c r="AD59">
        <f>IF(data[[#This Row],[type]]="score",SUMPRODUCT($J$1:$AC$1,data[[#This Row],[ci.hts_index]:[stat.tb]]),-1)</f>
        <v>-1</v>
      </c>
      <c r="AE59">
        <f>IF(data[[#This Row],[type]]="score",RANK(data[[#This Row],[score]],data[score])+COUNTIF($AD$3:AD59,AD59)-1,0)</f>
        <v>0</v>
      </c>
    </row>
    <row r="60" spans="24:31" x14ac:dyDescent="0.25">
      <c r="X60" s="1"/>
      <c r="Y60" s="1"/>
      <c r="AD60">
        <f>IF(data[[#This Row],[type]]="score",SUMPRODUCT($J$1:$AC$1,data[[#This Row],[ci.hts_index]:[stat.tb]]),-1)</f>
        <v>-1</v>
      </c>
      <c r="AE60">
        <f>IF(data[[#This Row],[type]]="score",RANK(data[[#This Row],[score]],data[score])+COUNTIF($AD$3:AD60,AD60)-1,0)</f>
        <v>0</v>
      </c>
    </row>
    <row r="61" spans="24:31" x14ac:dyDescent="0.25">
      <c r="X61" s="1"/>
      <c r="Y61" s="1"/>
      <c r="AD61">
        <f>IF(data[[#This Row],[type]]="score",SUMPRODUCT($J$1:$AC$1,data[[#This Row],[ci.hts_index]:[stat.tb]]),-1)</f>
        <v>-1</v>
      </c>
      <c r="AE61">
        <f>IF(data[[#This Row],[type]]="score",RANK(data[[#This Row],[score]],data[score])+COUNTIF($AD$3:AD61,AD61)-1,0)</f>
        <v>0</v>
      </c>
    </row>
    <row r="62" spans="24:31" x14ac:dyDescent="0.25">
      <c r="X62" s="1"/>
      <c r="Y62" s="1"/>
      <c r="AD62">
        <f>IF(data[[#This Row],[type]]="score",SUMPRODUCT($J$1:$AC$1,data[[#This Row],[ci.hts_index]:[stat.tb]]),-1)</f>
        <v>-1</v>
      </c>
      <c r="AE62">
        <f>IF(data[[#This Row],[type]]="score",RANK(data[[#This Row],[score]],data[score])+COUNTIF($AD$3:AD62,AD62)-1,0)</f>
        <v>0</v>
      </c>
    </row>
    <row r="63" spans="24:31" x14ac:dyDescent="0.25">
      <c r="X63" s="1"/>
      <c r="Y63" s="1"/>
      <c r="AD63">
        <f>IF(data[[#This Row],[type]]="score",SUMPRODUCT($J$1:$AC$1,data[[#This Row],[ci.hts_index]:[stat.tb]]),-1)</f>
        <v>-1</v>
      </c>
      <c r="AE63">
        <f>IF(data[[#This Row],[type]]="score",RANK(data[[#This Row],[score]],data[score])+COUNTIF($AD$3:AD63,AD63)-1,0)</f>
        <v>0</v>
      </c>
    </row>
    <row r="64" spans="24:31" x14ac:dyDescent="0.25">
      <c r="X64" s="1"/>
      <c r="Y64" s="1"/>
      <c r="AD64">
        <f>IF(data[[#This Row],[type]]="score",SUMPRODUCT($J$1:$AC$1,data[[#This Row],[ci.hts_index]:[stat.tb]]),-1)</f>
        <v>-1</v>
      </c>
      <c r="AE64">
        <f>IF(data[[#This Row],[type]]="score",RANK(data[[#This Row],[score]],data[score])+COUNTIF($AD$3:AD64,AD64)-1,0)</f>
        <v>0</v>
      </c>
    </row>
    <row r="65" spans="24:31" x14ac:dyDescent="0.25">
      <c r="X65" s="1"/>
      <c r="Y65" s="1"/>
      <c r="AD65">
        <f>IF(data[[#This Row],[type]]="score",SUMPRODUCT($J$1:$AC$1,data[[#This Row],[ci.hts_index]:[stat.tb]]),-1)</f>
        <v>-1</v>
      </c>
      <c r="AE65">
        <f>IF(data[[#This Row],[type]]="score",RANK(data[[#This Row],[score]],data[score])+COUNTIF($AD$3:AD65,AD65)-1,0)</f>
        <v>0</v>
      </c>
    </row>
    <row r="66" spans="24:31" x14ac:dyDescent="0.25">
      <c r="X66" s="1"/>
      <c r="Y66" s="1"/>
      <c r="AD66">
        <f>IF(data[[#This Row],[type]]="score",SUMPRODUCT($J$1:$AC$1,data[[#This Row],[ci.hts_index]:[stat.tb]]),-1)</f>
        <v>-1</v>
      </c>
      <c r="AE66">
        <f>IF(data[[#This Row],[type]]="score",RANK(data[[#This Row],[score]],data[score])+COUNTIF($AD$3:AD66,AD66)-1,0)</f>
        <v>0</v>
      </c>
    </row>
    <row r="67" spans="24:31" x14ac:dyDescent="0.25">
      <c r="X67" s="1"/>
      <c r="Y67" s="1"/>
      <c r="AD67">
        <f>IF(data[[#This Row],[type]]="score",SUMPRODUCT($J$1:$AC$1,data[[#This Row],[ci.hts_index]:[stat.tb]]),-1)</f>
        <v>-1</v>
      </c>
      <c r="AE67">
        <f>IF(data[[#This Row],[type]]="score",RANK(data[[#This Row],[score]],data[score])+COUNTIF($AD$3:AD67,AD67)-1,0)</f>
        <v>0</v>
      </c>
    </row>
    <row r="68" spans="24:31" x14ac:dyDescent="0.25">
      <c r="X68" s="1"/>
      <c r="Y68" s="1"/>
      <c r="AD68">
        <f>IF(data[[#This Row],[type]]="score",SUMPRODUCT($J$1:$AC$1,data[[#This Row],[ci.hts_index]:[stat.tb]]),-1)</f>
        <v>-1</v>
      </c>
      <c r="AE68">
        <f>IF(data[[#This Row],[type]]="score",RANK(data[[#This Row],[score]],data[score])+COUNTIF($AD$3:AD68,AD68)-1,0)</f>
        <v>0</v>
      </c>
    </row>
    <row r="69" spans="24:31" x14ac:dyDescent="0.25">
      <c r="X69" s="1"/>
      <c r="Y69" s="1"/>
      <c r="AD69">
        <f>IF(data[[#This Row],[type]]="score",SUMPRODUCT($J$1:$AC$1,data[[#This Row],[ci.hts_index]:[stat.tb]]),-1)</f>
        <v>-1</v>
      </c>
      <c r="AE69">
        <f>IF(data[[#This Row],[type]]="score",RANK(data[[#This Row],[score]],data[score])+COUNTIF($AD$3:AD69,AD69)-1,0)</f>
        <v>0</v>
      </c>
    </row>
    <row r="70" spans="24:31" x14ac:dyDescent="0.25">
      <c r="X70" s="1"/>
      <c r="Y70" s="1"/>
      <c r="AD70">
        <f>IF(data[[#This Row],[type]]="score",SUMPRODUCT($J$1:$AC$1,data[[#This Row],[ci.hts_index]:[stat.tb]]),-1)</f>
        <v>-1</v>
      </c>
      <c r="AE70">
        <f>IF(data[[#This Row],[type]]="score",RANK(data[[#This Row],[score]],data[score])+COUNTIF($AD$3:AD70,AD70)-1,0)</f>
        <v>0</v>
      </c>
    </row>
    <row r="71" spans="24:31" x14ac:dyDescent="0.25">
      <c r="X71" s="1"/>
      <c r="Y71" s="1"/>
      <c r="AD71">
        <f>IF(data[[#This Row],[type]]="score",SUMPRODUCT($J$1:$AC$1,data[[#This Row],[ci.hts_index]:[stat.tb]]),-1)</f>
        <v>-1</v>
      </c>
      <c r="AE71">
        <f>IF(data[[#This Row],[type]]="score",RANK(data[[#This Row],[score]],data[score])+COUNTIF($AD$3:AD71,AD71)-1,0)</f>
        <v>0</v>
      </c>
    </row>
    <row r="72" spans="24:31" x14ac:dyDescent="0.25">
      <c r="X72" s="1"/>
      <c r="Y72" s="1"/>
      <c r="AD72">
        <f>IF(data[[#This Row],[type]]="score",SUMPRODUCT($J$1:$AC$1,data[[#This Row],[ci.hts_index]:[stat.tb]]),-1)</f>
        <v>-1</v>
      </c>
      <c r="AE72">
        <f>IF(data[[#This Row],[type]]="score",RANK(data[[#This Row],[score]],data[score])+COUNTIF($AD$3:AD72,AD72)-1,0)</f>
        <v>0</v>
      </c>
    </row>
    <row r="73" spans="24:31" x14ac:dyDescent="0.25">
      <c r="X73" s="1"/>
      <c r="Y73" s="1"/>
      <c r="AD73">
        <f>IF(data[[#This Row],[type]]="score",SUMPRODUCT($J$1:$AC$1,data[[#This Row],[ci.hts_index]:[stat.tb]]),-1)</f>
        <v>-1</v>
      </c>
      <c r="AE73">
        <f>IF(data[[#This Row],[type]]="score",RANK(data[[#This Row],[score]],data[score])+COUNTIF($AD$3:AD73,AD73)-1,0)</f>
        <v>0</v>
      </c>
    </row>
    <row r="74" spans="24:31" x14ac:dyDescent="0.25">
      <c r="X74" s="1"/>
      <c r="Y74" s="1"/>
      <c r="AD74">
        <f>IF(data[[#This Row],[type]]="score",SUMPRODUCT($J$1:$AC$1,data[[#This Row],[ci.hts_index]:[stat.tb]]),-1)</f>
        <v>-1</v>
      </c>
      <c r="AE74">
        <f>IF(data[[#This Row],[type]]="score",RANK(data[[#This Row],[score]],data[score])+COUNTIF($AD$3:AD74,AD74)-1,0)</f>
        <v>0</v>
      </c>
    </row>
    <row r="75" spans="24:31" x14ac:dyDescent="0.25">
      <c r="X75" s="1"/>
      <c r="Y75" s="1"/>
      <c r="AD75">
        <f>IF(data[[#This Row],[type]]="score",SUMPRODUCT($J$1:$AC$1,data[[#This Row],[ci.hts_index]:[stat.tb]]),-1)</f>
        <v>-1</v>
      </c>
      <c r="AE75">
        <f>IF(data[[#This Row],[type]]="score",RANK(data[[#This Row],[score]],data[score])+COUNTIF($AD$3:AD75,AD75)-1,0)</f>
        <v>0</v>
      </c>
    </row>
    <row r="76" spans="24:31" x14ac:dyDescent="0.25">
      <c r="X76" s="1"/>
      <c r="Y76" s="1"/>
      <c r="AD76">
        <f>IF(data[[#This Row],[type]]="score",SUMPRODUCT($J$1:$AC$1,data[[#This Row],[ci.hts_index]:[stat.tb]]),-1)</f>
        <v>-1</v>
      </c>
      <c r="AE76">
        <f>IF(data[[#This Row],[type]]="score",RANK(data[[#This Row],[score]],data[score])+COUNTIF($AD$3:AD76,AD76)-1,0)</f>
        <v>0</v>
      </c>
    </row>
    <row r="77" spans="24:31" x14ac:dyDescent="0.25">
      <c r="X77" s="1"/>
      <c r="Y77" s="1"/>
      <c r="AD77">
        <f>IF(data[[#This Row],[type]]="score",SUMPRODUCT($J$1:$AC$1,data[[#This Row],[ci.hts_index]:[stat.tb]]),-1)</f>
        <v>-1</v>
      </c>
      <c r="AE77">
        <f>IF(data[[#This Row],[type]]="score",RANK(data[[#This Row],[score]],data[score])+COUNTIF($AD$3:AD77,AD77)-1,0)</f>
        <v>0</v>
      </c>
    </row>
    <row r="78" spans="24:31" x14ac:dyDescent="0.25">
      <c r="X78" s="1"/>
      <c r="Y78" s="1"/>
      <c r="AD78">
        <f>IF(data[[#This Row],[type]]="score",SUMPRODUCT($J$1:$AC$1,data[[#This Row],[ci.hts_index]:[stat.tb]]),-1)</f>
        <v>-1</v>
      </c>
      <c r="AE78">
        <f>IF(data[[#This Row],[type]]="score",RANK(data[[#This Row],[score]],data[score])+COUNTIF($AD$3:AD78,AD78)-1,0)</f>
        <v>0</v>
      </c>
    </row>
    <row r="79" spans="24:31" x14ac:dyDescent="0.25">
      <c r="X79" s="1"/>
      <c r="Y79" s="1"/>
      <c r="AD79">
        <f>IF(data[[#This Row],[type]]="score",SUMPRODUCT($J$1:$AC$1,data[[#This Row],[ci.hts_index]:[stat.tb]]),-1)</f>
        <v>-1</v>
      </c>
      <c r="AE79">
        <f>IF(data[[#This Row],[type]]="score",RANK(data[[#This Row],[score]],data[score])+COUNTIF($AD$3:AD79,AD79)-1,0)</f>
        <v>0</v>
      </c>
    </row>
    <row r="80" spans="24:31" x14ac:dyDescent="0.25">
      <c r="X80" s="1"/>
      <c r="Y80" s="1"/>
      <c r="AD80">
        <f>IF(data[[#This Row],[type]]="score",SUMPRODUCT($J$1:$AC$1,data[[#This Row],[ci.hts_index]:[stat.tb]]),-1)</f>
        <v>-1</v>
      </c>
      <c r="AE80">
        <f>IF(data[[#This Row],[type]]="score",RANK(data[[#This Row],[score]],data[score])+COUNTIF($AD$3:AD80,AD80)-1,0)</f>
        <v>0</v>
      </c>
    </row>
    <row r="81" spans="24:31" x14ac:dyDescent="0.25">
      <c r="X81" s="1"/>
      <c r="Y81" s="1"/>
      <c r="AD81">
        <f>IF(data[[#This Row],[type]]="score",SUMPRODUCT($J$1:$AC$1,data[[#This Row],[ci.hts_index]:[stat.tb]]),-1)</f>
        <v>-1</v>
      </c>
      <c r="AE81">
        <f>IF(data[[#This Row],[type]]="score",RANK(data[[#This Row],[score]],data[score])+COUNTIF($AD$3:AD81,AD81)-1,0)</f>
        <v>0</v>
      </c>
    </row>
    <row r="82" spans="24:31" x14ac:dyDescent="0.25">
      <c r="X82" s="1"/>
      <c r="Y82" s="1"/>
      <c r="AD82">
        <f>IF(data[[#This Row],[type]]="score",SUMPRODUCT($J$1:$AC$1,data[[#This Row],[ci.hts_index]:[stat.tb]]),-1)</f>
        <v>-1</v>
      </c>
      <c r="AE82">
        <f>IF(data[[#This Row],[type]]="score",RANK(data[[#This Row],[score]],data[score])+COUNTIF($AD$3:AD82,AD82)-1,0)</f>
        <v>0</v>
      </c>
    </row>
    <row r="83" spans="24:31" x14ac:dyDescent="0.25">
      <c r="X83" s="1"/>
      <c r="Y83" s="1"/>
      <c r="AD83">
        <f>IF(data[[#This Row],[type]]="score",SUMPRODUCT($J$1:$AC$1,data[[#This Row],[ci.hts_index]:[stat.tb]]),-1)</f>
        <v>-1</v>
      </c>
      <c r="AE83">
        <f>IF(data[[#This Row],[type]]="score",RANK(data[[#This Row],[score]],data[score])+COUNTIF($AD$3:AD83,AD83)-1,0)</f>
        <v>0</v>
      </c>
    </row>
    <row r="84" spans="24:31" x14ac:dyDescent="0.25">
      <c r="X84" s="1"/>
      <c r="Y84" s="1"/>
      <c r="AD84">
        <f>IF(data[[#This Row],[type]]="score",SUMPRODUCT($J$1:$AC$1,data[[#This Row],[ci.hts_index]:[stat.tb]]),-1)</f>
        <v>-1</v>
      </c>
      <c r="AE84">
        <f>IF(data[[#This Row],[type]]="score",RANK(data[[#This Row],[score]],data[score])+COUNTIF($AD$3:AD84,AD84)-1,0)</f>
        <v>0</v>
      </c>
    </row>
    <row r="85" spans="24:31" x14ac:dyDescent="0.25">
      <c r="X85" s="1"/>
      <c r="Y85" s="1"/>
      <c r="AD85">
        <f>IF(data[[#This Row],[type]]="score",SUMPRODUCT($J$1:$AC$1,data[[#This Row],[ci.hts_index]:[stat.tb]]),-1)</f>
        <v>-1</v>
      </c>
      <c r="AE85">
        <f>IF(data[[#This Row],[type]]="score",RANK(data[[#This Row],[score]],data[score])+COUNTIF($AD$3:AD85,AD85)-1,0)</f>
        <v>0</v>
      </c>
    </row>
    <row r="86" spans="24:31" x14ac:dyDescent="0.25">
      <c r="X86" s="1"/>
      <c r="Y86" s="1"/>
      <c r="AD86">
        <f>IF(data[[#This Row],[type]]="score",SUMPRODUCT($J$1:$AC$1,data[[#This Row],[ci.hts_index]:[stat.tb]]),-1)</f>
        <v>-1</v>
      </c>
      <c r="AE86">
        <f>IF(data[[#This Row],[type]]="score",RANK(data[[#This Row],[score]],data[score])+COUNTIF($AD$3:AD86,AD86)-1,0)</f>
        <v>0</v>
      </c>
    </row>
    <row r="87" spans="24:31" x14ac:dyDescent="0.25">
      <c r="X87" s="1"/>
      <c r="Y87" s="1"/>
      <c r="AD87">
        <f>IF(data[[#This Row],[type]]="score",SUMPRODUCT($J$1:$AC$1,data[[#This Row],[ci.hts_index]:[stat.tb]]),-1)</f>
        <v>-1</v>
      </c>
      <c r="AE87">
        <f>IF(data[[#This Row],[type]]="score",RANK(data[[#This Row],[score]],data[score])+COUNTIF($AD$3:AD87,AD87)-1,0)</f>
        <v>0</v>
      </c>
    </row>
    <row r="88" spans="24:31" x14ac:dyDescent="0.25">
      <c r="X88" s="1"/>
      <c r="Y88" s="1"/>
      <c r="AD88">
        <f>IF(data[[#This Row],[type]]="score",SUMPRODUCT($J$1:$AC$1,data[[#This Row],[ci.hts_index]:[stat.tb]]),-1)</f>
        <v>-1</v>
      </c>
      <c r="AE88">
        <f>IF(data[[#This Row],[type]]="score",RANK(data[[#This Row],[score]],data[score])+COUNTIF($AD$3:AD88,AD88)-1,0)</f>
        <v>0</v>
      </c>
    </row>
    <row r="89" spans="24:31" x14ac:dyDescent="0.25">
      <c r="X89" s="1"/>
      <c r="Y89" s="1"/>
      <c r="AD89">
        <f>IF(data[[#This Row],[type]]="score",SUMPRODUCT($J$1:$AC$1,data[[#This Row],[ci.hts_index]:[stat.tb]]),-1)</f>
        <v>-1</v>
      </c>
      <c r="AE89">
        <f>IF(data[[#This Row],[type]]="score",RANK(data[[#This Row],[score]],data[score])+COUNTIF($AD$3:AD89,AD89)-1,0)</f>
        <v>0</v>
      </c>
    </row>
    <row r="90" spans="24:31" x14ac:dyDescent="0.25">
      <c r="X90" s="1"/>
      <c r="Y90" s="1"/>
      <c r="AD90">
        <f>IF(data[[#This Row],[type]]="score",SUMPRODUCT($J$1:$AC$1,data[[#This Row],[ci.hts_index]:[stat.tb]]),-1)</f>
        <v>-1</v>
      </c>
      <c r="AE90">
        <f>IF(data[[#This Row],[type]]="score",RANK(data[[#This Row],[score]],data[score])+COUNTIF($AD$3:AD90,AD90)-1,0)</f>
        <v>0</v>
      </c>
    </row>
    <row r="91" spans="24:31" x14ac:dyDescent="0.25">
      <c r="X91" s="1"/>
      <c r="Y91" s="1"/>
      <c r="AD91">
        <f>IF(data[[#This Row],[type]]="score",SUMPRODUCT($J$1:$AC$1,data[[#This Row],[ci.hts_index]:[stat.tb]]),-1)</f>
        <v>-1</v>
      </c>
      <c r="AE91">
        <f>IF(data[[#This Row],[type]]="score",RANK(data[[#This Row],[score]],data[score])+COUNTIF($AD$3:AD91,AD91)-1,0)</f>
        <v>0</v>
      </c>
    </row>
    <row r="92" spans="24:31" x14ac:dyDescent="0.25">
      <c r="X92" s="1"/>
      <c r="Y92" s="1"/>
      <c r="AD92">
        <f>IF(data[[#This Row],[type]]="score",SUMPRODUCT($J$1:$AC$1,data[[#This Row],[ci.hts_index]:[stat.tb]]),-1)</f>
        <v>-1</v>
      </c>
      <c r="AE92">
        <f>IF(data[[#This Row],[type]]="score",RANK(data[[#This Row],[score]],data[score])+COUNTIF($AD$3:AD92,AD92)-1,0)</f>
        <v>0</v>
      </c>
    </row>
    <row r="93" spans="24:31" x14ac:dyDescent="0.25">
      <c r="X93" s="1"/>
      <c r="Y93" s="1"/>
      <c r="AD93">
        <f>IF(data[[#This Row],[type]]="score",SUMPRODUCT($J$1:$AC$1,data[[#This Row],[ci.hts_index]:[stat.tb]]),-1)</f>
        <v>-1</v>
      </c>
      <c r="AE93">
        <f>IF(data[[#This Row],[type]]="score",RANK(data[[#This Row],[score]],data[score])+COUNTIF($AD$3:AD93,AD93)-1,0)</f>
        <v>0</v>
      </c>
    </row>
    <row r="94" spans="24:31" x14ac:dyDescent="0.25">
      <c r="X94" s="1"/>
      <c r="Y94" s="1"/>
      <c r="AD94">
        <f>IF(data[[#This Row],[type]]="score",SUMPRODUCT($J$1:$AC$1,data[[#This Row],[ci.hts_index]:[stat.tb]]),-1)</f>
        <v>-1</v>
      </c>
      <c r="AE94">
        <f>IF(data[[#This Row],[type]]="score",RANK(data[[#This Row],[score]],data[score])+COUNTIF($AD$3:AD94,AD94)-1,0)</f>
        <v>0</v>
      </c>
    </row>
    <row r="95" spans="24:31" x14ac:dyDescent="0.25">
      <c r="X95" s="1"/>
      <c r="Y95" s="1"/>
      <c r="AD95">
        <f>IF(data[[#This Row],[type]]="score",SUMPRODUCT($J$1:$AC$1,data[[#This Row],[ci.hts_index]:[stat.tb]]),-1)</f>
        <v>-1</v>
      </c>
      <c r="AE95">
        <f>IF(data[[#This Row],[type]]="score",RANK(data[[#This Row],[score]],data[score])+COUNTIF($AD$3:AD95,AD95)-1,0)</f>
        <v>0</v>
      </c>
    </row>
    <row r="96" spans="24:31" x14ac:dyDescent="0.25">
      <c r="X96" s="1"/>
      <c r="Y96" s="1"/>
      <c r="AD96">
        <f>IF(data[[#This Row],[type]]="score",SUMPRODUCT($J$1:$AC$1,data[[#This Row],[ci.hts_index]:[stat.tb]]),-1)</f>
        <v>-1</v>
      </c>
      <c r="AE96">
        <f>IF(data[[#This Row],[type]]="score",RANK(data[[#This Row],[score]],data[score])+COUNTIF($AD$3:AD96,AD96)-1,0)</f>
        <v>0</v>
      </c>
    </row>
    <row r="97" spans="24:31" x14ac:dyDescent="0.25">
      <c r="X97" s="1"/>
      <c r="Y97" s="1"/>
      <c r="AD97">
        <f>IF(data[[#This Row],[type]]="score",SUMPRODUCT($J$1:$AC$1,data[[#This Row],[ci.hts_index]:[stat.tb]]),-1)</f>
        <v>-1</v>
      </c>
      <c r="AE97">
        <f>IF(data[[#This Row],[type]]="score",RANK(data[[#This Row],[score]],data[score])+COUNTIF($AD$3:AD97,AD97)-1,0)</f>
        <v>0</v>
      </c>
    </row>
    <row r="98" spans="24:31" x14ac:dyDescent="0.25">
      <c r="X98" s="1"/>
      <c r="Y98" s="1"/>
      <c r="AD98">
        <f>IF(data[[#This Row],[type]]="score",SUMPRODUCT($J$1:$AC$1,data[[#This Row],[ci.hts_index]:[stat.tb]]),-1)</f>
        <v>-1</v>
      </c>
      <c r="AE98">
        <f>IF(data[[#This Row],[type]]="score",RANK(data[[#This Row],[score]],data[score])+COUNTIF($AD$3:AD98,AD98)-1,0)</f>
        <v>0</v>
      </c>
    </row>
    <row r="99" spans="24:31" x14ac:dyDescent="0.25">
      <c r="X99" s="1"/>
      <c r="Y99" s="1"/>
      <c r="AD99">
        <f>IF(data[[#This Row],[type]]="score",SUMPRODUCT($J$1:$AC$1,data[[#This Row],[ci.hts_index]:[stat.tb]]),-1)</f>
        <v>-1</v>
      </c>
      <c r="AE99">
        <f>IF(data[[#This Row],[type]]="score",RANK(data[[#This Row],[score]],data[score])+COUNTIF($AD$3:AD99,AD99)-1,0)</f>
        <v>0</v>
      </c>
    </row>
    <row r="100" spans="24:31" x14ac:dyDescent="0.25">
      <c r="X100" s="1"/>
      <c r="Y100" s="1"/>
      <c r="AD100">
        <f>IF(data[[#This Row],[type]]="score",SUMPRODUCT($J$1:$AC$1,data[[#This Row],[ci.hts_index]:[stat.tb]]),-1)</f>
        <v>-1</v>
      </c>
      <c r="AE100">
        <f>IF(data[[#This Row],[type]]="score",RANK(data[[#This Row],[score]],data[score])+COUNTIF($AD$3:AD100,AD100)-1,0)</f>
        <v>0</v>
      </c>
    </row>
    <row r="101" spans="24:31" x14ac:dyDescent="0.25">
      <c r="X101" s="1"/>
      <c r="Y101" s="1"/>
      <c r="AD101">
        <f>IF(data[[#This Row],[type]]="score",SUMPRODUCT($J$1:$AC$1,data[[#This Row],[ci.hts_index]:[stat.tb]]),-1)</f>
        <v>-1</v>
      </c>
      <c r="AE101">
        <f>IF(data[[#This Row],[type]]="score",RANK(data[[#This Row],[score]],data[score])+COUNTIF($AD$3:AD101,AD101)-1,0)</f>
        <v>0</v>
      </c>
    </row>
    <row r="102" spans="24:31" x14ac:dyDescent="0.25">
      <c r="X102" s="1"/>
      <c r="Y102" s="1"/>
      <c r="AD102">
        <f>IF(data[[#This Row],[type]]="score",SUMPRODUCT($J$1:$AC$1,data[[#This Row],[ci.hts_index]:[stat.tb]]),-1)</f>
        <v>-1</v>
      </c>
      <c r="AE102">
        <f>IF(data[[#This Row],[type]]="score",RANK(data[[#This Row],[score]],data[score])+COUNTIF($AD$3:AD102,AD102)-1,0)</f>
        <v>0</v>
      </c>
    </row>
    <row r="103" spans="24:31" x14ac:dyDescent="0.25">
      <c r="X103" s="1"/>
      <c r="Y103" s="1"/>
      <c r="AD103">
        <f>IF(data[[#This Row],[type]]="score",SUMPRODUCT($J$1:$AC$1,data[[#This Row],[ci.hts_index]:[stat.tb]]),-1)</f>
        <v>-1</v>
      </c>
      <c r="AE103">
        <f>IF(data[[#This Row],[type]]="score",RANK(data[[#This Row],[score]],data[score])+COUNTIF($AD$3:AD103,AD103)-1,0)</f>
        <v>0</v>
      </c>
    </row>
    <row r="104" spans="24:31" x14ac:dyDescent="0.25">
      <c r="X104" s="1"/>
      <c r="Y104" s="1"/>
      <c r="AD104">
        <f>IF(data[[#This Row],[type]]="score",SUMPRODUCT($J$1:$AC$1,data[[#This Row],[ci.hts_index]:[stat.tb]]),-1)</f>
        <v>-1</v>
      </c>
      <c r="AE104">
        <f>IF(data[[#This Row],[type]]="score",RANK(data[[#This Row],[score]],data[score])+COUNTIF($AD$3:AD104,AD104)-1,0)</f>
        <v>0</v>
      </c>
    </row>
    <row r="105" spans="24:31" x14ac:dyDescent="0.25">
      <c r="X105" s="1"/>
      <c r="Y105" s="1"/>
      <c r="AD105">
        <f>IF(data[[#This Row],[type]]="score",SUMPRODUCT($J$1:$AC$1,data[[#This Row],[ci.hts_index]:[stat.tb]]),-1)</f>
        <v>-1</v>
      </c>
      <c r="AE105">
        <f>IF(data[[#This Row],[type]]="score",RANK(data[[#This Row],[score]],data[score])+COUNTIF($AD$3:AD105,AD105)-1,0)</f>
        <v>0</v>
      </c>
    </row>
    <row r="106" spans="24:31" x14ac:dyDescent="0.25">
      <c r="X106" s="1"/>
      <c r="Y106" s="1"/>
      <c r="AD106">
        <f>IF(data[[#This Row],[type]]="score",SUMPRODUCT($J$1:$AC$1,data[[#This Row],[ci.hts_index]:[stat.tb]]),-1)</f>
        <v>-1</v>
      </c>
      <c r="AE106">
        <f>IF(data[[#This Row],[type]]="score",RANK(data[[#This Row],[score]],data[score])+COUNTIF($AD$3:AD106,AD106)-1,0)</f>
        <v>0</v>
      </c>
    </row>
    <row r="107" spans="24:31" x14ac:dyDescent="0.25">
      <c r="X107" s="1"/>
      <c r="Y107" s="1"/>
      <c r="AD107">
        <f>IF(data[[#This Row],[type]]="score",SUMPRODUCT($J$1:$AC$1,data[[#This Row],[ci.hts_index]:[stat.tb]]),-1)</f>
        <v>-1</v>
      </c>
      <c r="AE107">
        <f>IF(data[[#This Row],[type]]="score",RANK(data[[#This Row],[score]],data[score])+COUNTIF($AD$3:AD107,AD107)-1,0)</f>
        <v>0</v>
      </c>
    </row>
    <row r="108" spans="24:31" x14ac:dyDescent="0.25">
      <c r="X108" s="1"/>
      <c r="Y108" s="1"/>
      <c r="AD108">
        <f>IF(data[[#This Row],[type]]="score",SUMPRODUCT($J$1:$AC$1,data[[#This Row],[ci.hts_index]:[stat.tb]]),-1)</f>
        <v>-1</v>
      </c>
      <c r="AE108">
        <f>IF(data[[#This Row],[type]]="score",RANK(data[[#This Row],[score]],data[score])+COUNTIF($AD$3:AD108,AD108)-1,0)</f>
        <v>0</v>
      </c>
    </row>
    <row r="109" spans="24:31" x14ac:dyDescent="0.25">
      <c r="X109" s="1"/>
      <c r="Y109" s="1"/>
      <c r="AD109">
        <f>IF(data[[#This Row],[type]]="score",SUMPRODUCT($J$1:$AC$1,data[[#This Row],[ci.hts_index]:[stat.tb]]),-1)</f>
        <v>-1</v>
      </c>
      <c r="AE109">
        <f>IF(data[[#This Row],[type]]="score",RANK(data[[#This Row],[score]],data[score])+COUNTIF($AD$3:AD109,AD109)-1,0)</f>
        <v>0</v>
      </c>
    </row>
    <row r="110" spans="24:31" x14ac:dyDescent="0.25">
      <c r="X110" s="1"/>
      <c r="Y110" s="1"/>
      <c r="AD110">
        <f>IF(data[[#This Row],[type]]="score",SUMPRODUCT($J$1:$AC$1,data[[#This Row],[ci.hts_index]:[stat.tb]]),-1)</f>
        <v>-1</v>
      </c>
      <c r="AE110">
        <f>IF(data[[#This Row],[type]]="score",RANK(data[[#This Row],[score]],data[score])+COUNTIF($AD$3:AD110,AD110)-1,0)</f>
        <v>0</v>
      </c>
    </row>
    <row r="111" spans="24:31" x14ac:dyDescent="0.25">
      <c r="X111" s="1"/>
      <c r="Y111" s="1"/>
      <c r="AD111">
        <f>IF(data[[#This Row],[type]]="score",SUMPRODUCT($J$1:$AC$1,data[[#This Row],[ci.hts_index]:[stat.tb]]),-1)</f>
        <v>-1</v>
      </c>
      <c r="AE111">
        <f>IF(data[[#This Row],[type]]="score",RANK(data[[#This Row],[score]],data[score])+COUNTIF($AD$3:AD111,AD111)-1,0)</f>
        <v>0</v>
      </c>
    </row>
    <row r="112" spans="24:31" x14ac:dyDescent="0.25">
      <c r="X112" s="1"/>
      <c r="Y112" s="1"/>
      <c r="AD112">
        <f>IF(data[[#This Row],[type]]="score",SUMPRODUCT($J$1:$AC$1,data[[#This Row],[ci.hts_index]:[stat.tb]]),-1)</f>
        <v>-1</v>
      </c>
      <c r="AE112">
        <f>IF(data[[#This Row],[type]]="score",RANK(data[[#This Row],[score]],data[score])+COUNTIF($AD$3:AD112,AD112)-1,0)</f>
        <v>0</v>
      </c>
    </row>
    <row r="113" spans="24:31" x14ac:dyDescent="0.25">
      <c r="X113" s="1"/>
      <c r="Y113" s="1"/>
      <c r="AD113">
        <f>IF(data[[#This Row],[type]]="score",SUMPRODUCT($J$1:$AC$1,data[[#This Row],[ci.hts_index]:[stat.tb]]),-1)</f>
        <v>-1</v>
      </c>
      <c r="AE113">
        <f>IF(data[[#This Row],[type]]="score",RANK(data[[#This Row],[score]],data[score])+COUNTIF($AD$3:AD113,AD113)-1,0)</f>
        <v>0</v>
      </c>
    </row>
    <row r="114" spans="24:31" x14ac:dyDescent="0.25">
      <c r="X114" s="1"/>
      <c r="Y114" s="1"/>
      <c r="AD114">
        <f>IF(data[[#This Row],[type]]="score",SUMPRODUCT($J$1:$AC$1,data[[#This Row],[ci.hts_index]:[stat.tb]]),-1)</f>
        <v>-1</v>
      </c>
      <c r="AE114">
        <f>IF(data[[#This Row],[type]]="score",RANK(data[[#This Row],[score]],data[score])+COUNTIF($AD$3:AD114,AD114)-1,0)</f>
        <v>0</v>
      </c>
    </row>
    <row r="115" spans="24:31" x14ac:dyDescent="0.25">
      <c r="X115" s="1"/>
      <c r="Y115" s="1"/>
      <c r="AD115">
        <f>IF(data[[#This Row],[type]]="score",SUMPRODUCT($J$1:$AC$1,data[[#This Row],[ci.hts_index]:[stat.tb]]),-1)</f>
        <v>-1</v>
      </c>
      <c r="AE115">
        <f>IF(data[[#This Row],[type]]="score",RANK(data[[#This Row],[score]],data[score])+COUNTIF($AD$3:AD115,AD115)-1,0)</f>
        <v>0</v>
      </c>
    </row>
    <row r="116" spans="24:31" x14ac:dyDescent="0.25">
      <c r="X116" s="1"/>
      <c r="Y116" s="1"/>
      <c r="AD116">
        <f>IF(data[[#This Row],[type]]="score",SUMPRODUCT($J$1:$AC$1,data[[#This Row],[ci.hts_index]:[stat.tb]]),-1)</f>
        <v>-1</v>
      </c>
      <c r="AE116">
        <f>IF(data[[#This Row],[type]]="score",RANK(data[[#This Row],[score]],data[score])+COUNTIF($AD$3:AD116,AD116)-1,0)</f>
        <v>0</v>
      </c>
    </row>
    <row r="117" spans="24:31" x14ac:dyDescent="0.25">
      <c r="X117" s="1"/>
      <c r="Y117" s="1"/>
      <c r="AD117">
        <f>IF(data[[#This Row],[type]]="score",SUMPRODUCT($J$1:$AC$1,data[[#This Row],[ci.hts_index]:[stat.tb]]),-1)</f>
        <v>-1</v>
      </c>
      <c r="AE117">
        <f>IF(data[[#This Row],[type]]="score",RANK(data[[#This Row],[score]],data[score])+COUNTIF($AD$3:AD117,AD117)-1,0)</f>
        <v>0</v>
      </c>
    </row>
    <row r="118" spans="24:31" x14ac:dyDescent="0.25">
      <c r="X118" s="1"/>
      <c r="Y118" s="1"/>
      <c r="AD118">
        <f>IF(data[[#This Row],[type]]="score",SUMPRODUCT($J$1:$AC$1,data[[#This Row],[ci.hts_index]:[stat.tb]]),-1)</f>
        <v>-1</v>
      </c>
      <c r="AE118">
        <f>IF(data[[#This Row],[type]]="score",RANK(data[[#This Row],[score]],data[score])+COUNTIF($AD$3:AD118,AD118)-1,0)</f>
        <v>0</v>
      </c>
    </row>
    <row r="119" spans="24:31" x14ac:dyDescent="0.25">
      <c r="X119" s="1"/>
      <c r="Y119" s="1"/>
      <c r="AD119">
        <f>IF(data[[#This Row],[type]]="score",SUMPRODUCT($J$1:$AC$1,data[[#This Row],[ci.hts_index]:[stat.tb]]),-1)</f>
        <v>-1</v>
      </c>
      <c r="AE119">
        <f>IF(data[[#This Row],[type]]="score",RANK(data[[#This Row],[score]],data[score])+COUNTIF($AD$3:AD119,AD119)-1,0)</f>
        <v>0</v>
      </c>
    </row>
    <row r="120" spans="24:31" x14ac:dyDescent="0.25">
      <c r="X120" s="1"/>
      <c r="Y120" s="1"/>
      <c r="AD120">
        <f>IF(data[[#This Row],[type]]="score",SUMPRODUCT($J$1:$AC$1,data[[#This Row],[ci.hts_index]:[stat.tb]]),-1)</f>
        <v>-1</v>
      </c>
      <c r="AE120">
        <f>IF(data[[#This Row],[type]]="score",RANK(data[[#This Row],[score]],data[score])+COUNTIF($AD$3:AD120,AD120)-1,0)</f>
        <v>0</v>
      </c>
    </row>
    <row r="121" spans="24:31" x14ac:dyDescent="0.25">
      <c r="X121" s="1"/>
      <c r="Y121" s="1"/>
      <c r="AD121">
        <f>IF(data[[#This Row],[type]]="score",SUMPRODUCT($J$1:$AC$1,data[[#This Row],[ci.hts_index]:[stat.tb]]),-1)</f>
        <v>-1</v>
      </c>
      <c r="AE121">
        <f>IF(data[[#This Row],[type]]="score",RANK(data[[#This Row],[score]],data[score])+COUNTIF($AD$3:AD121,AD121)-1,0)</f>
        <v>0</v>
      </c>
    </row>
    <row r="122" spans="24:31" x14ac:dyDescent="0.25">
      <c r="X122" s="1"/>
      <c r="Y122" s="1"/>
      <c r="AD122">
        <f>IF(data[[#This Row],[type]]="score",SUMPRODUCT($J$1:$AC$1,data[[#This Row],[ci.hts_index]:[stat.tb]]),-1)</f>
        <v>-1</v>
      </c>
      <c r="AE122">
        <f>IF(data[[#This Row],[type]]="score",RANK(data[[#This Row],[score]],data[score])+COUNTIF($AD$3:AD122,AD122)-1,0)</f>
        <v>0</v>
      </c>
    </row>
    <row r="123" spans="24:31" x14ac:dyDescent="0.25">
      <c r="X123" s="1"/>
      <c r="Y123" s="1"/>
      <c r="AD123">
        <f>IF(data[[#This Row],[type]]="score",SUMPRODUCT($J$1:$AC$1,data[[#This Row],[ci.hts_index]:[stat.tb]]),-1)</f>
        <v>-1</v>
      </c>
      <c r="AE123">
        <f>IF(data[[#This Row],[type]]="score",RANK(data[[#This Row],[score]],data[score])+COUNTIF($AD$3:AD123,AD123)-1,0)</f>
        <v>0</v>
      </c>
    </row>
    <row r="124" spans="24:31" x14ac:dyDescent="0.25">
      <c r="X124" s="1"/>
      <c r="Y124" s="1"/>
      <c r="AD124">
        <f>IF(data[[#This Row],[type]]="score",SUMPRODUCT($J$1:$AC$1,data[[#This Row],[ci.hts_index]:[stat.tb]]),-1)</f>
        <v>-1</v>
      </c>
      <c r="AE124">
        <f>IF(data[[#This Row],[type]]="score",RANK(data[[#This Row],[score]],data[score])+COUNTIF($AD$3:AD124,AD124)-1,0)</f>
        <v>0</v>
      </c>
    </row>
    <row r="125" spans="24:31" x14ac:dyDescent="0.25">
      <c r="X125" s="1"/>
      <c r="Y125" s="1"/>
      <c r="AD125">
        <f>IF(data[[#This Row],[type]]="score",SUMPRODUCT($J$1:$AC$1,data[[#This Row],[ci.hts_index]:[stat.tb]]),-1)</f>
        <v>-1</v>
      </c>
      <c r="AE125">
        <f>IF(data[[#This Row],[type]]="score",RANK(data[[#This Row],[score]],data[score])+COUNTIF($AD$3:AD125,AD125)-1,0)</f>
        <v>0</v>
      </c>
    </row>
    <row r="126" spans="24:31" x14ac:dyDescent="0.25">
      <c r="X126" s="1"/>
      <c r="Y126" s="1"/>
      <c r="AD126">
        <f>IF(data[[#This Row],[type]]="score",SUMPRODUCT($J$1:$AC$1,data[[#This Row],[ci.hts_index]:[stat.tb]]),-1)</f>
        <v>-1</v>
      </c>
      <c r="AE126">
        <f>IF(data[[#This Row],[type]]="score",RANK(data[[#This Row],[score]],data[score])+COUNTIF($AD$3:AD126,AD126)-1,0)</f>
        <v>0</v>
      </c>
    </row>
    <row r="127" spans="24:31" x14ac:dyDescent="0.25">
      <c r="X127" s="1"/>
      <c r="Y127" s="1"/>
      <c r="AD127">
        <f>IF(data[[#This Row],[type]]="score",SUMPRODUCT($J$1:$AC$1,data[[#This Row],[ci.hts_index]:[stat.tb]]),-1)</f>
        <v>-1</v>
      </c>
      <c r="AE127">
        <f>IF(data[[#This Row],[type]]="score",RANK(data[[#This Row],[score]],data[score])+COUNTIF($AD$3:AD127,AD127)-1,0)</f>
        <v>0</v>
      </c>
    </row>
    <row r="128" spans="24:31" x14ac:dyDescent="0.25">
      <c r="X128" s="1"/>
      <c r="Y128" s="1"/>
      <c r="AD128">
        <f>IF(data[[#This Row],[type]]="score",SUMPRODUCT($J$1:$AC$1,data[[#This Row],[ci.hts_index]:[stat.tb]]),-1)</f>
        <v>-1</v>
      </c>
      <c r="AE128">
        <f>IF(data[[#This Row],[type]]="score",RANK(data[[#This Row],[score]],data[score])+COUNTIF($AD$3:AD128,AD128)-1,0)</f>
        <v>0</v>
      </c>
    </row>
    <row r="129" spans="24:31" x14ac:dyDescent="0.25">
      <c r="X129" s="1"/>
      <c r="Y129" s="1"/>
      <c r="AD129">
        <f>IF(data[[#This Row],[type]]="score",SUMPRODUCT($J$1:$AC$1,data[[#This Row],[ci.hts_index]:[stat.tb]]),-1)</f>
        <v>-1</v>
      </c>
      <c r="AE129">
        <f>IF(data[[#This Row],[type]]="score",RANK(data[[#This Row],[score]],data[score])+COUNTIF($AD$3:AD129,AD129)-1,0)</f>
        <v>0</v>
      </c>
    </row>
    <row r="130" spans="24:31" x14ac:dyDescent="0.25">
      <c r="X130" s="1"/>
      <c r="Y130" s="1"/>
      <c r="AD130">
        <f>IF(data[[#This Row],[type]]="score",SUMPRODUCT($J$1:$AC$1,data[[#This Row],[ci.hts_index]:[stat.tb]]),-1)</f>
        <v>-1</v>
      </c>
      <c r="AE130">
        <f>IF(data[[#This Row],[type]]="score",RANK(data[[#This Row],[score]],data[score])+COUNTIF($AD$3:AD130,AD130)-1,0)</f>
        <v>0</v>
      </c>
    </row>
    <row r="131" spans="24:31" x14ac:dyDescent="0.25">
      <c r="X131" s="1"/>
      <c r="Y131" s="1"/>
      <c r="AD131">
        <f>IF(data[[#This Row],[type]]="score",SUMPRODUCT($J$1:$AC$1,data[[#This Row],[ci.hts_index]:[stat.tb]]),-1)</f>
        <v>-1</v>
      </c>
      <c r="AE131">
        <f>IF(data[[#This Row],[type]]="score",RANK(data[[#This Row],[score]],data[score])+COUNTIF($AD$3:AD131,AD131)-1,0)</f>
        <v>0</v>
      </c>
    </row>
    <row r="132" spans="24:31" x14ac:dyDescent="0.25">
      <c r="X132" s="1"/>
      <c r="Y132" s="1"/>
      <c r="AD132">
        <f>IF(data[[#This Row],[type]]="score",SUMPRODUCT($J$1:$AC$1,data[[#This Row],[ci.hts_index]:[stat.tb]]),-1)</f>
        <v>-1</v>
      </c>
      <c r="AE132">
        <f>IF(data[[#This Row],[type]]="score",RANK(data[[#This Row],[score]],data[score])+COUNTIF($AD$3:AD132,AD132)-1,0)</f>
        <v>0</v>
      </c>
    </row>
    <row r="133" spans="24:31" x14ac:dyDescent="0.25">
      <c r="X133" s="1"/>
      <c r="Y133" s="1"/>
      <c r="AD133">
        <f>IF(data[[#This Row],[type]]="score",SUMPRODUCT($J$1:$AC$1,data[[#This Row],[ci.hts_index]:[stat.tb]]),-1)</f>
        <v>-1</v>
      </c>
      <c r="AE133">
        <f>IF(data[[#This Row],[type]]="score",RANK(data[[#This Row],[score]],data[score])+COUNTIF($AD$3:AD133,AD133)-1,0)</f>
        <v>0</v>
      </c>
    </row>
    <row r="134" spans="24:31" x14ac:dyDescent="0.25">
      <c r="X134" s="1"/>
      <c r="Y134" s="1"/>
      <c r="AD134">
        <f>IF(data[[#This Row],[type]]="score",SUMPRODUCT($J$1:$AC$1,data[[#This Row],[ci.hts_index]:[stat.tb]]),-1)</f>
        <v>-1</v>
      </c>
      <c r="AE134">
        <f>IF(data[[#This Row],[type]]="score",RANK(data[[#This Row],[score]],data[score])+COUNTIF($AD$3:AD134,AD134)-1,0)</f>
        <v>0</v>
      </c>
    </row>
    <row r="135" spans="24:31" x14ac:dyDescent="0.25">
      <c r="X135" s="1"/>
      <c r="Y135" s="1"/>
      <c r="AD135">
        <f>IF(data[[#This Row],[type]]="score",SUMPRODUCT($J$1:$AC$1,data[[#This Row],[ci.hts_index]:[stat.tb]]),-1)</f>
        <v>-1</v>
      </c>
      <c r="AE135">
        <f>IF(data[[#This Row],[type]]="score",RANK(data[[#This Row],[score]],data[score])+COUNTIF($AD$3:AD135,AD135)-1,0)</f>
        <v>0</v>
      </c>
    </row>
    <row r="136" spans="24:31" x14ac:dyDescent="0.25">
      <c r="X136" s="1"/>
      <c r="Y136" s="1"/>
      <c r="AD136">
        <f>IF(data[[#This Row],[type]]="score",SUMPRODUCT($J$1:$AC$1,data[[#This Row],[ci.hts_index]:[stat.tb]]),-1)</f>
        <v>-1</v>
      </c>
      <c r="AE136">
        <f>IF(data[[#This Row],[type]]="score",RANK(data[[#This Row],[score]],data[score])+COUNTIF($AD$3:AD136,AD136)-1,0)</f>
        <v>0</v>
      </c>
    </row>
    <row r="137" spans="24:31" x14ac:dyDescent="0.25">
      <c r="X137" s="1"/>
      <c r="Y137" s="1"/>
      <c r="AD137">
        <f>IF(data[[#This Row],[type]]="score",SUMPRODUCT($J$1:$AC$1,data[[#This Row],[ci.hts_index]:[stat.tb]]),-1)</f>
        <v>-1</v>
      </c>
      <c r="AE137">
        <f>IF(data[[#This Row],[type]]="score",RANK(data[[#This Row],[score]],data[score])+COUNTIF($AD$3:AD137,AD137)-1,0)</f>
        <v>0</v>
      </c>
    </row>
    <row r="138" spans="24:31" x14ac:dyDescent="0.25">
      <c r="X138" s="1"/>
      <c r="Y138" s="1"/>
      <c r="AD138">
        <f>IF(data[[#This Row],[type]]="score",SUMPRODUCT($J$1:$AC$1,data[[#This Row],[ci.hts_index]:[stat.tb]]),-1)</f>
        <v>-1</v>
      </c>
      <c r="AE138">
        <f>IF(data[[#This Row],[type]]="score",RANK(data[[#This Row],[score]],data[score])+COUNTIF($AD$3:AD138,AD138)-1,0)</f>
        <v>0</v>
      </c>
    </row>
    <row r="139" spans="24:31" x14ac:dyDescent="0.25">
      <c r="X139" s="1"/>
      <c r="Y139" s="1"/>
      <c r="AD139">
        <f>IF(data[[#This Row],[type]]="score",SUMPRODUCT($J$1:$AC$1,data[[#This Row],[ci.hts_index]:[stat.tb]]),-1)</f>
        <v>-1</v>
      </c>
      <c r="AE139">
        <f>IF(data[[#This Row],[type]]="score",RANK(data[[#This Row],[score]],data[score])+COUNTIF($AD$3:AD139,AD139)-1,0)</f>
        <v>0</v>
      </c>
    </row>
    <row r="140" spans="24:31" x14ac:dyDescent="0.25">
      <c r="X140" s="1"/>
      <c r="Y140" s="1"/>
      <c r="AD140">
        <f>IF(data[[#This Row],[type]]="score",SUMPRODUCT($J$1:$AC$1,data[[#This Row],[ci.hts_index]:[stat.tb]]),-1)</f>
        <v>-1</v>
      </c>
      <c r="AE140">
        <f>IF(data[[#This Row],[type]]="score",RANK(data[[#This Row],[score]],data[score])+COUNTIF($AD$3:AD140,AD140)-1,0)</f>
        <v>0</v>
      </c>
    </row>
    <row r="141" spans="24:31" x14ac:dyDescent="0.25">
      <c r="X141" s="1"/>
      <c r="Y141" s="1"/>
      <c r="AD141">
        <f>IF(data[[#This Row],[type]]="score",SUMPRODUCT($J$1:$AC$1,data[[#This Row],[ci.hts_index]:[stat.tb]]),-1)</f>
        <v>-1</v>
      </c>
      <c r="AE141">
        <f>IF(data[[#This Row],[type]]="score",RANK(data[[#This Row],[score]],data[score])+COUNTIF($AD$3:AD141,AD141)-1,0)</f>
        <v>0</v>
      </c>
    </row>
    <row r="142" spans="24:31" x14ac:dyDescent="0.25">
      <c r="X142" s="1"/>
      <c r="Y142" s="1"/>
      <c r="AD142">
        <f>IF(data[[#This Row],[type]]="score",SUMPRODUCT($J$1:$AC$1,data[[#This Row],[ci.hts_index]:[stat.tb]]),-1)</f>
        <v>-1</v>
      </c>
      <c r="AE142">
        <f>IF(data[[#This Row],[type]]="score",RANK(data[[#This Row],[score]],data[score])+COUNTIF($AD$3:AD142,AD142)-1,0)</f>
        <v>0</v>
      </c>
    </row>
    <row r="143" spans="24:31" x14ac:dyDescent="0.25">
      <c r="X143" s="1"/>
      <c r="Y143" s="1"/>
      <c r="AD143">
        <f>IF(data[[#This Row],[type]]="score",SUMPRODUCT($J$1:$AC$1,data[[#This Row],[ci.hts_index]:[stat.tb]]),-1)</f>
        <v>-1</v>
      </c>
      <c r="AE143">
        <f>IF(data[[#This Row],[type]]="score",RANK(data[[#This Row],[score]],data[score])+COUNTIF($AD$3:AD143,AD143)-1,0)</f>
        <v>0</v>
      </c>
    </row>
    <row r="144" spans="24:31" x14ac:dyDescent="0.25">
      <c r="X144" s="1"/>
      <c r="Y144" s="1"/>
      <c r="AD144">
        <f>IF(data[[#This Row],[type]]="score",SUMPRODUCT($J$1:$AC$1,data[[#This Row],[ci.hts_index]:[stat.tb]]),-1)</f>
        <v>-1</v>
      </c>
      <c r="AE144">
        <f>IF(data[[#This Row],[type]]="score",RANK(data[[#This Row],[score]],data[score])+COUNTIF($AD$3:AD144,AD144)-1,0)</f>
        <v>0</v>
      </c>
    </row>
    <row r="145" spans="24:31" x14ac:dyDescent="0.25">
      <c r="X145" s="1"/>
      <c r="Y145" s="1"/>
      <c r="AD145">
        <f>IF(data[[#This Row],[type]]="score",SUMPRODUCT($J$1:$AC$1,data[[#This Row],[ci.hts_index]:[stat.tb]]),-1)</f>
        <v>-1</v>
      </c>
      <c r="AE145">
        <f>IF(data[[#This Row],[type]]="score",RANK(data[[#This Row],[score]],data[score])+COUNTIF($AD$3:AD145,AD145)-1,0)</f>
        <v>0</v>
      </c>
    </row>
    <row r="146" spans="24:31" x14ac:dyDescent="0.25">
      <c r="X146" s="1"/>
      <c r="Y146" s="1"/>
      <c r="AD146">
        <f>IF(data[[#This Row],[type]]="score",SUMPRODUCT($J$1:$AC$1,data[[#This Row],[ci.hts_index]:[stat.tb]]),-1)</f>
        <v>-1</v>
      </c>
      <c r="AE146">
        <f>IF(data[[#This Row],[type]]="score",RANK(data[[#This Row],[score]],data[score])+COUNTIF($AD$3:AD146,AD146)-1,0)</f>
        <v>0</v>
      </c>
    </row>
    <row r="147" spans="24:31" x14ac:dyDescent="0.25">
      <c r="X147" s="1"/>
      <c r="Y147" s="1"/>
      <c r="AD147">
        <f>IF(data[[#This Row],[type]]="score",SUMPRODUCT($J$1:$AC$1,data[[#This Row],[ci.hts_index]:[stat.tb]]),-1)</f>
        <v>-1</v>
      </c>
      <c r="AE147">
        <f>IF(data[[#This Row],[type]]="score",RANK(data[[#This Row],[score]],data[score])+COUNTIF($AD$3:AD147,AD147)-1,0)</f>
        <v>0</v>
      </c>
    </row>
    <row r="148" spans="24:31" x14ac:dyDescent="0.25">
      <c r="X148" s="1"/>
      <c r="Y148" s="1"/>
      <c r="AD148">
        <f>IF(data[[#This Row],[type]]="score",SUMPRODUCT($J$1:$AC$1,data[[#This Row],[ci.hts_index]:[stat.tb]]),-1)</f>
        <v>-1</v>
      </c>
      <c r="AE148">
        <f>IF(data[[#This Row],[type]]="score",RANK(data[[#This Row],[score]],data[score])+COUNTIF($AD$3:AD148,AD148)-1,0)</f>
        <v>0</v>
      </c>
    </row>
    <row r="149" spans="24:31" x14ac:dyDescent="0.25">
      <c r="X149" s="1"/>
      <c r="Y149" s="1"/>
      <c r="AD149">
        <f>IF(data[[#This Row],[type]]="score",SUMPRODUCT($J$1:$AC$1,data[[#This Row],[ci.hts_index]:[stat.tb]]),-1)</f>
        <v>-1</v>
      </c>
      <c r="AE149">
        <f>IF(data[[#This Row],[type]]="score",RANK(data[[#This Row],[score]],data[score])+COUNTIF($AD$3:AD149,AD149)-1,0)</f>
        <v>0</v>
      </c>
    </row>
    <row r="150" spans="24:31" x14ac:dyDescent="0.25">
      <c r="X150" s="1"/>
      <c r="Y150" s="1"/>
      <c r="AD150">
        <f>IF(data[[#This Row],[type]]="score",SUMPRODUCT($J$1:$AC$1,data[[#This Row],[ci.hts_index]:[stat.tb]]),-1)</f>
        <v>-1</v>
      </c>
      <c r="AE150">
        <f>IF(data[[#This Row],[type]]="score",RANK(data[[#This Row],[score]],data[score])+COUNTIF($AD$3:AD150,AD150)-1,0)</f>
        <v>0</v>
      </c>
    </row>
    <row r="151" spans="24:31" x14ac:dyDescent="0.25">
      <c r="X151" s="1"/>
      <c r="Y151" s="1"/>
      <c r="AD151">
        <f>IF(data[[#This Row],[type]]="score",SUMPRODUCT($J$1:$AC$1,data[[#This Row],[ci.hts_index]:[stat.tb]]),-1)</f>
        <v>-1</v>
      </c>
      <c r="AE151">
        <f>IF(data[[#This Row],[type]]="score",RANK(data[[#This Row],[score]],data[score])+COUNTIF($AD$3:AD151,AD151)-1,0)</f>
        <v>0</v>
      </c>
    </row>
    <row r="152" spans="24:31" x14ac:dyDescent="0.25">
      <c r="X152" s="1"/>
      <c r="Y152" s="1"/>
      <c r="AD152">
        <f>IF(data[[#This Row],[type]]="score",SUMPRODUCT($J$1:$AC$1,data[[#This Row],[ci.hts_index]:[stat.tb]]),-1)</f>
        <v>-1</v>
      </c>
      <c r="AE152">
        <f>IF(data[[#This Row],[type]]="score",RANK(data[[#This Row],[score]],data[score])+COUNTIF($AD$3:AD152,AD152)-1,0)</f>
        <v>0</v>
      </c>
    </row>
    <row r="153" spans="24:31" x14ac:dyDescent="0.25">
      <c r="X153" s="1"/>
      <c r="Y153" s="1"/>
      <c r="AD153">
        <f>IF(data[[#This Row],[type]]="score",SUMPRODUCT($J$1:$AC$1,data[[#This Row],[ci.hts_index]:[stat.tb]]),-1)</f>
        <v>-1</v>
      </c>
      <c r="AE153">
        <f>IF(data[[#This Row],[type]]="score",RANK(data[[#This Row],[score]],data[score])+COUNTIF($AD$3:AD153,AD153)-1,0)</f>
        <v>0</v>
      </c>
    </row>
    <row r="154" spans="24:31" x14ac:dyDescent="0.25">
      <c r="X154" s="1"/>
      <c r="Y154" s="1"/>
      <c r="AD154">
        <f>IF(data[[#This Row],[type]]="score",SUMPRODUCT($J$1:$AC$1,data[[#This Row],[ci.hts_index]:[stat.tb]]),-1)</f>
        <v>-1</v>
      </c>
      <c r="AE154">
        <f>IF(data[[#This Row],[type]]="score",RANK(data[[#This Row],[score]],data[score])+COUNTIF($AD$3:AD154,AD154)-1,0)</f>
        <v>0</v>
      </c>
    </row>
    <row r="155" spans="24:31" x14ac:dyDescent="0.25">
      <c r="X155" s="1"/>
      <c r="Y155" s="1"/>
      <c r="AD155">
        <f>IF(data[[#This Row],[type]]="score",SUMPRODUCT($J$1:$AC$1,data[[#This Row],[ci.hts_index]:[stat.tb]]),-1)</f>
        <v>-1</v>
      </c>
      <c r="AE155">
        <f>IF(data[[#This Row],[type]]="score",RANK(data[[#This Row],[score]],data[score])+COUNTIF($AD$3:AD155,AD155)-1,0)</f>
        <v>0</v>
      </c>
    </row>
    <row r="156" spans="24:31" x14ac:dyDescent="0.25">
      <c r="X156" s="1"/>
      <c r="Y156" s="1"/>
      <c r="AD156">
        <f>IF(data[[#This Row],[type]]="score",SUMPRODUCT($J$1:$AC$1,data[[#This Row],[ci.hts_index]:[stat.tb]]),-1)</f>
        <v>-1</v>
      </c>
      <c r="AE156">
        <f>IF(data[[#This Row],[type]]="score",RANK(data[[#This Row],[score]],data[score])+COUNTIF($AD$3:AD156,AD156)-1,0)</f>
        <v>0</v>
      </c>
    </row>
    <row r="157" spans="24:31" x14ac:dyDescent="0.25">
      <c r="X157" s="1"/>
      <c r="Y157" s="1"/>
      <c r="AD157">
        <f>IF(data[[#This Row],[type]]="score",SUMPRODUCT($J$1:$AC$1,data[[#This Row],[ci.hts_index]:[stat.tb]]),-1)</f>
        <v>-1</v>
      </c>
      <c r="AE157">
        <f>IF(data[[#This Row],[type]]="score",RANK(data[[#This Row],[score]],data[score])+COUNTIF($AD$3:AD157,AD157)-1,0)</f>
        <v>0</v>
      </c>
    </row>
    <row r="158" spans="24:31" x14ac:dyDescent="0.25">
      <c r="X158" s="1"/>
      <c r="Y158" s="1"/>
      <c r="AD158">
        <f>IF(data[[#This Row],[type]]="score",SUMPRODUCT($J$1:$AC$1,data[[#This Row],[ci.hts_index]:[stat.tb]]),-1)</f>
        <v>-1</v>
      </c>
      <c r="AE158">
        <f>IF(data[[#This Row],[type]]="score",RANK(data[[#This Row],[score]],data[score])+COUNTIF($AD$3:AD158,AD158)-1,0)</f>
        <v>0</v>
      </c>
    </row>
    <row r="159" spans="24:31" x14ac:dyDescent="0.25">
      <c r="X159" s="1"/>
      <c r="Y159" s="1"/>
      <c r="AD159">
        <f>IF(data[[#This Row],[type]]="score",SUMPRODUCT($J$1:$AC$1,data[[#This Row],[ci.hts_index]:[stat.tb]]),-1)</f>
        <v>-1</v>
      </c>
      <c r="AE159">
        <f>IF(data[[#This Row],[type]]="score",RANK(data[[#This Row],[score]],data[score])+COUNTIF($AD$3:AD159,AD159)-1,0)</f>
        <v>0</v>
      </c>
    </row>
    <row r="160" spans="24:31" x14ac:dyDescent="0.25">
      <c r="X160" s="1"/>
      <c r="Y160" s="1"/>
      <c r="AD160">
        <f>IF(data[[#This Row],[type]]="score",SUMPRODUCT($J$1:$AC$1,data[[#This Row],[ci.hts_index]:[stat.tb]]),-1)</f>
        <v>-1</v>
      </c>
      <c r="AE160">
        <f>IF(data[[#This Row],[type]]="score",RANK(data[[#This Row],[score]],data[score])+COUNTIF($AD$3:AD160,AD160)-1,0)</f>
        <v>0</v>
      </c>
    </row>
    <row r="161" spans="24:31" x14ac:dyDescent="0.25">
      <c r="X161" s="1"/>
      <c r="Y161" s="1"/>
      <c r="AD161">
        <f>IF(data[[#This Row],[type]]="score",SUMPRODUCT($J$1:$AC$1,data[[#This Row],[ci.hts_index]:[stat.tb]]),-1)</f>
        <v>-1</v>
      </c>
      <c r="AE161">
        <f>IF(data[[#This Row],[type]]="score",RANK(data[[#This Row],[score]],data[score])+COUNTIF($AD$3:AD161,AD161)-1,0)</f>
        <v>0</v>
      </c>
    </row>
    <row r="162" spans="24:31" x14ac:dyDescent="0.25">
      <c r="X162" s="1"/>
      <c r="Y162" s="1"/>
      <c r="AD162">
        <f>IF(data[[#This Row],[type]]="score",SUMPRODUCT($J$1:$AC$1,data[[#This Row],[ci.hts_index]:[stat.tb]]),-1)</f>
        <v>-1</v>
      </c>
      <c r="AE162">
        <f>IF(data[[#This Row],[type]]="score",RANK(data[[#This Row],[score]],data[score])+COUNTIF($AD$3:AD162,AD162)-1,0)</f>
        <v>0</v>
      </c>
    </row>
    <row r="163" spans="24:31" x14ac:dyDescent="0.25">
      <c r="X163" s="1"/>
      <c r="Y163" s="1"/>
      <c r="AD163">
        <f>IF(data[[#This Row],[type]]="score",SUMPRODUCT($J$1:$AC$1,data[[#This Row],[ci.hts_index]:[stat.tb]]),-1)</f>
        <v>-1</v>
      </c>
      <c r="AE163">
        <f>IF(data[[#This Row],[type]]="score",RANK(data[[#This Row],[score]],data[score])+COUNTIF($AD$3:AD163,AD163)-1,0)</f>
        <v>0</v>
      </c>
    </row>
    <row r="164" spans="24:31" x14ac:dyDescent="0.25">
      <c r="X164" s="1"/>
      <c r="Y164" s="1"/>
      <c r="AD164">
        <f>IF(data[[#This Row],[type]]="score",SUMPRODUCT($J$1:$AC$1,data[[#This Row],[ci.hts_index]:[stat.tb]]),-1)</f>
        <v>-1</v>
      </c>
      <c r="AE164">
        <f>IF(data[[#This Row],[type]]="score",RANK(data[[#This Row],[score]],data[score])+COUNTIF($AD$3:AD164,AD164)-1,0)</f>
        <v>0</v>
      </c>
    </row>
    <row r="165" spans="24:31" x14ac:dyDescent="0.25">
      <c r="X165" s="1"/>
      <c r="Y165" s="1"/>
      <c r="AD165">
        <f>IF(data[[#This Row],[type]]="score",SUMPRODUCT($J$1:$AC$1,data[[#This Row],[ci.hts_index]:[stat.tb]]),-1)</f>
        <v>-1</v>
      </c>
      <c r="AE165">
        <f>IF(data[[#This Row],[type]]="score",RANK(data[[#This Row],[score]],data[score])+COUNTIF($AD$3:AD165,AD165)-1,0)</f>
        <v>0</v>
      </c>
    </row>
    <row r="166" spans="24:31" x14ac:dyDescent="0.25">
      <c r="X166" s="1"/>
      <c r="Y166" s="1"/>
      <c r="AD166">
        <f>IF(data[[#This Row],[type]]="score",SUMPRODUCT($J$1:$AC$1,data[[#This Row],[ci.hts_index]:[stat.tb]]),-1)</f>
        <v>-1</v>
      </c>
      <c r="AE166">
        <f>IF(data[[#This Row],[type]]="score",RANK(data[[#This Row],[score]],data[score])+COUNTIF($AD$3:AD166,AD166)-1,0)</f>
        <v>0</v>
      </c>
    </row>
    <row r="167" spans="24:31" x14ac:dyDescent="0.25">
      <c r="X167" s="1"/>
      <c r="Y167" s="1"/>
      <c r="AD167">
        <f>IF(data[[#This Row],[type]]="score",SUMPRODUCT($J$1:$AC$1,data[[#This Row],[ci.hts_index]:[stat.tb]]),-1)</f>
        <v>-1</v>
      </c>
      <c r="AE167">
        <f>IF(data[[#This Row],[type]]="score",RANK(data[[#This Row],[score]],data[score])+COUNTIF($AD$3:AD167,AD167)-1,0)</f>
        <v>0</v>
      </c>
    </row>
    <row r="168" spans="24:31" x14ac:dyDescent="0.25">
      <c r="X168" s="1"/>
      <c r="Y168" s="1"/>
      <c r="AD168">
        <f>IF(data[[#This Row],[type]]="score",SUMPRODUCT($J$1:$AC$1,data[[#This Row],[ci.hts_index]:[stat.tb]]),-1)</f>
        <v>-1</v>
      </c>
      <c r="AE168">
        <f>IF(data[[#This Row],[type]]="score",RANK(data[[#This Row],[score]],data[score])+COUNTIF($AD$3:AD168,AD168)-1,0)</f>
        <v>0</v>
      </c>
    </row>
    <row r="169" spans="24:31" x14ac:dyDescent="0.25">
      <c r="X169" s="1"/>
      <c r="Y169" s="1"/>
      <c r="AD169">
        <f>IF(data[[#This Row],[type]]="score",SUMPRODUCT($J$1:$AC$1,data[[#This Row],[ci.hts_index]:[stat.tb]]),-1)</f>
        <v>-1</v>
      </c>
      <c r="AE169">
        <f>IF(data[[#This Row],[type]]="score",RANK(data[[#This Row],[score]],data[score])+COUNTIF($AD$3:AD169,AD169)-1,0)</f>
        <v>0</v>
      </c>
    </row>
    <row r="170" spans="24:31" x14ac:dyDescent="0.25">
      <c r="X170" s="1"/>
      <c r="Y170" s="1"/>
      <c r="AD170">
        <f>IF(data[[#This Row],[type]]="score",SUMPRODUCT($J$1:$AC$1,data[[#This Row],[ci.hts_index]:[stat.tb]]),-1)</f>
        <v>-1</v>
      </c>
      <c r="AE170">
        <f>IF(data[[#This Row],[type]]="score",RANK(data[[#This Row],[score]],data[score])+COUNTIF($AD$3:AD170,AD170)-1,0)</f>
        <v>0</v>
      </c>
    </row>
    <row r="171" spans="24:31" x14ac:dyDescent="0.25">
      <c r="X171" s="1"/>
      <c r="Y171" s="1"/>
      <c r="AD171">
        <f>IF(data[[#This Row],[type]]="score",SUMPRODUCT($J$1:$AC$1,data[[#This Row],[ci.hts_index]:[stat.tb]]),-1)</f>
        <v>-1</v>
      </c>
      <c r="AE171">
        <f>IF(data[[#This Row],[type]]="score",RANK(data[[#This Row],[score]],data[score])+COUNTIF($AD$3:AD171,AD171)-1,0)</f>
        <v>0</v>
      </c>
    </row>
    <row r="172" spans="24:31" x14ac:dyDescent="0.25">
      <c r="X172" s="1"/>
      <c r="Y172" s="1"/>
      <c r="AD172">
        <f>IF(data[[#This Row],[type]]="score",SUMPRODUCT($J$1:$AC$1,data[[#This Row],[ci.hts_index]:[stat.tb]]),-1)</f>
        <v>-1</v>
      </c>
      <c r="AE172">
        <f>IF(data[[#This Row],[type]]="score",RANK(data[[#This Row],[score]],data[score])+COUNTIF($AD$3:AD172,AD172)-1,0)</f>
        <v>0</v>
      </c>
    </row>
    <row r="173" spans="24:31" x14ac:dyDescent="0.25">
      <c r="X173" s="1"/>
      <c r="Y173" s="1"/>
      <c r="AD173">
        <f>IF(data[[#This Row],[type]]="score",SUMPRODUCT($J$1:$AC$1,data[[#This Row],[ci.hts_index]:[stat.tb]]),-1)</f>
        <v>-1</v>
      </c>
      <c r="AE173">
        <f>IF(data[[#This Row],[type]]="score",RANK(data[[#This Row],[score]],data[score])+COUNTIF($AD$3:AD173,AD173)-1,0)</f>
        <v>0</v>
      </c>
    </row>
    <row r="174" spans="24:31" x14ac:dyDescent="0.25">
      <c r="X174" s="1"/>
      <c r="Y174" s="1"/>
      <c r="AD174">
        <f>IF(data[[#This Row],[type]]="score",SUMPRODUCT($J$1:$AC$1,data[[#This Row],[ci.hts_index]:[stat.tb]]),-1)</f>
        <v>-1</v>
      </c>
      <c r="AE174">
        <f>IF(data[[#This Row],[type]]="score",RANK(data[[#This Row],[score]],data[score])+COUNTIF($AD$3:AD174,AD174)-1,0)</f>
        <v>0</v>
      </c>
    </row>
    <row r="175" spans="24:31" x14ac:dyDescent="0.25">
      <c r="X175" s="1"/>
      <c r="Y175" s="1"/>
      <c r="AD175">
        <f>IF(data[[#This Row],[type]]="score",SUMPRODUCT($J$1:$AC$1,data[[#This Row],[ci.hts_index]:[stat.tb]]),-1)</f>
        <v>-1</v>
      </c>
      <c r="AE175">
        <f>IF(data[[#This Row],[type]]="score",RANK(data[[#This Row],[score]],data[score])+COUNTIF($AD$3:AD175,AD175)-1,0)</f>
        <v>0</v>
      </c>
    </row>
    <row r="176" spans="24:31" x14ac:dyDescent="0.25">
      <c r="X176" s="1"/>
      <c r="Y176" s="1"/>
      <c r="AD176">
        <f>IF(data[[#This Row],[type]]="score",SUMPRODUCT($J$1:$AC$1,data[[#This Row],[ci.hts_index]:[stat.tb]]),-1)</f>
        <v>-1</v>
      </c>
      <c r="AE176">
        <f>IF(data[[#This Row],[type]]="score",RANK(data[[#This Row],[score]],data[score])+COUNTIF($AD$3:AD176,AD176)-1,0)</f>
        <v>0</v>
      </c>
    </row>
    <row r="177" spans="24:31" x14ac:dyDescent="0.25">
      <c r="X177" s="1"/>
      <c r="Y177" s="1"/>
      <c r="AD177">
        <f>IF(data[[#This Row],[type]]="score",SUMPRODUCT($J$1:$AC$1,data[[#This Row],[ci.hts_index]:[stat.tb]]),-1)</f>
        <v>-1</v>
      </c>
      <c r="AE177">
        <f>IF(data[[#This Row],[type]]="score",RANK(data[[#This Row],[score]],data[score])+COUNTIF($AD$3:AD177,AD177)-1,0)</f>
        <v>0</v>
      </c>
    </row>
    <row r="178" spans="24:31" x14ac:dyDescent="0.25">
      <c r="X178" s="1"/>
      <c r="Y178" s="1"/>
      <c r="AD178">
        <f>IF(data[[#This Row],[type]]="score",SUMPRODUCT($J$1:$AC$1,data[[#This Row],[ci.hts_index]:[stat.tb]]),-1)</f>
        <v>-1</v>
      </c>
      <c r="AE178">
        <f>IF(data[[#This Row],[type]]="score",RANK(data[[#This Row],[score]],data[score])+COUNTIF($AD$3:AD178,AD178)-1,0)</f>
        <v>0</v>
      </c>
    </row>
    <row r="179" spans="24:31" x14ac:dyDescent="0.25">
      <c r="X179" s="1"/>
      <c r="Y179" s="1"/>
      <c r="AD179">
        <f>IF(data[[#This Row],[type]]="score",SUMPRODUCT($J$1:$AC$1,data[[#This Row],[ci.hts_index]:[stat.tb]]),-1)</f>
        <v>-1</v>
      </c>
      <c r="AE179">
        <f>IF(data[[#This Row],[type]]="score",RANK(data[[#This Row],[score]],data[score])+COUNTIF($AD$3:AD179,AD179)-1,0)</f>
        <v>0</v>
      </c>
    </row>
    <row r="180" spans="24:31" x14ac:dyDescent="0.25">
      <c r="X180" s="1"/>
      <c r="Y180" s="1"/>
      <c r="AD180">
        <f>IF(data[[#This Row],[type]]="score",SUMPRODUCT($J$1:$AC$1,data[[#This Row],[ci.hts_index]:[stat.tb]]),-1)</f>
        <v>-1</v>
      </c>
      <c r="AE180">
        <f>IF(data[[#This Row],[type]]="score",RANK(data[[#This Row],[score]],data[score])+COUNTIF($AD$3:AD180,AD180)-1,0)</f>
        <v>0</v>
      </c>
    </row>
    <row r="181" spans="24:31" x14ac:dyDescent="0.25">
      <c r="X181" s="1"/>
      <c r="Y181" s="1"/>
      <c r="AD181">
        <f>IF(data[[#This Row],[type]]="score",SUMPRODUCT($J$1:$AC$1,data[[#This Row],[ci.hts_index]:[stat.tb]]),-1)</f>
        <v>-1</v>
      </c>
      <c r="AE181">
        <f>IF(data[[#This Row],[type]]="score",RANK(data[[#This Row],[score]],data[score])+COUNTIF($AD$3:AD181,AD181)-1,0)</f>
        <v>0</v>
      </c>
    </row>
    <row r="182" spans="24:31" x14ac:dyDescent="0.25">
      <c r="X182" s="1"/>
      <c r="Y182" s="1"/>
      <c r="AD182">
        <f>IF(data[[#This Row],[type]]="score",SUMPRODUCT($J$1:$AC$1,data[[#This Row],[ci.hts_index]:[stat.tb]]),-1)</f>
        <v>-1</v>
      </c>
      <c r="AE182">
        <f>IF(data[[#This Row],[type]]="score",RANK(data[[#This Row],[score]],data[score])+COUNTIF($AD$3:AD182,AD182)-1,0)</f>
        <v>0</v>
      </c>
    </row>
    <row r="183" spans="24:31" x14ac:dyDescent="0.25">
      <c r="X183" s="1"/>
      <c r="Y183" s="1"/>
      <c r="AD183">
        <f>IF(data[[#This Row],[type]]="score",SUMPRODUCT($J$1:$AC$1,data[[#This Row],[ci.hts_index]:[stat.tb]]),-1)</f>
        <v>-1</v>
      </c>
      <c r="AE183">
        <f>IF(data[[#This Row],[type]]="score",RANK(data[[#This Row],[score]],data[score])+COUNTIF($AD$3:AD183,AD183)-1,0)</f>
        <v>0</v>
      </c>
    </row>
    <row r="184" spans="24:31" x14ac:dyDescent="0.25">
      <c r="X184" s="1"/>
      <c r="Y184" s="1"/>
      <c r="AD184">
        <f>IF(data[[#This Row],[type]]="score",SUMPRODUCT($J$1:$AC$1,data[[#This Row],[ci.hts_index]:[stat.tb]]),-1)</f>
        <v>-1</v>
      </c>
      <c r="AE184">
        <f>IF(data[[#This Row],[type]]="score",RANK(data[[#This Row],[score]],data[score])+COUNTIF($AD$3:AD184,AD184)-1,0)</f>
        <v>0</v>
      </c>
    </row>
    <row r="185" spans="24:31" x14ac:dyDescent="0.25">
      <c r="X185" s="1"/>
      <c r="Y185" s="1"/>
      <c r="AD185">
        <f>IF(data[[#This Row],[type]]="score",SUMPRODUCT($J$1:$AC$1,data[[#This Row],[ci.hts_index]:[stat.tb]]),-1)</f>
        <v>-1</v>
      </c>
      <c r="AE185">
        <f>IF(data[[#This Row],[type]]="score",RANK(data[[#This Row],[score]],data[score])+COUNTIF($AD$3:AD185,AD185)-1,0)</f>
        <v>0</v>
      </c>
    </row>
    <row r="186" spans="24:31" x14ac:dyDescent="0.25">
      <c r="X186" s="1"/>
      <c r="Y186" s="1"/>
      <c r="AD186">
        <f>IF(data[[#This Row],[type]]="score",SUMPRODUCT($J$1:$AC$1,data[[#This Row],[ci.hts_index]:[stat.tb]]),-1)</f>
        <v>-1</v>
      </c>
      <c r="AE186">
        <f>IF(data[[#This Row],[type]]="score",RANK(data[[#This Row],[score]],data[score])+COUNTIF($AD$3:AD186,AD186)-1,0)</f>
        <v>0</v>
      </c>
    </row>
    <row r="187" spans="24:31" x14ac:dyDescent="0.25">
      <c r="X187" s="1"/>
      <c r="Y187" s="1"/>
      <c r="AD187">
        <f>IF(data[[#This Row],[type]]="score",SUMPRODUCT($J$1:$AC$1,data[[#This Row],[ci.hts_index]:[stat.tb]]),-1)</f>
        <v>-1</v>
      </c>
      <c r="AE187">
        <f>IF(data[[#This Row],[type]]="score",RANK(data[[#This Row],[score]],data[score])+COUNTIF($AD$3:AD187,AD187)-1,0)</f>
        <v>0</v>
      </c>
    </row>
    <row r="188" spans="24:31" x14ac:dyDescent="0.25">
      <c r="X188" s="1"/>
      <c r="Y188" s="1"/>
      <c r="AD188">
        <f>IF(data[[#This Row],[type]]="score",SUMPRODUCT($J$1:$AC$1,data[[#This Row],[ci.hts_index]:[stat.tb]]),-1)</f>
        <v>-1</v>
      </c>
      <c r="AE188">
        <f>IF(data[[#This Row],[type]]="score",RANK(data[[#This Row],[score]],data[score])+COUNTIF($AD$3:AD188,AD188)-1,0)</f>
        <v>0</v>
      </c>
    </row>
    <row r="189" spans="24:31" x14ac:dyDescent="0.25">
      <c r="X189" s="1"/>
      <c r="Y189" s="1"/>
      <c r="AD189">
        <f>IF(data[[#This Row],[type]]="score",SUMPRODUCT($J$1:$AC$1,data[[#This Row],[ci.hts_index]:[stat.tb]]),-1)</f>
        <v>-1</v>
      </c>
      <c r="AE189">
        <f>IF(data[[#This Row],[type]]="score",RANK(data[[#This Row],[score]],data[score])+COUNTIF($AD$3:AD189,AD189)-1,0)</f>
        <v>0</v>
      </c>
    </row>
    <row r="190" spans="24:31" x14ac:dyDescent="0.25">
      <c r="X190" s="1"/>
      <c r="Y190" s="1"/>
      <c r="AD190">
        <f>IF(data[[#This Row],[type]]="score",SUMPRODUCT($J$1:$AC$1,data[[#This Row],[ci.hts_index]:[stat.tb]]),-1)</f>
        <v>-1</v>
      </c>
      <c r="AE190">
        <f>IF(data[[#This Row],[type]]="score",RANK(data[[#This Row],[score]],data[score])+COUNTIF($AD$3:AD190,AD190)-1,0)</f>
        <v>0</v>
      </c>
    </row>
    <row r="191" spans="24:31" x14ac:dyDescent="0.25">
      <c r="X191" s="1"/>
      <c r="Y191" s="1"/>
      <c r="AD191">
        <f>IF(data[[#This Row],[type]]="score",SUMPRODUCT($J$1:$AC$1,data[[#This Row],[ci.hts_index]:[stat.tb]]),-1)</f>
        <v>-1</v>
      </c>
      <c r="AE191">
        <f>IF(data[[#This Row],[type]]="score",RANK(data[[#This Row],[score]],data[score])+COUNTIF($AD$3:AD191,AD191)-1,0)</f>
        <v>0</v>
      </c>
    </row>
    <row r="192" spans="24:31" x14ac:dyDescent="0.25">
      <c r="X192" s="1"/>
      <c r="Y192" s="1"/>
      <c r="AD192">
        <f>IF(data[[#This Row],[type]]="score",SUMPRODUCT($J$1:$AC$1,data[[#This Row],[ci.hts_index]:[stat.tb]]),-1)</f>
        <v>-1</v>
      </c>
      <c r="AE192">
        <f>IF(data[[#This Row],[type]]="score",RANK(data[[#This Row],[score]],data[score])+COUNTIF($AD$3:AD192,AD192)-1,0)</f>
        <v>0</v>
      </c>
    </row>
    <row r="193" spans="24:31" x14ac:dyDescent="0.25">
      <c r="X193" s="1"/>
      <c r="Y193" s="1"/>
      <c r="AD193">
        <f>IF(data[[#This Row],[type]]="score",SUMPRODUCT($J$1:$AC$1,data[[#This Row],[ci.hts_index]:[stat.tb]]),-1)</f>
        <v>-1</v>
      </c>
      <c r="AE193">
        <f>IF(data[[#This Row],[type]]="score",RANK(data[[#This Row],[score]],data[score])+COUNTIF($AD$3:AD193,AD193)-1,0)</f>
        <v>0</v>
      </c>
    </row>
    <row r="194" spans="24:31" x14ac:dyDescent="0.25">
      <c r="X194" s="1"/>
      <c r="Y194" s="1"/>
      <c r="AD194">
        <f>IF(data[[#This Row],[type]]="score",SUMPRODUCT($J$1:$AC$1,data[[#This Row],[ci.hts_index]:[stat.tb]]),-1)</f>
        <v>-1</v>
      </c>
      <c r="AE194">
        <f>IF(data[[#This Row],[type]]="score",RANK(data[[#This Row],[score]],data[score])+COUNTIF($AD$3:AD194,AD194)-1,0)</f>
        <v>0</v>
      </c>
    </row>
    <row r="195" spans="24:31" x14ac:dyDescent="0.25">
      <c r="X195" s="1"/>
      <c r="Y195" s="1"/>
      <c r="AD195">
        <f>IF(data[[#This Row],[type]]="score",SUMPRODUCT($J$1:$AC$1,data[[#This Row],[ci.hts_index]:[stat.tb]]),-1)</f>
        <v>-1</v>
      </c>
      <c r="AE195">
        <f>IF(data[[#This Row],[type]]="score",RANK(data[[#This Row],[score]],data[score])+COUNTIF($AD$3:AD195,AD195)-1,0)</f>
        <v>0</v>
      </c>
    </row>
    <row r="196" spans="24:31" x14ac:dyDescent="0.25">
      <c r="X196" s="1"/>
      <c r="Y196" s="1"/>
      <c r="AD196">
        <f>IF(data[[#This Row],[type]]="score",SUMPRODUCT($J$1:$AC$1,data[[#This Row],[ci.hts_index]:[stat.tb]]),-1)</f>
        <v>-1</v>
      </c>
      <c r="AE196">
        <f>IF(data[[#This Row],[type]]="score",RANK(data[[#This Row],[score]],data[score])+COUNTIF($AD$3:AD196,AD196)-1,0)</f>
        <v>0</v>
      </c>
    </row>
    <row r="197" spans="24:31" x14ac:dyDescent="0.25">
      <c r="X197" s="1"/>
      <c r="Y197" s="1"/>
      <c r="AD197">
        <f>IF(data[[#This Row],[type]]="score",SUMPRODUCT($J$1:$AC$1,data[[#This Row],[ci.hts_index]:[stat.tb]]),-1)</f>
        <v>-1</v>
      </c>
      <c r="AE197">
        <f>IF(data[[#This Row],[type]]="score",RANK(data[[#This Row],[score]],data[score])+COUNTIF($AD$3:AD197,AD197)-1,0)</f>
        <v>0</v>
      </c>
    </row>
    <row r="198" spans="24:31" x14ac:dyDescent="0.25">
      <c r="X198" s="1"/>
      <c r="Y198" s="1"/>
      <c r="AD198">
        <f>IF(data[[#This Row],[type]]="score",SUMPRODUCT($J$1:$AC$1,data[[#This Row],[ci.hts_index]:[stat.tb]]),-1)</f>
        <v>-1</v>
      </c>
      <c r="AE198">
        <f>IF(data[[#This Row],[type]]="score",RANK(data[[#This Row],[score]],data[score])+COUNTIF($AD$3:AD198,AD198)-1,0)</f>
        <v>0</v>
      </c>
    </row>
    <row r="199" spans="24:31" x14ac:dyDescent="0.25">
      <c r="X199" s="1"/>
      <c r="Y199" s="1"/>
      <c r="AD199">
        <f>IF(data[[#This Row],[type]]="score",SUMPRODUCT($J$1:$AC$1,data[[#This Row],[ci.hts_index]:[stat.tb]]),-1)</f>
        <v>-1</v>
      </c>
      <c r="AE199">
        <f>IF(data[[#This Row],[type]]="score",RANK(data[[#This Row],[score]],data[score])+COUNTIF($AD$3:AD199,AD199)-1,0)</f>
        <v>0</v>
      </c>
    </row>
    <row r="200" spans="24:31" x14ac:dyDescent="0.25">
      <c r="X200" s="1"/>
      <c r="Y200" s="1"/>
      <c r="AD200">
        <f>IF(data[[#This Row],[type]]="score",SUMPRODUCT($J$1:$AC$1,data[[#This Row],[ci.hts_index]:[stat.tb]]),-1)</f>
        <v>-1</v>
      </c>
      <c r="AE200">
        <f>IF(data[[#This Row],[type]]="score",RANK(data[[#This Row],[score]],data[score])+COUNTIF($AD$3:AD200,AD200)-1,0)</f>
        <v>0</v>
      </c>
    </row>
    <row r="201" spans="24:31" x14ac:dyDescent="0.25">
      <c r="X201" s="1"/>
      <c r="Y201" s="1"/>
      <c r="AD201">
        <f>IF(data[[#This Row],[type]]="score",SUMPRODUCT($J$1:$AC$1,data[[#This Row],[ci.hts_index]:[stat.tb]]),-1)</f>
        <v>-1</v>
      </c>
      <c r="AE201">
        <f>IF(data[[#This Row],[type]]="score",RANK(data[[#This Row],[score]],data[score])+COUNTIF($AD$3:AD201,AD201)-1,0)</f>
        <v>0</v>
      </c>
    </row>
    <row r="202" spans="24:31" x14ac:dyDescent="0.25">
      <c r="X202" s="1"/>
      <c r="Y202" s="1"/>
      <c r="AD202">
        <f>IF(data[[#This Row],[type]]="score",SUMPRODUCT($J$1:$AC$1,data[[#This Row],[ci.hts_index]:[stat.tb]]),-1)</f>
        <v>-1</v>
      </c>
      <c r="AE202">
        <f>IF(data[[#This Row],[type]]="score",RANK(data[[#This Row],[score]],data[score])+COUNTIF($AD$3:AD202,AD202)-1,0)</f>
        <v>0</v>
      </c>
    </row>
    <row r="203" spans="24:31" x14ac:dyDescent="0.25">
      <c r="X203" s="1"/>
      <c r="Y203" s="1"/>
      <c r="AD203">
        <f>IF(data[[#This Row],[type]]="score",SUMPRODUCT($J$1:$AC$1,data[[#This Row],[ci.hts_index]:[stat.tb]]),-1)</f>
        <v>-1</v>
      </c>
      <c r="AE203">
        <f>IF(data[[#This Row],[type]]="score",RANK(data[[#This Row],[score]],data[score])+COUNTIF($AD$3:AD203,AD203)-1,0)</f>
        <v>0</v>
      </c>
    </row>
    <row r="204" spans="24:31" x14ac:dyDescent="0.25">
      <c r="X204" s="1"/>
      <c r="Y204" s="1"/>
      <c r="AD204">
        <f>IF(data[[#This Row],[type]]="score",SUMPRODUCT($J$1:$AC$1,data[[#This Row],[ci.hts_index]:[stat.tb]]),-1)</f>
        <v>-1</v>
      </c>
      <c r="AE204">
        <f>IF(data[[#This Row],[type]]="score",RANK(data[[#This Row],[score]],data[score])+COUNTIF($AD$3:AD204,AD204)-1,0)</f>
        <v>0</v>
      </c>
    </row>
    <row r="205" spans="24:31" x14ac:dyDescent="0.25">
      <c r="X205" s="1"/>
      <c r="Y205" s="1"/>
      <c r="AD205">
        <f>IF(data[[#This Row],[type]]="score",SUMPRODUCT($J$1:$AC$1,data[[#This Row],[ci.hts_index]:[stat.tb]]),-1)</f>
        <v>-1</v>
      </c>
      <c r="AE205">
        <f>IF(data[[#This Row],[type]]="score",RANK(data[[#This Row],[score]],data[score])+COUNTIF($AD$3:AD205,AD205)-1,0)</f>
        <v>0</v>
      </c>
    </row>
    <row r="206" spans="24:31" x14ac:dyDescent="0.25">
      <c r="X206" s="1"/>
      <c r="Y206" s="1"/>
      <c r="AD206">
        <f>IF(data[[#This Row],[type]]="score",SUMPRODUCT($J$1:$AC$1,data[[#This Row],[ci.hts_index]:[stat.tb]]),-1)</f>
        <v>-1</v>
      </c>
      <c r="AE206">
        <f>IF(data[[#This Row],[type]]="score",RANK(data[[#This Row],[score]],data[score])+COUNTIF($AD$3:AD206,AD206)-1,0)</f>
        <v>0</v>
      </c>
    </row>
    <row r="207" spans="24:31" x14ac:dyDescent="0.25">
      <c r="X207" s="1"/>
      <c r="Y207" s="1"/>
      <c r="AD207">
        <f>IF(data[[#This Row],[type]]="score",SUMPRODUCT($J$1:$AC$1,data[[#This Row],[ci.hts_index]:[stat.tb]]),-1)</f>
        <v>-1</v>
      </c>
      <c r="AE207">
        <f>IF(data[[#This Row],[type]]="score",RANK(data[[#This Row],[score]],data[score])+COUNTIF($AD$3:AD207,AD207)-1,0)</f>
        <v>0</v>
      </c>
    </row>
    <row r="208" spans="24:31" x14ac:dyDescent="0.25">
      <c r="X208" s="1"/>
      <c r="Y208" s="1"/>
      <c r="AD208">
        <f>IF(data[[#This Row],[type]]="score",SUMPRODUCT($J$1:$AC$1,data[[#This Row],[ci.hts_index]:[stat.tb]]),-1)</f>
        <v>-1</v>
      </c>
      <c r="AE208">
        <f>IF(data[[#This Row],[type]]="score",RANK(data[[#This Row],[score]],data[score])+COUNTIF($AD$3:AD208,AD208)-1,0)</f>
        <v>0</v>
      </c>
    </row>
    <row r="209" spans="24:31" x14ac:dyDescent="0.25">
      <c r="X209" s="1"/>
      <c r="Y209" s="1"/>
      <c r="AD209">
        <f>IF(data[[#This Row],[type]]="score",SUMPRODUCT($J$1:$AC$1,data[[#This Row],[ci.hts_index]:[stat.tb]]),-1)</f>
        <v>-1</v>
      </c>
      <c r="AE209">
        <f>IF(data[[#This Row],[type]]="score",RANK(data[[#This Row],[score]],data[score])+COUNTIF($AD$3:AD209,AD209)-1,0)</f>
        <v>0</v>
      </c>
    </row>
    <row r="210" spans="24:31" x14ac:dyDescent="0.25">
      <c r="X210" s="1"/>
      <c r="Y210" s="1"/>
      <c r="AD210">
        <f>IF(data[[#This Row],[type]]="score",SUMPRODUCT($J$1:$AC$1,data[[#This Row],[ci.hts_index]:[stat.tb]]),-1)</f>
        <v>-1</v>
      </c>
      <c r="AE210">
        <f>IF(data[[#This Row],[type]]="score",RANK(data[[#This Row],[score]],data[score])+COUNTIF($AD$3:AD210,AD210)-1,0)</f>
        <v>0</v>
      </c>
    </row>
    <row r="211" spans="24:31" x14ac:dyDescent="0.25">
      <c r="X211" s="1"/>
      <c r="Y211" s="1"/>
      <c r="AD211">
        <f>IF(data[[#This Row],[type]]="score",SUMPRODUCT($J$1:$AC$1,data[[#This Row],[ci.hts_index]:[stat.tb]]),-1)</f>
        <v>-1</v>
      </c>
      <c r="AE211">
        <f>IF(data[[#This Row],[type]]="score",RANK(data[[#This Row],[score]],data[score])+COUNTIF($AD$3:AD211,AD211)-1,0)</f>
        <v>0</v>
      </c>
    </row>
    <row r="212" spans="24:31" x14ac:dyDescent="0.25">
      <c r="X212" s="1"/>
      <c r="Y212" s="1"/>
      <c r="AD212">
        <f>IF(data[[#This Row],[type]]="score",SUMPRODUCT($J$1:$AC$1,data[[#This Row],[ci.hts_index]:[stat.tb]]),-1)</f>
        <v>-1</v>
      </c>
      <c r="AE212">
        <f>IF(data[[#This Row],[type]]="score",RANK(data[[#This Row],[score]],data[score])+COUNTIF($AD$3:AD212,AD212)-1,0)</f>
        <v>0</v>
      </c>
    </row>
    <row r="213" spans="24:31" x14ac:dyDescent="0.25">
      <c r="X213" s="1"/>
      <c r="Y213" s="1"/>
      <c r="AD213">
        <f>IF(data[[#This Row],[type]]="score",SUMPRODUCT($J$1:$AC$1,data[[#This Row],[ci.hts_index]:[stat.tb]]),-1)</f>
        <v>-1</v>
      </c>
      <c r="AE213">
        <f>IF(data[[#This Row],[type]]="score",RANK(data[[#This Row],[score]],data[score])+COUNTIF($AD$3:AD213,AD213)-1,0)</f>
        <v>0</v>
      </c>
    </row>
    <row r="214" spans="24:31" x14ac:dyDescent="0.25">
      <c r="X214" s="1"/>
      <c r="Y214" s="1"/>
      <c r="AD214">
        <f>IF(data[[#This Row],[type]]="score",SUMPRODUCT($J$1:$AC$1,data[[#This Row],[ci.hts_index]:[stat.tb]]),-1)</f>
        <v>-1</v>
      </c>
      <c r="AE214">
        <f>IF(data[[#This Row],[type]]="score",RANK(data[[#This Row],[score]],data[score])+COUNTIF($AD$3:AD214,AD214)-1,0)</f>
        <v>0</v>
      </c>
    </row>
    <row r="215" spans="24:31" x14ac:dyDescent="0.25">
      <c r="X215" s="1"/>
      <c r="Y215" s="1"/>
      <c r="AD215">
        <f>IF(data[[#This Row],[type]]="score",SUMPRODUCT($J$1:$AC$1,data[[#This Row],[ci.hts_index]:[stat.tb]]),-1)</f>
        <v>-1</v>
      </c>
      <c r="AE215">
        <f>IF(data[[#This Row],[type]]="score",RANK(data[[#This Row],[score]],data[score])+COUNTIF($AD$3:AD215,AD215)-1,0)</f>
        <v>0</v>
      </c>
    </row>
    <row r="216" spans="24:31" x14ac:dyDescent="0.25">
      <c r="X216" s="1"/>
      <c r="Y216" s="1"/>
      <c r="AD216">
        <f>IF(data[[#This Row],[type]]="score",SUMPRODUCT($J$1:$AC$1,data[[#This Row],[ci.hts_index]:[stat.tb]]),-1)</f>
        <v>-1</v>
      </c>
      <c r="AE216">
        <f>IF(data[[#This Row],[type]]="score",RANK(data[[#This Row],[score]],data[score])+COUNTIF($AD$3:AD216,AD216)-1,0)</f>
        <v>0</v>
      </c>
    </row>
    <row r="217" spans="24:31" x14ac:dyDescent="0.25">
      <c r="X217" s="1"/>
      <c r="Y217" s="1"/>
      <c r="AD217">
        <f>IF(data[[#This Row],[type]]="score",SUMPRODUCT($J$1:$AC$1,data[[#This Row],[ci.hts_index]:[stat.tb]]),-1)</f>
        <v>-1</v>
      </c>
      <c r="AE217">
        <f>IF(data[[#This Row],[type]]="score",RANK(data[[#This Row],[score]],data[score])+COUNTIF($AD$3:AD217,AD217)-1,0)</f>
        <v>0</v>
      </c>
    </row>
    <row r="218" spans="24:31" x14ac:dyDescent="0.25">
      <c r="X218" s="1"/>
      <c r="Y218" s="1"/>
      <c r="AD218">
        <f>IF(data[[#This Row],[type]]="score",SUMPRODUCT($J$1:$AC$1,data[[#This Row],[ci.hts_index]:[stat.tb]]),-1)</f>
        <v>-1</v>
      </c>
      <c r="AE218">
        <f>IF(data[[#This Row],[type]]="score",RANK(data[[#This Row],[score]],data[score])+COUNTIF($AD$3:AD218,AD218)-1,0)</f>
        <v>0</v>
      </c>
    </row>
    <row r="219" spans="24:31" x14ac:dyDescent="0.25">
      <c r="X219" s="1"/>
      <c r="Y219" s="1"/>
      <c r="AD219">
        <f>IF(data[[#This Row],[type]]="score",SUMPRODUCT($J$1:$AC$1,data[[#This Row],[ci.hts_index]:[stat.tb]]),-1)</f>
        <v>-1</v>
      </c>
      <c r="AE219">
        <f>IF(data[[#This Row],[type]]="score",RANK(data[[#This Row],[score]],data[score])+COUNTIF($AD$3:AD219,AD219)-1,0)</f>
        <v>0</v>
      </c>
    </row>
    <row r="220" spans="24:31" x14ac:dyDescent="0.25">
      <c r="X220" s="1"/>
      <c r="Y220" s="1"/>
      <c r="AD220">
        <f>IF(data[[#This Row],[type]]="score",SUMPRODUCT($J$1:$AC$1,data[[#This Row],[ci.hts_index]:[stat.tb]]),-1)</f>
        <v>-1</v>
      </c>
      <c r="AE220">
        <f>IF(data[[#This Row],[type]]="score",RANK(data[[#This Row],[score]],data[score])+COUNTIF($AD$3:AD220,AD220)-1,0)</f>
        <v>0</v>
      </c>
    </row>
    <row r="221" spans="24:31" x14ac:dyDescent="0.25">
      <c r="X221" s="1"/>
      <c r="Y221" s="1"/>
      <c r="AD221">
        <f>IF(data[[#This Row],[type]]="score",SUMPRODUCT($J$1:$AC$1,data[[#This Row],[ci.hts_index]:[stat.tb]]),-1)</f>
        <v>-1</v>
      </c>
      <c r="AE221">
        <f>IF(data[[#This Row],[type]]="score",RANK(data[[#This Row],[score]],data[score])+COUNTIF($AD$3:AD221,AD221)-1,0)</f>
        <v>0</v>
      </c>
    </row>
    <row r="222" spans="24:31" x14ac:dyDescent="0.25">
      <c r="X222" s="1"/>
      <c r="Y222" s="1"/>
      <c r="AD222">
        <f>IF(data[[#This Row],[type]]="score",SUMPRODUCT($J$1:$AC$1,data[[#This Row],[ci.hts_index]:[stat.tb]]),-1)</f>
        <v>-1</v>
      </c>
      <c r="AE222">
        <f>IF(data[[#This Row],[type]]="score",RANK(data[[#This Row],[score]],data[score])+COUNTIF($AD$3:AD222,AD222)-1,0)</f>
        <v>0</v>
      </c>
    </row>
    <row r="223" spans="24:31" x14ac:dyDescent="0.25">
      <c r="X223" s="1"/>
      <c r="Y223" s="1"/>
      <c r="AD223">
        <f>IF(data[[#This Row],[type]]="score",SUMPRODUCT($J$1:$AC$1,data[[#This Row],[ci.hts_index]:[stat.tb]]),-1)</f>
        <v>-1</v>
      </c>
      <c r="AE223">
        <f>IF(data[[#This Row],[type]]="score",RANK(data[[#This Row],[score]],data[score])+COUNTIF($AD$3:AD223,AD223)-1,0)</f>
        <v>0</v>
      </c>
    </row>
    <row r="224" spans="24:31" x14ac:dyDescent="0.25">
      <c r="X224" s="1"/>
      <c r="Y224" s="1"/>
      <c r="AD224">
        <f>IF(data[[#This Row],[type]]="score",SUMPRODUCT($J$1:$AC$1,data[[#This Row],[ci.hts_index]:[stat.tb]]),-1)</f>
        <v>-1</v>
      </c>
      <c r="AE224">
        <f>IF(data[[#This Row],[type]]="score",RANK(data[[#This Row],[score]],data[score])+COUNTIF($AD$3:AD224,AD224)-1,0)</f>
        <v>0</v>
      </c>
    </row>
    <row r="225" spans="24:31" x14ac:dyDescent="0.25">
      <c r="X225" s="1"/>
      <c r="Y225" s="1"/>
      <c r="AD225">
        <f>IF(data[[#This Row],[type]]="score",SUMPRODUCT($J$1:$AC$1,data[[#This Row],[ci.hts_index]:[stat.tb]]),-1)</f>
        <v>-1</v>
      </c>
      <c r="AE225">
        <f>IF(data[[#This Row],[type]]="score",RANK(data[[#This Row],[score]],data[score])+COUNTIF($AD$3:AD225,AD225)-1,0)</f>
        <v>0</v>
      </c>
    </row>
    <row r="226" spans="24:31" x14ac:dyDescent="0.25">
      <c r="X226" s="1"/>
      <c r="Y226" s="1"/>
      <c r="AD226">
        <f>IF(data[[#This Row],[type]]="score",SUMPRODUCT($J$1:$AC$1,data[[#This Row],[ci.hts_index]:[stat.tb]]),-1)</f>
        <v>-1</v>
      </c>
      <c r="AE226">
        <f>IF(data[[#This Row],[type]]="score",RANK(data[[#This Row],[score]],data[score])+COUNTIF($AD$3:AD226,AD226)-1,0)</f>
        <v>0</v>
      </c>
    </row>
    <row r="227" spans="24:31" x14ac:dyDescent="0.25">
      <c r="X227" s="1"/>
      <c r="Y227" s="1"/>
      <c r="AD227">
        <f>IF(data[[#This Row],[type]]="score",SUMPRODUCT($J$1:$AC$1,data[[#This Row],[ci.hts_index]:[stat.tb]]),-1)</f>
        <v>-1</v>
      </c>
      <c r="AE227">
        <f>IF(data[[#This Row],[type]]="score",RANK(data[[#This Row],[score]],data[score])+COUNTIF($AD$3:AD227,AD227)-1,0)</f>
        <v>0</v>
      </c>
    </row>
    <row r="228" spans="24:31" x14ac:dyDescent="0.25">
      <c r="X228" s="1"/>
      <c r="Y228" s="1"/>
      <c r="AD228">
        <f>IF(data[[#This Row],[type]]="score",SUMPRODUCT($J$1:$AC$1,data[[#This Row],[ci.hts_index]:[stat.tb]]),-1)</f>
        <v>-1</v>
      </c>
      <c r="AE228">
        <f>IF(data[[#This Row],[type]]="score",RANK(data[[#This Row],[score]],data[score])+COUNTIF($AD$3:AD228,AD228)-1,0)</f>
        <v>0</v>
      </c>
    </row>
    <row r="229" spans="24:31" x14ac:dyDescent="0.25">
      <c r="X229" s="1"/>
      <c r="Y229" s="1"/>
      <c r="AD229">
        <f>IF(data[[#This Row],[type]]="score",SUMPRODUCT($J$1:$AC$1,data[[#This Row],[ci.hts_index]:[stat.tb]]),-1)</f>
        <v>-1</v>
      </c>
      <c r="AE229">
        <f>IF(data[[#This Row],[type]]="score",RANK(data[[#This Row],[score]],data[score])+COUNTIF($AD$3:AD229,AD229)-1,0)</f>
        <v>0</v>
      </c>
    </row>
    <row r="230" spans="24:31" x14ac:dyDescent="0.25">
      <c r="X230" s="1"/>
      <c r="Y230" s="1"/>
      <c r="AD230">
        <f>IF(data[[#This Row],[type]]="score",SUMPRODUCT($J$1:$AC$1,data[[#This Row],[ci.hts_index]:[stat.tb]]),-1)</f>
        <v>-1</v>
      </c>
      <c r="AE230">
        <f>IF(data[[#This Row],[type]]="score",RANK(data[[#This Row],[score]],data[score])+COUNTIF($AD$3:AD230,AD230)-1,0)</f>
        <v>0</v>
      </c>
    </row>
    <row r="231" spans="24:31" x14ac:dyDescent="0.25">
      <c r="X231" s="1"/>
      <c r="Y231" s="1"/>
      <c r="AD231">
        <f>IF(data[[#This Row],[type]]="score",SUMPRODUCT($J$1:$AC$1,data[[#This Row],[ci.hts_index]:[stat.tb]]),-1)</f>
        <v>-1</v>
      </c>
      <c r="AE231">
        <f>IF(data[[#This Row],[type]]="score",RANK(data[[#This Row],[score]],data[score])+COUNTIF($AD$3:AD231,AD231)-1,0)</f>
        <v>0</v>
      </c>
    </row>
    <row r="232" spans="24:31" x14ac:dyDescent="0.25">
      <c r="X232" s="1"/>
      <c r="Y232" s="1"/>
      <c r="AD232">
        <f>IF(data[[#This Row],[type]]="score",SUMPRODUCT($J$1:$AC$1,data[[#This Row],[ci.hts_index]:[stat.tb]]),-1)</f>
        <v>-1</v>
      </c>
      <c r="AE232">
        <f>IF(data[[#This Row],[type]]="score",RANK(data[[#This Row],[score]],data[score])+COUNTIF($AD$3:AD232,AD232)-1,0)</f>
        <v>0</v>
      </c>
    </row>
    <row r="233" spans="24:31" x14ac:dyDescent="0.25">
      <c r="X233" s="1"/>
      <c r="Y233" s="1"/>
      <c r="AD233">
        <f>IF(data[[#This Row],[type]]="score",SUMPRODUCT($J$1:$AC$1,data[[#This Row],[ci.hts_index]:[stat.tb]]),-1)</f>
        <v>-1</v>
      </c>
      <c r="AE233">
        <f>IF(data[[#This Row],[type]]="score",RANK(data[[#This Row],[score]],data[score])+COUNTIF($AD$3:AD233,AD233)-1,0)</f>
        <v>0</v>
      </c>
    </row>
    <row r="234" spans="24:31" x14ac:dyDescent="0.25">
      <c r="X234" s="1"/>
      <c r="Y234" s="1"/>
      <c r="AD234">
        <f>IF(data[[#This Row],[type]]="score",SUMPRODUCT($J$1:$AC$1,data[[#This Row],[ci.hts_index]:[stat.tb]]),-1)</f>
        <v>-1</v>
      </c>
      <c r="AE234">
        <f>IF(data[[#This Row],[type]]="score",RANK(data[[#This Row],[score]],data[score])+COUNTIF($AD$3:AD234,AD234)-1,0)</f>
        <v>0</v>
      </c>
    </row>
    <row r="235" spans="24:31" x14ac:dyDescent="0.25">
      <c r="X235" s="1"/>
      <c r="Y235" s="1"/>
      <c r="AD235">
        <f>IF(data[[#This Row],[type]]="score",SUMPRODUCT($J$1:$AC$1,data[[#This Row],[ci.hts_index]:[stat.tb]]),-1)</f>
        <v>-1</v>
      </c>
      <c r="AE235">
        <f>IF(data[[#This Row],[type]]="score",RANK(data[[#This Row],[score]],data[score])+COUNTIF($AD$3:AD235,AD235)-1,0)</f>
        <v>0</v>
      </c>
    </row>
    <row r="236" spans="24:31" x14ac:dyDescent="0.25">
      <c r="X236" s="1"/>
      <c r="Y236" s="1"/>
      <c r="AD236">
        <f>IF(data[[#This Row],[type]]="score",SUMPRODUCT($J$1:$AC$1,data[[#This Row],[ci.hts_index]:[stat.tb]]),-1)</f>
        <v>-1</v>
      </c>
      <c r="AE236">
        <f>IF(data[[#This Row],[type]]="score",RANK(data[[#This Row],[score]],data[score])+COUNTIF($AD$3:AD236,AD236)-1,0)</f>
        <v>0</v>
      </c>
    </row>
    <row r="237" spans="24:31" x14ac:dyDescent="0.25">
      <c r="X237" s="1"/>
      <c r="Y237" s="1"/>
      <c r="AD237">
        <f>IF(data[[#This Row],[type]]="score",SUMPRODUCT($J$1:$AC$1,data[[#This Row],[ci.hts_index]:[stat.tb]]),-1)</f>
        <v>-1</v>
      </c>
      <c r="AE237">
        <f>IF(data[[#This Row],[type]]="score",RANK(data[[#This Row],[score]],data[score])+COUNTIF($AD$3:AD237,AD237)-1,0)</f>
        <v>0</v>
      </c>
    </row>
    <row r="238" spans="24:31" x14ac:dyDescent="0.25">
      <c r="X238" s="1"/>
      <c r="Y238" s="1"/>
      <c r="AD238">
        <f>IF(data[[#This Row],[type]]="score",SUMPRODUCT($J$1:$AC$1,data[[#This Row],[ci.hts_index]:[stat.tb]]),-1)</f>
        <v>-1</v>
      </c>
      <c r="AE238">
        <f>IF(data[[#This Row],[type]]="score",RANK(data[[#This Row],[score]],data[score])+COUNTIF($AD$3:AD238,AD238)-1,0)</f>
        <v>0</v>
      </c>
    </row>
    <row r="239" spans="24:31" x14ac:dyDescent="0.25">
      <c r="X239" s="1"/>
      <c r="Y239" s="1"/>
      <c r="AD239">
        <f>IF(data[[#This Row],[type]]="score",SUMPRODUCT($J$1:$AC$1,data[[#This Row],[ci.hts_index]:[stat.tb]]),-1)</f>
        <v>-1</v>
      </c>
      <c r="AE239">
        <f>IF(data[[#This Row],[type]]="score",RANK(data[[#This Row],[score]],data[score])+COUNTIF($AD$3:AD239,AD239)-1,0)</f>
        <v>0</v>
      </c>
    </row>
    <row r="240" spans="24:31" x14ac:dyDescent="0.25">
      <c r="X240" s="1"/>
      <c r="Y240" s="1"/>
      <c r="AD240">
        <f>IF(data[[#This Row],[type]]="score",SUMPRODUCT($J$1:$AC$1,data[[#This Row],[ci.hts_index]:[stat.tb]]),-1)</f>
        <v>-1</v>
      </c>
      <c r="AE240">
        <f>IF(data[[#This Row],[type]]="score",RANK(data[[#This Row],[score]],data[score])+COUNTIF($AD$3:AD240,AD240)-1,0)</f>
        <v>0</v>
      </c>
    </row>
    <row r="241" spans="24:31" x14ac:dyDescent="0.25">
      <c r="X241" s="1"/>
      <c r="Y241" s="1"/>
      <c r="AD241">
        <f>IF(data[[#This Row],[type]]="score",SUMPRODUCT($J$1:$AC$1,data[[#This Row],[ci.hts_index]:[stat.tb]]),-1)</f>
        <v>-1</v>
      </c>
      <c r="AE241">
        <f>IF(data[[#This Row],[type]]="score",RANK(data[[#This Row],[score]],data[score])+COUNTIF($AD$3:AD241,AD241)-1,0)</f>
        <v>0</v>
      </c>
    </row>
    <row r="242" spans="24:31" x14ac:dyDescent="0.25">
      <c r="X242" s="1"/>
      <c r="Y242" s="1"/>
      <c r="AD242">
        <f>IF(data[[#This Row],[type]]="score",SUMPRODUCT($J$1:$AC$1,data[[#This Row],[ci.hts_index]:[stat.tb]]),-1)</f>
        <v>-1</v>
      </c>
      <c r="AE242">
        <f>IF(data[[#This Row],[type]]="score",RANK(data[[#This Row],[score]],data[score])+COUNTIF($AD$3:AD242,AD242)-1,0)</f>
        <v>0</v>
      </c>
    </row>
    <row r="243" spans="24:31" x14ac:dyDescent="0.25">
      <c r="X243" s="1"/>
      <c r="Y243" s="1"/>
      <c r="AD243">
        <f>IF(data[[#This Row],[type]]="score",SUMPRODUCT($J$1:$AC$1,data[[#This Row],[ci.hts_index]:[stat.tb]]),-1)</f>
        <v>-1</v>
      </c>
      <c r="AE243">
        <f>IF(data[[#This Row],[type]]="score",RANK(data[[#This Row],[score]],data[score])+COUNTIF($AD$3:AD243,AD243)-1,0)</f>
        <v>0</v>
      </c>
    </row>
    <row r="244" spans="24:31" x14ac:dyDescent="0.25">
      <c r="X244" s="1"/>
      <c r="Y244" s="1"/>
      <c r="AD244">
        <f>IF(data[[#This Row],[type]]="score",SUMPRODUCT($J$1:$AC$1,data[[#This Row],[ci.hts_index]:[stat.tb]]),-1)</f>
        <v>-1</v>
      </c>
      <c r="AE244">
        <f>IF(data[[#This Row],[type]]="score",RANK(data[[#This Row],[score]],data[score])+COUNTIF($AD$3:AD244,AD244)-1,0)</f>
        <v>0</v>
      </c>
    </row>
    <row r="245" spans="24:31" x14ac:dyDescent="0.25">
      <c r="X245" s="1"/>
      <c r="Y245" s="1"/>
      <c r="AD245">
        <f>IF(data[[#This Row],[type]]="score",SUMPRODUCT($J$1:$AC$1,data[[#This Row],[ci.hts_index]:[stat.tb]]),-1)</f>
        <v>-1</v>
      </c>
      <c r="AE245">
        <f>IF(data[[#This Row],[type]]="score",RANK(data[[#This Row],[score]],data[score])+COUNTIF($AD$3:AD245,AD245)-1,0)</f>
        <v>0</v>
      </c>
    </row>
    <row r="246" spans="24:31" x14ac:dyDescent="0.25">
      <c r="X246" s="1"/>
      <c r="Y246" s="1"/>
      <c r="AD246">
        <f>IF(data[[#This Row],[type]]="score",SUMPRODUCT($J$1:$AC$1,data[[#This Row],[ci.hts_index]:[stat.tb]]),-1)</f>
        <v>-1</v>
      </c>
      <c r="AE246">
        <f>IF(data[[#This Row],[type]]="score",RANK(data[[#This Row],[score]],data[score])+COUNTIF($AD$3:AD246,AD246)-1,0)</f>
        <v>0</v>
      </c>
    </row>
    <row r="247" spans="24:31" x14ac:dyDescent="0.25">
      <c r="X247" s="1"/>
      <c r="Y247" s="1"/>
      <c r="AD247">
        <f>IF(data[[#This Row],[type]]="score",SUMPRODUCT($J$1:$AC$1,data[[#This Row],[ci.hts_index]:[stat.tb]]),-1)</f>
        <v>-1</v>
      </c>
      <c r="AE247">
        <f>IF(data[[#This Row],[type]]="score",RANK(data[[#This Row],[score]],data[score])+COUNTIF($AD$3:AD247,AD247)-1,0)</f>
        <v>0</v>
      </c>
    </row>
    <row r="248" spans="24:31" x14ac:dyDescent="0.25">
      <c r="X248" s="1"/>
      <c r="Y248" s="1"/>
      <c r="AD248">
        <f>IF(data[[#This Row],[type]]="score",SUMPRODUCT($J$1:$AC$1,data[[#This Row],[ci.hts_index]:[stat.tb]]),-1)</f>
        <v>-1</v>
      </c>
      <c r="AE248">
        <f>IF(data[[#This Row],[type]]="score",RANK(data[[#This Row],[score]],data[score])+COUNTIF($AD$3:AD248,AD248)-1,0)</f>
        <v>0</v>
      </c>
    </row>
    <row r="249" spans="24:31" x14ac:dyDescent="0.25">
      <c r="X249" s="1"/>
      <c r="Y249" s="1"/>
      <c r="AD249">
        <f>IF(data[[#This Row],[type]]="score",SUMPRODUCT($J$1:$AC$1,data[[#This Row],[ci.hts_index]:[stat.tb]]),-1)</f>
        <v>-1</v>
      </c>
      <c r="AE249">
        <f>IF(data[[#This Row],[type]]="score",RANK(data[[#This Row],[score]],data[score])+COUNTIF($AD$3:AD249,AD249)-1,0)</f>
        <v>0</v>
      </c>
    </row>
    <row r="250" spans="24:31" x14ac:dyDescent="0.25">
      <c r="X250" s="1"/>
      <c r="Y250" s="1"/>
      <c r="AD250">
        <f>IF(data[[#This Row],[type]]="score",SUMPRODUCT($J$1:$AC$1,data[[#This Row],[ci.hts_index]:[stat.tb]]),-1)</f>
        <v>-1</v>
      </c>
      <c r="AE250">
        <f>IF(data[[#This Row],[type]]="score",RANK(data[[#This Row],[score]],data[score])+COUNTIF($AD$3:AD250,AD250)-1,0)</f>
        <v>0</v>
      </c>
    </row>
    <row r="251" spans="24:31" x14ac:dyDescent="0.25">
      <c r="X251" s="1"/>
      <c r="Y251" s="1"/>
      <c r="AD251">
        <f>IF(data[[#This Row],[type]]="score",SUMPRODUCT($J$1:$AC$1,data[[#This Row],[ci.hts_index]:[stat.tb]]),-1)</f>
        <v>-1</v>
      </c>
      <c r="AE251">
        <f>IF(data[[#This Row],[type]]="score",RANK(data[[#This Row],[score]],data[score])+COUNTIF($AD$3:AD251,AD251)-1,0)</f>
        <v>0</v>
      </c>
    </row>
    <row r="252" spans="24:31" x14ac:dyDescent="0.25">
      <c r="X252" s="1"/>
      <c r="Y252" s="1"/>
      <c r="AD252">
        <f>IF(data[[#This Row],[type]]="score",SUMPRODUCT($J$1:$AC$1,data[[#This Row],[ci.hts_index]:[stat.tb]]),-1)</f>
        <v>-1</v>
      </c>
      <c r="AE252">
        <f>IF(data[[#This Row],[type]]="score",RANK(data[[#This Row],[score]],data[score])+COUNTIF($AD$3:AD252,AD252)-1,0)</f>
        <v>0</v>
      </c>
    </row>
    <row r="253" spans="24:31" x14ac:dyDescent="0.25">
      <c r="X253" s="1"/>
      <c r="Y253" s="1"/>
      <c r="AD253">
        <f>IF(data[[#This Row],[type]]="score",SUMPRODUCT($J$1:$AC$1,data[[#This Row],[ci.hts_index]:[stat.tb]]),-1)</f>
        <v>-1</v>
      </c>
      <c r="AE253">
        <f>IF(data[[#This Row],[type]]="score",RANK(data[[#This Row],[score]],data[score])+COUNTIF($AD$3:AD253,AD253)-1,0)</f>
        <v>0</v>
      </c>
    </row>
    <row r="254" spans="24:31" x14ac:dyDescent="0.25">
      <c r="X254" s="1"/>
      <c r="Y254" s="1"/>
      <c r="AD254">
        <f>IF(data[[#This Row],[type]]="score",SUMPRODUCT($J$1:$AC$1,data[[#This Row],[ci.hts_index]:[stat.tb]]),-1)</f>
        <v>-1</v>
      </c>
      <c r="AE254">
        <f>IF(data[[#This Row],[type]]="score",RANK(data[[#This Row],[score]],data[score])+COUNTIF($AD$3:AD254,AD254)-1,0)</f>
        <v>0</v>
      </c>
    </row>
    <row r="255" spans="24:31" x14ac:dyDescent="0.25">
      <c r="X255" s="1"/>
      <c r="Y255" s="1"/>
      <c r="AD255">
        <f>IF(data[[#This Row],[type]]="score",SUMPRODUCT($J$1:$AC$1,data[[#This Row],[ci.hts_index]:[stat.tb]]),-1)</f>
        <v>-1</v>
      </c>
      <c r="AE255">
        <f>IF(data[[#This Row],[type]]="score",RANK(data[[#This Row],[score]],data[score])+COUNTIF($AD$3:AD255,AD255)-1,0)</f>
        <v>0</v>
      </c>
    </row>
    <row r="256" spans="24:31" x14ac:dyDescent="0.25">
      <c r="X256" s="1"/>
      <c r="Y256" s="1"/>
      <c r="AD256">
        <f>IF(data[[#This Row],[type]]="score",SUMPRODUCT($J$1:$AC$1,data[[#This Row],[ci.hts_index]:[stat.tb]]),-1)</f>
        <v>-1</v>
      </c>
      <c r="AE256">
        <f>IF(data[[#This Row],[type]]="score",RANK(data[[#This Row],[score]],data[score])+COUNTIF($AD$3:AD256,AD256)-1,0)</f>
        <v>0</v>
      </c>
    </row>
    <row r="257" spans="24:31" x14ac:dyDescent="0.25">
      <c r="X257" s="1"/>
      <c r="Y257" s="1"/>
      <c r="AD257">
        <f>IF(data[[#This Row],[type]]="score",SUMPRODUCT($J$1:$AC$1,data[[#This Row],[ci.hts_index]:[stat.tb]]),-1)</f>
        <v>-1</v>
      </c>
      <c r="AE257">
        <f>IF(data[[#This Row],[type]]="score",RANK(data[[#This Row],[score]],data[score])+COUNTIF($AD$3:AD257,AD257)-1,0)</f>
        <v>0</v>
      </c>
    </row>
    <row r="258" spans="24:31" x14ac:dyDescent="0.25">
      <c r="X258" s="1"/>
      <c r="Y258" s="1"/>
      <c r="AD258">
        <f>IF(data[[#This Row],[type]]="score",SUMPRODUCT($J$1:$AC$1,data[[#This Row],[ci.hts_index]:[stat.tb]]),-1)</f>
        <v>-1</v>
      </c>
      <c r="AE258">
        <f>IF(data[[#This Row],[type]]="score",RANK(data[[#This Row],[score]],data[score])+COUNTIF($AD$3:AD258,AD258)-1,0)</f>
        <v>0</v>
      </c>
    </row>
    <row r="259" spans="24:31" x14ac:dyDescent="0.25">
      <c r="X259" s="1"/>
      <c r="Y259" s="1"/>
      <c r="AD259">
        <f>IF(data[[#This Row],[type]]="score",SUMPRODUCT($J$1:$AC$1,data[[#This Row],[ci.hts_index]:[stat.tb]]),-1)</f>
        <v>-1</v>
      </c>
      <c r="AE259">
        <f>IF(data[[#This Row],[type]]="score",RANK(data[[#This Row],[score]],data[score])+COUNTIF($AD$3:AD259,AD259)-1,0)</f>
        <v>0</v>
      </c>
    </row>
    <row r="260" spans="24:31" x14ac:dyDescent="0.25">
      <c r="X260" s="1"/>
      <c r="Y260" s="1"/>
      <c r="AD260">
        <f>IF(data[[#This Row],[type]]="score",SUMPRODUCT($J$1:$AC$1,data[[#This Row],[ci.hts_index]:[stat.tb]]),-1)</f>
        <v>-1</v>
      </c>
      <c r="AE260">
        <f>IF(data[[#This Row],[type]]="score",RANK(data[[#This Row],[score]],data[score])+COUNTIF($AD$3:AD260,AD260)-1,0)</f>
        <v>0</v>
      </c>
    </row>
    <row r="261" spans="24:31" x14ac:dyDescent="0.25">
      <c r="X261" s="1"/>
      <c r="Y261" s="1"/>
      <c r="AD261">
        <f>IF(data[[#This Row],[type]]="score",SUMPRODUCT($J$1:$AC$1,data[[#This Row],[ci.hts_index]:[stat.tb]]),-1)</f>
        <v>-1</v>
      </c>
      <c r="AE261">
        <f>IF(data[[#This Row],[type]]="score",RANK(data[[#This Row],[score]],data[score])+COUNTIF($AD$3:AD261,AD261)-1,0)</f>
        <v>0</v>
      </c>
    </row>
    <row r="262" spans="24:31" x14ac:dyDescent="0.25">
      <c r="X262" s="1"/>
      <c r="Y262" s="1"/>
      <c r="AD262">
        <f>IF(data[[#This Row],[type]]="score",SUMPRODUCT($J$1:$AC$1,data[[#This Row],[ci.hts_index]:[stat.tb]]),-1)</f>
        <v>-1</v>
      </c>
      <c r="AE262">
        <f>IF(data[[#This Row],[type]]="score",RANK(data[[#This Row],[score]],data[score])+COUNTIF($AD$3:AD262,AD262)-1,0)</f>
        <v>0</v>
      </c>
    </row>
    <row r="263" spans="24:31" x14ac:dyDescent="0.25">
      <c r="X263" s="1"/>
      <c r="Y263" s="1"/>
      <c r="AD263">
        <f>IF(data[[#This Row],[type]]="score",SUMPRODUCT($J$1:$AC$1,data[[#This Row],[ci.hts_index]:[stat.tb]]),-1)</f>
        <v>-1</v>
      </c>
      <c r="AE263">
        <f>IF(data[[#This Row],[type]]="score",RANK(data[[#This Row],[score]],data[score])+COUNTIF($AD$3:AD263,AD263)-1,0)</f>
        <v>0</v>
      </c>
    </row>
    <row r="264" spans="24:31" x14ac:dyDescent="0.25">
      <c r="X264" s="1"/>
      <c r="Y264" s="1"/>
      <c r="AD264">
        <f>IF(data[[#This Row],[type]]="score",SUMPRODUCT($J$1:$AC$1,data[[#This Row],[ci.hts_index]:[stat.tb]]),-1)</f>
        <v>-1</v>
      </c>
      <c r="AE264">
        <f>IF(data[[#This Row],[type]]="score",RANK(data[[#This Row],[score]],data[score])+COUNTIF($AD$3:AD264,AD264)-1,0)</f>
        <v>0</v>
      </c>
    </row>
    <row r="265" spans="24:31" x14ac:dyDescent="0.25">
      <c r="X265" s="1"/>
      <c r="Y265" s="1"/>
      <c r="AD265">
        <f>IF(data[[#This Row],[type]]="score",SUMPRODUCT($J$1:$AC$1,data[[#This Row],[ci.hts_index]:[stat.tb]]),-1)</f>
        <v>-1</v>
      </c>
      <c r="AE265">
        <f>IF(data[[#This Row],[type]]="score",RANK(data[[#This Row],[score]],data[score])+COUNTIF($AD$3:AD265,AD265)-1,0)</f>
        <v>0</v>
      </c>
    </row>
    <row r="266" spans="24:31" x14ac:dyDescent="0.25">
      <c r="X266" s="1"/>
      <c r="Y266" s="1"/>
      <c r="AD266">
        <f>IF(data[[#This Row],[type]]="score",SUMPRODUCT($J$1:$AC$1,data[[#This Row],[ci.hts_index]:[stat.tb]]),-1)</f>
        <v>-1</v>
      </c>
      <c r="AE266">
        <f>IF(data[[#This Row],[type]]="score",RANK(data[[#This Row],[score]],data[score])+COUNTIF($AD$3:AD266,AD266)-1,0)</f>
        <v>0</v>
      </c>
    </row>
    <row r="267" spans="24:31" x14ac:dyDescent="0.25">
      <c r="X267" s="1"/>
      <c r="Y267" s="1"/>
      <c r="AD267">
        <f>IF(data[[#This Row],[type]]="score",SUMPRODUCT($J$1:$AC$1,data[[#This Row],[ci.hts_index]:[stat.tb]]),-1)</f>
        <v>-1</v>
      </c>
      <c r="AE267">
        <f>IF(data[[#This Row],[type]]="score",RANK(data[[#This Row],[score]],data[score])+COUNTIF($AD$3:AD267,AD267)-1,0)</f>
        <v>0</v>
      </c>
    </row>
    <row r="268" spans="24:31" x14ac:dyDescent="0.25">
      <c r="X268" s="1"/>
      <c r="Y268" s="1"/>
      <c r="AD268">
        <f>IF(data[[#This Row],[type]]="score",SUMPRODUCT($J$1:$AC$1,data[[#This Row],[ci.hts_index]:[stat.tb]]),-1)</f>
        <v>-1</v>
      </c>
      <c r="AE268">
        <f>IF(data[[#This Row],[type]]="score",RANK(data[[#This Row],[score]],data[score])+COUNTIF($AD$3:AD268,AD268)-1,0)</f>
        <v>0</v>
      </c>
    </row>
    <row r="269" spans="24:31" x14ac:dyDescent="0.25">
      <c r="X269" s="1"/>
      <c r="Y269" s="1"/>
      <c r="AD269">
        <f>IF(data[[#This Row],[type]]="score",SUMPRODUCT($J$1:$AC$1,data[[#This Row],[ci.hts_index]:[stat.tb]]),-1)</f>
        <v>-1</v>
      </c>
      <c r="AE269">
        <f>IF(data[[#This Row],[type]]="score",RANK(data[[#This Row],[score]],data[score])+COUNTIF($AD$3:AD269,AD269)-1,0)</f>
        <v>0</v>
      </c>
    </row>
    <row r="270" spans="24:31" x14ac:dyDescent="0.25">
      <c r="X270" s="1"/>
      <c r="Y270" s="1"/>
      <c r="AD270">
        <f>IF(data[[#This Row],[type]]="score",SUMPRODUCT($J$1:$AC$1,data[[#This Row],[ci.hts_index]:[stat.tb]]),-1)</f>
        <v>-1</v>
      </c>
      <c r="AE270">
        <f>IF(data[[#This Row],[type]]="score",RANK(data[[#This Row],[score]],data[score])+COUNTIF($AD$3:AD270,AD270)-1,0)</f>
        <v>0</v>
      </c>
    </row>
    <row r="271" spans="24:31" x14ac:dyDescent="0.25">
      <c r="X271" s="1"/>
      <c r="Y271" s="1"/>
      <c r="AD271">
        <f>IF(data[[#This Row],[type]]="score",SUMPRODUCT($J$1:$AC$1,data[[#This Row],[ci.hts_index]:[stat.tb]]),-1)</f>
        <v>-1</v>
      </c>
      <c r="AE271">
        <f>IF(data[[#This Row],[type]]="score",RANK(data[[#This Row],[score]],data[score])+COUNTIF($AD$3:AD271,AD271)-1,0)</f>
        <v>0</v>
      </c>
    </row>
    <row r="272" spans="24:31" x14ac:dyDescent="0.25">
      <c r="X272" s="1"/>
      <c r="Y272" s="1"/>
      <c r="AD272">
        <f>IF(data[[#This Row],[type]]="score",SUMPRODUCT($J$1:$AC$1,data[[#This Row],[ci.hts_index]:[stat.tb]]),-1)</f>
        <v>-1</v>
      </c>
      <c r="AE272">
        <f>IF(data[[#This Row],[type]]="score",RANK(data[[#This Row],[score]],data[score])+COUNTIF($AD$3:AD272,AD272)-1,0)</f>
        <v>0</v>
      </c>
    </row>
    <row r="273" spans="24:31" x14ac:dyDescent="0.25">
      <c r="X273" s="1"/>
      <c r="Y273" s="1"/>
      <c r="AD273">
        <f>IF(data[[#This Row],[type]]="score",SUMPRODUCT($J$1:$AC$1,data[[#This Row],[ci.hts_index]:[stat.tb]]),-1)</f>
        <v>-1</v>
      </c>
      <c r="AE273">
        <f>IF(data[[#This Row],[type]]="score",RANK(data[[#This Row],[score]],data[score])+COUNTIF($AD$3:AD273,AD273)-1,0)</f>
        <v>0</v>
      </c>
    </row>
    <row r="274" spans="24:31" x14ac:dyDescent="0.25">
      <c r="X274" s="1"/>
      <c r="Y274" s="1"/>
      <c r="AD274">
        <f>IF(data[[#This Row],[type]]="score",SUMPRODUCT($J$1:$AC$1,data[[#This Row],[ci.hts_index]:[stat.tb]]),-1)</f>
        <v>-1</v>
      </c>
      <c r="AE274">
        <f>IF(data[[#This Row],[type]]="score",RANK(data[[#This Row],[score]],data[score])+COUNTIF($AD$3:AD274,AD274)-1,0)</f>
        <v>0</v>
      </c>
    </row>
    <row r="275" spans="24:31" x14ac:dyDescent="0.25">
      <c r="X275" s="1"/>
      <c r="Y275" s="1"/>
      <c r="AD275">
        <f>IF(data[[#This Row],[type]]="score",SUMPRODUCT($J$1:$AC$1,data[[#This Row],[ci.hts_index]:[stat.tb]]),-1)</f>
        <v>-1</v>
      </c>
      <c r="AE275">
        <f>IF(data[[#This Row],[type]]="score",RANK(data[[#This Row],[score]],data[score])+COUNTIF($AD$3:AD275,AD275)-1,0)</f>
        <v>0</v>
      </c>
    </row>
    <row r="276" spans="24:31" x14ac:dyDescent="0.25">
      <c r="X276" s="1"/>
      <c r="Y276" s="1"/>
      <c r="AD276">
        <f>IF(data[[#This Row],[type]]="score",SUMPRODUCT($J$1:$AC$1,data[[#This Row],[ci.hts_index]:[stat.tb]]),-1)</f>
        <v>-1</v>
      </c>
      <c r="AE276">
        <f>IF(data[[#This Row],[type]]="score",RANK(data[[#This Row],[score]],data[score])+COUNTIF($AD$3:AD276,AD276)-1,0)</f>
        <v>0</v>
      </c>
    </row>
    <row r="277" spans="24:31" x14ac:dyDescent="0.25">
      <c r="X277" s="1"/>
      <c r="Y277" s="1"/>
      <c r="AD277">
        <f>IF(data[[#This Row],[type]]="score",SUMPRODUCT($J$1:$AC$1,data[[#This Row],[ci.hts_index]:[stat.tb]]),-1)</f>
        <v>-1</v>
      </c>
      <c r="AE277">
        <f>IF(data[[#This Row],[type]]="score",RANK(data[[#This Row],[score]],data[score])+COUNTIF($AD$3:AD277,AD277)-1,0)</f>
        <v>0</v>
      </c>
    </row>
    <row r="278" spans="24:31" x14ac:dyDescent="0.25">
      <c r="X278" s="1"/>
      <c r="Y278" s="1"/>
      <c r="AD278">
        <f>IF(data[[#This Row],[type]]="score",SUMPRODUCT($J$1:$AC$1,data[[#This Row],[ci.hts_index]:[stat.tb]]),-1)</f>
        <v>-1</v>
      </c>
      <c r="AE278">
        <f>IF(data[[#This Row],[type]]="score",RANK(data[[#This Row],[score]],data[score])+COUNTIF($AD$3:AD278,AD278)-1,0)</f>
        <v>0</v>
      </c>
    </row>
    <row r="279" spans="24:31" x14ac:dyDescent="0.25">
      <c r="X279" s="1"/>
      <c r="Y279" s="1"/>
      <c r="AD279">
        <f>IF(data[[#This Row],[type]]="score",SUMPRODUCT($J$1:$AC$1,data[[#This Row],[ci.hts_index]:[stat.tb]]),-1)</f>
        <v>-1</v>
      </c>
      <c r="AE279">
        <f>IF(data[[#This Row],[type]]="score",RANK(data[[#This Row],[score]],data[score])+COUNTIF($AD$3:AD279,AD279)-1,0)</f>
        <v>0</v>
      </c>
    </row>
    <row r="280" spans="24:31" x14ac:dyDescent="0.25">
      <c r="X280" s="1"/>
      <c r="Y280" s="1"/>
      <c r="AD280">
        <f>IF(data[[#This Row],[type]]="score",SUMPRODUCT($J$1:$AC$1,data[[#This Row],[ci.hts_index]:[stat.tb]]),-1)</f>
        <v>-1</v>
      </c>
      <c r="AE280">
        <f>IF(data[[#This Row],[type]]="score",RANK(data[[#This Row],[score]],data[score])+COUNTIF($AD$3:AD280,AD280)-1,0)</f>
        <v>0</v>
      </c>
    </row>
    <row r="281" spans="24:31" x14ac:dyDescent="0.25">
      <c r="X281" s="1"/>
      <c r="Y281" s="1"/>
      <c r="AD281">
        <f>IF(data[[#This Row],[type]]="score",SUMPRODUCT($J$1:$AC$1,data[[#This Row],[ci.hts_index]:[stat.tb]]),-1)</f>
        <v>-1</v>
      </c>
      <c r="AE281">
        <f>IF(data[[#This Row],[type]]="score",RANK(data[[#This Row],[score]],data[score])+COUNTIF($AD$3:AD281,AD281)-1,0)</f>
        <v>0</v>
      </c>
    </row>
    <row r="282" spans="24:31" x14ac:dyDescent="0.25">
      <c r="X282" s="1"/>
      <c r="Y282" s="1"/>
      <c r="AD282">
        <f>IF(data[[#This Row],[type]]="score",SUMPRODUCT($J$1:$AC$1,data[[#This Row],[ci.hts_index]:[stat.tb]]),-1)</f>
        <v>-1</v>
      </c>
      <c r="AE282">
        <f>IF(data[[#This Row],[type]]="score",RANK(data[[#This Row],[score]],data[score])+COUNTIF($AD$3:AD282,AD282)-1,0)</f>
        <v>0</v>
      </c>
    </row>
    <row r="283" spans="24:31" x14ac:dyDescent="0.25">
      <c r="X283" s="1"/>
      <c r="Y283" s="1"/>
      <c r="AD283">
        <f>IF(data[[#This Row],[type]]="score",SUMPRODUCT($J$1:$AC$1,data[[#This Row],[ci.hts_index]:[stat.tb]]),-1)</f>
        <v>-1</v>
      </c>
      <c r="AE283">
        <f>IF(data[[#This Row],[type]]="score",RANK(data[[#This Row],[score]],data[score])+COUNTIF($AD$3:AD283,AD283)-1,0)</f>
        <v>0</v>
      </c>
    </row>
    <row r="284" spans="24:31" x14ac:dyDescent="0.25">
      <c r="X284" s="1"/>
      <c r="Y284" s="1"/>
      <c r="AD284">
        <f>IF(data[[#This Row],[type]]="score",SUMPRODUCT($J$1:$AC$1,data[[#This Row],[ci.hts_index]:[stat.tb]]),-1)</f>
        <v>-1</v>
      </c>
      <c r="AE284">
        <f>IF(data[[#This Row],[type]]="score",RANK(data[[#This Row],[score]],data[score])+COUNTIF($AD$3:AD284,AD284)-1,0)</f>
        <v>0</v>
      </c>
    </row>
    <row r="285" spans="24:31" x14ac:dyDescent="0.25">
      <c r="X285" s="1"/>
      <c r="Y285" s="1"/>
      <c r="AD285">
        <f>IF(data[[#This Row],[type]]="score",SUMPRODUCT($J$1:$AC$1,data[[#This Row],[ci.hts_index]:[stat.tb]]),-1)</f>
        <v>-1</v>
      </c>
      <c r="AE285">
        <f>IF(data[[#This Row],[type]]="score",RANK(data[[#This Row],[score]],data[score])+COUNTIF($AD$3:AD285,AD285)-1,0)</f>
        <v>0</v>
      </c>
    </row>
    <row r="286" spans="24:31" x14ac:dyDescent="0.25">
      <c r="X286" s="1"/>
      <c r="Y286" s="1"/>
      <c r="AD286">
        <f>IF(data[[#This Row],[type]]="score",SUMPRODUCT($J$1:$AC$1,data[[#This Row],[ci.hts_index]:[stat.tb]]),-1)</f>
        <v>-1</v>
      </c>
      <c r="AE286">
        <f>IF(data[[#This Row],[type]]="score",RANK(data[[#This Row],[score]],data[score])+COUNTIF($AD$3:AD286,AD286)-1,0)</f>
        <v>0</v>
      </c>
    </row>
    <row r="287" spans="24:31" x14ac:dyDescent="0.25">
      <c r="X287" s="1"/>
      <c r="Y287" s="1"/>
      <c r="AD287">
        <f>IF(data[[#This Row],[type]]="score",SUMPRODUCT($J$1:$AC$1,data[[#This Row],[ci.hts_index]:[stat.tb]]),-1)</f>
        <v>-1</v>
      </c>
      <c r="AE287">
        <f>IF(data[[#This Row],[type]]="score",RANK(data[[#This Row],[score]],data[score])+COUNTIF($AD$3:AD287,AD287)-1,0)</f>
        <v>0</v>
      </c>
    </row>
    <row r="288" spans="24:31" x14ac:dyDescent="0.25">
      <c r="X288" s="1"/>
      <c r="Y288" s="1"/>
      <c r="AD288">
        <f>IF(data[[#This Row],[type]]="score",SUMPRODUCT($J$1:$AC$1,data[[#This Row],[ci.hts_index]:[stat.tb]]),-1)</f>
        <v>-1</v>
      </c>
      <c r="AE288">
        <f>IF(data[[#This Row],[type]]="score",RANK(data[[#This Row],[score]],data[score])+COUNTIF($AD$3:AD288,AD288)-1,0)</f>
        <v>0</v>
      </c>
    </row>
    <row r="289" spans="24:31" x14ac:dyDescent="0.25">
      <c r="X289" s="1"/>
      <c r="Y289" s="1"/>
      <c r="AD289">
        <f>IF(data[[#This Row],[type]]="score",SUMPRODUCT($J$1:$AC$1,data[[#This Row],[ci.hts_index]:[stat.tb]]),-1)</f>
        <v>-1</v>
      </c>
      <c r="AE289">
        <f>IF(data[[#This Row],[type]]="score",RANK(data[[#This Row],[score]],data[score])+COUNTIF($AD$3:AD289,AD289)-1,0)</f>
        <v>0</v>
      </c>
    </row>
    <row r="290" spans="24:31" x14ac:dyDescent="0.25">
      <c r="X290" s="1"/>
      <c r="Y290" s="1"/>
      <c r="AD290">
        <f>IF(data[[#This Row],[type]]="score",SUMPRODUCT($J$1:$AC$1,data[[#This Row],[ci.hts_index]:[stat.tb]]),-1)</f>
        <v>-1</v>
      </c>
      <c r="AE290">
        <f>IF(data[[#This Row],[type]]="score",RANK(data[[#This Row],[score]],data[score])+COUNTIF($AD$3:AD290,AD290)-1,0)</f>
        <v>0</v>
      </c>
    </row>
    <row r="291" spans="24:31" x14ac:dyDescent="0.25">
      <c r="X291" s="1"/>
      <c r="Y291" s="1"/>
      <c r="AD291">
        <f>IF(data[[#This Row],[type]]="score",SUMPRODUCT($J$1:$AC$1,data[[#This Row],[ci.hts_index]:[stat.tb]]),-1)</f>
        <v>-1</v>
      </c>
      <c r="AE291">
        <f>IF(data[[#This Row],[type]]="score",RANK(data[[#This Row],[score]],data[score])+COUNTIF($AD$3:AD291,AD291)-1,0)</f>
        <v>0</v>
      </c>
    </row>
    <row r="292" spans="24:31" x14ac:dyDescent="0.25">
      <c r="X292" s="1"/>
      <c r="Y292" s="1"/>
      <c r="AD292">
        <f>IF(data[[#This Row],[type]]="score",SUMPRODUCT($J$1:$AC$1,data[[#This Row],[ci.hts_index]:[stat.tb]]),-1)</f>
        <v>-1</v>
      </c>
      <c r="AE292">
        <f>IF(data[[#This Row],[type]]="score",RANK(data[[#This Row],[score]],data[score])+COUNTIF($AD$3:AD292,AD292)-1,0)</f>
        <v>0</v>
      </c>
    </row>
    <row r="293" spans="24:31" x14ac:dyDescent="0.25">
      <c r="X293" s="1"/>
      <c r="Y293" s="1"/>
      <c r="AD293">
        <f>IF(data[[#This Row],[type]]="score",SUMPRODUCT($J$1:$AC$1,data[[#This Row],[ci.hts_index]:[stat.tb]]),-1)</f>
        <v>-1</v>
      </c>
      <c r="AE293">
        <f>IF(data[[#This Row],[type]]="score",RANK(data[[#This Row],[score]],data[score])+COUNTIF($AD$3:AD293,AD293)-1,0)</f>
        <v>0</v>
      </c>
    </row>
    <row r="294" spans="24:31" x14ac:dyDescent="0.25">
      <c r="X294" s="1"/>
      <c r="Y294" s="1"/>
      <c r="AD294">
        <f>IF(data[[#This Row],[type]]="score",SUMPRODUCT($J$1:$AC$1,data[[#This Row],[ci.hts_index]:[stat.tb]]),-1)</f>
        <v>-1</v>
      </c>
      <c r="AE294">
        <f>IF(data[[#This Row],[type]]="score",RANK(data[[#This Row],[score]],data[score])+COUNTIF($AD$3:AD294,AD294)-1,0)</f>
        <v>0</v>
      </c>
    </row>
    <row r="295" spans="24:31" x14ac:dyDescent="0.25">
      <c r="X295" s="1"/>
      <c r="Y295" s="1"/>
      <c r="AD295">
        <f>IF(data[[#This Row],[type]]="score",SUMPRODUCT($J$1:$AC$1,data[[#This Row],[ci.hts_index]:[stat.tb]]),-1)</f>
        <v>-1</v>
      </c>
      <c r="AE295">
        <f>IF(data[[#This Row],[type]]="score",RANK(data[[#This Row],[score]],data[score])+COUNTIF($AD$3:AD295,AD295)-1,0)</f>
        <v>0</v>
      </c>
    </row>
    <row r="296" spans="24:31" x14ac:dyDescent="0.25">
      <c r="X296" s="1"/>
      <c r="Y296" s="1"/>
      <c r="AD296">
        <f>IF(data[[#This Row],[type]]="score",SUMPRODUCT($J$1:$AC$1,data[[#This Row],[ci.hts_index]:[stat.tb]]),-1)</f>
        <v>-1</v>
      </c>
      <c r="AE296">
        <f>IF(data[[#This Row],[type]]="score",RANK(data[[#This Row],[score]],data[score])+COUNTIF($AD$3:AD296,AD296)-1,0)</f>
        <v>0</v>
      </c>
    </row>
    <row r="297" spans="24:31" x14ac:dyDescent="0.25">
      <c r="X297" s="1"/>
      <c r="Y297" s="1"/>
      <c r="AD297">
        <f>IF(data[[#This Row],[type]]="score",SUMPRODUCT($J$1:$AC$1,data[[#This Row],[ci.hts_index]:[stat.tb]]),-1)</f>
        <v>-1</v>
      </c>
      <c r="AE297">
        <f>IF(data[[#This Row],[type]]="score",RANK(data[[#This Row],[score]],data[score])+COUNTIF($AD$3:AD297,AD297)-1,0)</f>
        <v>0</v>
      </c>
    </row>
    <row r="298" spans="24:31" x14ac:dyDescent="0.25">
      <c r="X298" s="1"/>
      <c r="Y298" s="1"/>
      <c r="AD298">
        <f>IF(data[[#This Row],[type]]="score",SUMPRODUCT($J$1:$AC$1,data[[#This Row],[ci.hts_index]:[stat.tb]]),-1)</f>
        <v>-1</v>
      </c>
      <c r="AE298">
        <f>IF(data[[#This Row],[type]]="score",RANK(data[[#This Row],[score]],data[score])+COUNTIF($AD$3:AD298,AD298)-1,0)</f>
        <v>0</v>
      </c>
    </row>
    <row r="299" spans="24:31" x14ac:dyDescent="0.25">
      <c r="X299" s="1"/>
      <c r="Y299" s="1"/>
      <c r="AD299">
        <f>IF(data[[#This Row],[type]]="score",SUMPRODUCT($J$1:$AC$1,data[[#This Row],[ci.hts_index]:[stat.tb]]),-1)</f>
        <v>-1</v>
      </c>
      <c r="AE299">
        <f>IF(data[[#This Row],[type]]="score",RANK(data[[#This Row],[score]],data[score])+COUNTIF($AD$3:AD299,AD299)-1,0)</f>
        <v>0</v>
      </c>
    </row>
    <row r="300" spans="24:31" x14ac:dyDescent="0.25">
      <c r="X300" s="1"/>
      <c r="Y300" s="1"/>
      <c r="AD300">
        <f>IF(data[[#This Row],[type]]="score",SUMPRODUCT($J$1:$AC$1,data[[#This Row],[ci.hts_index]:[stat.tb]]),-1)</f>
        <v>-1</v>
      </c>
      <c r="AE300">
        <f>IF(data[[#This Row],[type]]="score",RANK(data[[#This Row],[score]],data[score])+COUNTIF($AD$3:AD300,AD300)-1,0)</f>
        <v>0</v>
      </c>
    </row>
    <row r="301" spans="24:31" x14ac:dyDescent="0.25">
      <c r="X301" s="1"/>
      <c r="Y301" s="1"/>
      <c r="AD301">
        <f>IF(data[[#This Row],[type]]="score",SUMPRODUCT($J$1:$AC$1,data[[#This Row],[ci.hts_index]:[stat.tb]]),-1)</f>
        <v>-1</v>
      </c>
      <c r="AE301">
        <f>IF(data[[#This Row],[type]]="score",RANK(data[[#This Row],[score]],data[score])+COUNTIF($AD$3:AD301,AD301)-1,0)</f>
        <v>0</v>
      </c>
    </row>
    <row r="302" spans="24:31" x14ac:dyDescent="0.25">
      <c r="X302" s="1"/>
      <c r="Y302" s="1"/>
      <c r="AD302">
        <f>IF(data[[#This Row],[type]]="score",SUMPRODUCT($J$1:$AC$1,data[[#This Row],[ci.hts_index]:[stat.tb]]),-1)</f>
        <v>-1</v>
      </c>
      <c r="AE302">
        <f>IF(data[[#This Row],[type]]="score",RANK(data[[#This Row],[score]],data[score])+COUNTIF($AD$3:AD302,AD302)-1,0)</f>
        <v>0</v>
      </c>
    </row>
    <row r="303" spans="24:31" x14ac:dyDescent="0.25">
      <c r="X303" s="1"/>
      <c r="Y303" s="1"/>
      <c r="AD303">
        <f>IF(data[[#This Row],[type]]="score",SUMPRODUCT($J$1:$AC$1,data[[#This Row],[ci.hts_index]:[stat.tb]]),-1)</f>
        <v>-1</v>
      </c>
      <c r="AE303">
        <f>IF(data[[#This Row],[type]]="score",RANK(data[[#This Row],[score]],data[score])+COUNTIF($AD$3:AD303,AD303)-1,0)</f>
        <v>0</v>
      </c>
    </row>
    <row r="304" spans="24:31" x14ac:dyDescent="0.25">
      <c r="X304" s="1"/>
      <c r="Y304" s="1"/>
      <c r="AD304">
        <f>IF(data[[#This Row],[type]]="score",SUMPRODUCT($J$1:$AC$1,data[[#This Row],[ci.hts_index]:[stat.tb]]),-1)</f>
        <v>-1</v>
      </c>
      <c r="AE304">
        <f>IF(data[[#This Row],[type]]="score",RANK(data[[#This Row],[score]],data[score])+COUNTIF($AD$3:AD304,AD304)-1,0)</f>
        <v>0</v>
      </c>
    </row>
    <row r="305" spans="24:31" x14ac:dyDescent="0.25">
      <c r="X305" s="1"/>
      <c r="Y305" s="1"/>
      <c r="AD305">
        <f>IF(data[[#This Row],[type]]="score",SUMPRODUCT($J$1:$AC$1,data[[#This Row],[ci.hts_index]:[stat.tb]]),-1)</f>
        <v>-1</v>
      </c>
      <c r="AE305">
        <f>IF(data[[#This Row],[type]]="score",RANK(data[[#This Row],[score]],data[score])+COUNTIF($AD$3:AD305,AD305)-1,0)</f>
        <v>0</v>
      </c>
    </row>
    <row r="306" spans="24:31" x14ac:dyDescent="0.25">
      <c r="X306" s="1"/>
      <c r="Y306" s="1"/>
      <c r="AD306">
        <f>IF(data[[#This Row],[type]]="score",SUMPRODUCT($J$1:$AC$1,data[[#This Row],[ci.hts_index]:[stat.tb]]),-1)</f>
        <v>-1</v>
      </c>
      <c r="AE306">
        <f>IF(data[[#This Row],[type]]="score",RANK(data[[#This Row],[score]],data[score])+COUNTIF($AD$3:AD306,AD306)-1,0)</f>
        <v>0</v>
      </c>
    </row>
    <row r="307" spans="24:31" x14ac:dyDescent="0.25">
      <c r="X307" s="1"/>
      <c r="Y307" s="1"/>
      <c r="AD307">
        <f>IF(data[[#This Row],[type]]="score",SUMPRODUCT($J$1:$AC$1,data[[#This Row],[ci.hts_index]:[stat.tb]]),-1)</f>
        <v>-1</v>
      </c>
      <c r="AE307">
        <f>IF(data[[#This Row],[type]]="score",RANK(data[[#This Row],[score]],data[score])+COUNTIF($AD$3:AD307,AD307)-1,0)</f>
        <v>0</v>
      </c>
    </row>
    <row r="308" spans="24:31" x14ac:dyDescent="0.25">
      <c r="X308" s="1"/>
      <c r="Y308" s="1"/>
      <c r="AD308">
        <f>IF(data[[#This Row],[type]]="score",SUMPRODUCT($J$1:$AC$1,data[[#This Row],[ci.hts_index]:[stat.tb]]),-1)</f>
        <v>-1</v>
      </c>
      <c r="AE308">
        <f>IF(data[[#This Row],[type]]="score",RANK(data[[#This Row],[score]],data[score])+COUNTIF($AD$3:AD308,AD308)-1,0)</f>
        <v>0</v>
      </c>
    </row>
    <row r="309" spans="24:31" x14ac:dyDescent="0.25">
      <c r="X309" s="1"/>
      <c r="Y309" s="1"/>
      <c r="AD309">
        <f>IF(data[[#This Row],[type]]="score",SUMPRODUCT($J$1:$AC$1,data[[#This Row],[ci.hts_index]:[stat.tb]]),-1)</f>
        <v>-1</v>
      </c>
      <c r="AE309">
        <f>IF(data[[#This Row],[type]]="score",RANK(data[[#This Row],[score]],data[score])+COUNTIF($AD$3:AD309,AD309)-1,0)</f>
        <v>0</v>
      </c>
    </row>
    <row r="310" spans="24:31" x14ac:dyDescent="0.25">
      <c r="X310" s="1"/>
      <c r="Y310" s="1"/>
      <c r="AD310">
        <f>IF(data[[#This Row],[type]]="score",SUMPRODUCT($J$1:$AC$1,data[[#This Row],[ci.hts_index]:[stat.tb]]),-1)</f>
        <v>-1</v>
      </c>
      <c r="AE310">
        <f>IF(data[[#This Row],[type]]="score",RANK(data[[#This Row],[score]],data[score])+COUNTIF($AD$3:AD310,AD310)-1,0)</f>
        <v>0</v>
      </c>
    </row>
    <row r="311" spans="24:31" x14ac:dyDescent="0.25">
      <c r="X311" s="1"/>
      <c r="Y311" s="1"/>
      <c r="AD311">
        <f>IF(data[[#This Row],[type]]="score",SUMPRODUCT($J$1:$AC$1,data[[#This Row],[ci.hts_index]:[stat.tb]]),-1)</f>
        <v>-1</v>
      </c>
      <c r="AE311">
        <f>IF(data[[#This Row],[type]]="score",RANK(data[[#This Row],[score]],data[score])+COUNTIF($AD$3:AD311,AD311)-1,0)</f>
        <v>0</v>
      </c>
    </row>
    <row r="312" spans="24:31" x14ac:dyDescent="0.25">
      <c r="X312" s="1"/>
      <c r="Y312" s="1"/>
      <c r="AD312">
        <f>IF(data[[#This Row],[type]]="score",SUMPRODUCT($J$1:$AC$1,data[[#This Row],[ci.hts_index]:[stat.tb]]),-1)</f>
        <v>-1</v>
      </c>
      <c r="AE312">
        <f>IF(data[[#This Row],[type]]="score",RANK(data[[#This Row],[score]],data[score])+COUNTIF($AD$3:AD312,AD312)-1,0)</f>
        <v>0</v>
      </c>
    </row>
    <row r="313" spans="24:31" x14ac:dyDescent="0.25">
      <c r="X313" s="1"/>
      <c r="Y313" s="1"/>
      <c r="AD313">
        <f>IF(data[[#This Row],[type]]="score",SUMPRODUCT($J$1:$AC$1,data[[#This Row],[ci.hts_index]:[stat.tb]]),-1)</f>
        <v>-1</v>
      </c>
      <c r="AE313">
        <f>IF(data[[#This Row],[type]]="score",RANK(data[[#This Row],[score]],data[score])+COUNTIF($AD$3:AD313,AD313)-1,0)</f>
        <v>0</v>
      </c>
    </row>
    <row r="314" spans="24:31" x14ac:dyDescent="0.25">
      <c r="X314" s="1"/>
      <c r="Y314" s="1"/>
      <c r="AD314">
        <f>IF(data[[#This Row],[type]]="score",SUMPRODUCT($J$1:$AC$1,data[[#This Row],[ci.hts_index]:[stat.tb]]),-1)</f>
        <v>-1</v>
      </c>
      <c r="AE314">
        <f>IF(data[[#This Row],[type]]="score",RANK(data[[#This Row],[score]],data[score])+COUNTIF($AD$3:AD314,AD314)-1,0)</f>
        <v>0</v>
      </c>
    </row>
    <row r="315" spans="24:31" x14ac:dyDescent="0.25">
      <c r="X315" s="1"/>
      <c r="Y315" s="1"/>
      <c r="AD315">
        <f>IF(data[[#This Row],[type]]="score",SUMPRODUCT($J$1:$AC$1,data[[#This Row],[ci.hts_index]:[stat.tb]]),-1)</f>
        <v>-1</v>
      </c>
      <c r="AE315">
        <f>IF(data[[#This Row],[type]]="score",RANK(data[[#This Row],[score]],data[score])+COUNTIF($AD$3:AD315,AD315)-1,0)</f>
        <v>0</v>
      </c>
    </row>
    <row r="316" spans="24:31" x14ac:dyDescent="0.25">
      <c r="X316" s="1"/>
      <c r="Y316" s="1"/>
      <c r="AD316">
        <f>IF(data[[#This Row],[type]]="score",SUMPRODUCT($J$1:$AC$1,data[[#This Row],[ci.hts_index]:[stat.tb]]),-1)</f>
        <v>-1</v>
      </c>
      <c r="AE316">
        <f>IF(data[[#This Row],[type]]="score",RANK(data[[#This Row],[score]],data[score])+COUNTIF($AD$3:AD316,AD316)-1,0)</f>
        <v>0</v>
      </c>
    </row>
    <row r="317" spans="24:31" x14ac:dyDescent="0.25">
      <c r="X317" s="1"/>
      <c r="Y317" s="1"/>
      <c r="AD317">
        <f>IF(data[[#This Row],[type]]="score",SUMPRODUCT($J$1:$AC$1,data[[#This Row],[ci.hts_index]:[stat.tb]]),-1)</f>
        <v>-1</v>
      </c>
      <c r="AE317">
        <f>IF(data[[#This Row],[type]]="score",RANK(data[[#This Row],[score]],data[score])+COUNTIF($AD$3:AD317,AD317)-1,0)</f>
        <v>0</v>
      </c>
    </row>
    <row r="318" spans="24:31" x14ac:dyDescent="0.25">
      <c r="X318" s="1"/>
      <c r="Y318" s="1"/>
      <c r="AD318">
        <f>IF(data[[#This Row],[type]]="score",SUMPRODUCT($J$1:$AC$1,data[[#This Row],[ci.hts_index]:[stat.tb]]),-1)</f>
        <v>-1</v>
      </c>
      <c r="AE318">
        <f>IF(data[[#This Row],[type]]="score",RANK(data[[#This Row],[score]],data[score])+COUNTIF($AD$3:AD318,AD318)-1,0)</f>
        <v>0</v>
      </c>
    </row>
    <row r="319" spans="24:31" x14ac:dyDescent="0.25">
      <c r="X319" s="1"/>
      <c r="Y319" s="1"/>
      <c r="AD319">
        <f>IF(data[[#This Row],[type]]="score",SUMPRODUCT($J$1:$AC$1,data[[#This Row],[ci.hts_index]:[stat.tb]]),-1)</f>
        <v>-1</v>
      </c>
      <c r="AE319">
        <f>IF(data[[#This Row],[type]]="score",RANK(data[[#This Row],[score]],data[score])+COUNTIF($AD$3:AD319,AD319)-1,0)</f>
        <v>0</v>
      </c>
    </row>
    <row r="320" spans="24:31" x14ac:dyDescent="0.25">
      <c r="X320" s="1"/>
      <c r="Y320" s="1"/>
      <c r="AD320">
        <f>IF(data[[#This Row],[type]]="score",SUMPRODUCT($J$1:$AC$1,data[[#This Row],[ci.hts_index]:[stat.tb]]),-1)</f>
        <v>-1</v>
      </c>
      <c r="AE320">
        <f>IF(data[[#This Row],[type]]="score",RANK(data[[#This Row],[score]],data[score])+COUNTIF($AD$3:AD320,AD320)-1,0)</f>
        <v>0</v>
      </c>
    </row>
    <row r="321" spans="24:31" x14ac:dyDescent="0.25">
      <c r="X321" s="1"/>
      <c r="Y321" s="1"/>
      <c r="AD321">
        <f>IF(data[[#This Row],[type]]="score",SUMPRODUCT($J$1:$AC$1,data[[#This Row],[ci.hts_index]:[stat.tb]]),-1)</f>
        <v>-1</v>
      </c>
      <c r="AE321">
        <f>IF(data[[#This Row],[type]]="score",RANK(data[[#This Row],[score]],data[score])+COUNTIF($AD$3:AD321,AD321)-1,0)</f>
        <v>0</v>
      </c>
    </row>
    <row r="322" spans="24:31" x14ac:dyDescent="0.25">
      <c r="X322" s="1"/>
      <c r="Y322" s="1"/>
      <c r="AD322">
        <f>IF(data[[#This Row],[type]]="score",SUMPRODUCT($J$1:$AC$1,data[[#This Row],[ci.hts_index]:[stat.tb]]),-1)</f>
        <v>-1</v>
      </c>
      <c r="AE322">
        <f>IF(data[[#This Row],[type]]="score",RANK(data[[#This Row],[score]],data[score])+COUNTIF($AD$3:AD322,AD322)-1,0)</f>
        <v>0</v>
      </c>
    </row>
    <row r="323" spans="24:31" x14ac:dyDescent="0.25">
      <c r="X323" s="1"/>
      <c r="Y323" s="1"/>
      <c r="AD323">
        <f>IF(data[[#This Row],[type]]="score",SUMPRODUCT($J$1:$AC$1,data[[#This Row],[ci.hts_index]:[stat.tb]]),-1)</f>
        <v>-1</v>
      </c>
      <c r="AE323">
        <f>IF(data[[#This Row],[type]]="score",RANK(data[[#This Row],[score]],data[score])+COUNTIF($AD$3:AD323,AD323)-1,0)</f>
        <v>0</v>
      </c>
    </row>
    <row r="324" spans="24:31" x14ac:dyDescent="0.25">
      <c r="X324" s="1"/>
      <c r="Y324" s="1"/>
      <c r="AD324">
        <f>IF(data[[#This Row],[type]]="score",SUMPRODUCT($J$1:$AC$1,data[[#This Row],[ci.hts_index]:[stat.tb]]),-1)</f>
        <v>-1</v>
      </c>
      <c r="AE324">
        <f>IF(data[[#This Row],[type]]="score",RANK(data[[#This Row],[score]],data[score])+COUNTIF($AD$3:AD324,AD324)-1,0)</f>
        <v>0</v>
      </c>
    </row>
    <row r="325" spans="24:31" x14ac:dyDescent="0.25">
      <c r="X325" s="1"/>
      <c r="Y325" s="1"/>
      <c r="AD325">
        <f>IF(data[[#This Row],[type]]="score",SUMPRODUCT($J$1:$AC$1,data[[#This Row],[ci.hts_index]:[stat.tb]]),-1)</f>
        <v>-1</v>
      </c>
      <c r="AE325">
        <f>IF(data[[#This Row],[type]]="score",RANK(data[[#This Row],[score]],data[score])+COUNTIF($AD$3:AD325,AD325)-1,0)</f>
        <v>0</v>
      </c>
    </row>
    <row r="326" spans="24:31" x14ac:dyDescent="0.25">
      <c r="X326" s="1"/>
      <c r="Y326" s="1"/>
      <c r="AD326">
        <f>IF(data[[#This Row],[type]]="score",SUMPRODUCT($J$1:$AC$1,data[[#This Row],[ci.hts_index]:[stat.tb]]),-1)</f>
        <v>-1</v>
      </c>
      <c r="AE326">
        <f>IF(data[[#This Row],[type]]="score",RANK(data[[#This Row],[score]],data[score])+COUNTIF($AD$3:AD326,AD326)-1,0)</f>
        <v>0</v>
      </c>
    </row>
    <row r="327" spans="24:31" x14ac:dyDescent="0.25">
      <c r="X327" s="1"/>
      <c r="Y327" s="1"/>
      <c r="AD327">
        <f>IF(data[[#This Row],[type]]="score",SUMPRODUCT($J$1:$AC$1,data[[#This Row],[ci.hts_index]:[stat.tb]]),-1)</f>
        <v>-1</v>
      </c>
      <c r="AE327">
        <f>IF(data[[#This Row],[type]]="score",RANK(data[[#This Row],[score]],data[score])+COUNTIF($AD$3:AD327,AD327)-1,0)</f>
        <v>0</v>
      </c>
    </row>
    <row r="328" spans="24:31" x14ac:dyDescent="0.25">
      <c r="X328" s="1"/>
      <c r="Y328" s="1"/>
      <c r="AD328">
        <f>IF(data[[#This Row],[type]]="score",SUMPRODUCT($J$1:$AC$1,data[[#This Row],[ci.hts_index]:[stat.tb]]),-1)</f>
        <v>-1</v>
      </c>
      <c r="AE328">
        <f>IF(data[[#This Row],[type]]="score",RANK(data[[#This Row],[score]],data[score])+COUNTIF($AD$3:AD328,AD328)-1,0)</f>
        <v>0</v>
      </c>
    </row>
    <row r="329" spans="24:31" x14ac:dyDescent="0.25">
      <c r="X329" s="1"/>
      <c r="Y329" s="1"/>
      <c r="AD329">
        <f>IF(data[[#This Row],[type]]="score",SUMPRODUCT($J$1:$AC$1,data[[#This Row],[ci.hts_index]:[stat.tb]]),-1)</f>
        <v>-1</v>
      </c>
      <c r="AE329">
        <f>IF(data[[#This Row],[type]]="score",RANK(data[[#This Row],[score]],data[score])+COUNTIF($AD$3:AD329,AD329)-1,0)</f>
        <v>0</v>
      </c>
    </row>
    <row r="330" spans="24:31" x14ac:dyDescent="0.25">
      <c r="X330" s="1"/>
      <c r="Y330" s="1"/>
      <c r="AD330">
        <f>IF(data[[#This Row],[type]]="score",SUMPRODUCT($J$1:$AC$1,data[[#This Row],[ci.hts_index]:[stat.tb]]),-1)</f>
        <v>-1</v>
      </c>
      <c r="AE330">
        <f>IF(data[[#This Row],[type]]="score",RANK(data[[#This Row],[score]],data[score])+COUNTIF($AD$3:AD330,AD330)-1,0)</f>
        <v>0</v>
      </c>
    </row>
    <row r="331" spans="24:31" x14ac:dyDescent="0.25">
      <c r="X331" s="1"/>
      <c r="Y331" s="1"/>
      <c r="AD331">
        <f>IF(data[[#This Row],[type]]="score",SUMPRODUCT($J$1:$AC$1,data[[#This Row],[ci.hts_index]:[stat.tb]]),-1)</f>
        <v>-1</v>
      </c>
      <c r="AE331">
        <f>IF(data[[#This Row],[type]]="score",RANK(data[[#This Row],[score]],data[score])+COUNTIF($AD$3:AD331,AD331)-1,0)</f>
        <v>0</v>
      </c>
    </row>
    <row r="332" spans="24:31" x14ac:dyDescent="0.25">
      <c r="X332" s="1"/>
      <c r="Y332" s="1"/>
      <c r="AD332">
        <f>IF(data[[#This Row],[type]]="score",SUMPRODUCT($J$1:$AC$1,data[[#This Row],[ci.hts_index]:[stat.tb]]),-1)</f>
        <v>-1</v>
      </c>
      <c r="AE332">
        <f>IF(data[[#This Row],[type]]="score",RANK(data[[#This Row],[score]],data[score])+COUNTIF($AD$3:AD332,AD332)-1,0)</f>
        <v>0</v>
      </c>
    </row>
    <row r="333" spans="24:31" x14ac:dyDescent="0.25">
      <c r="X333" s="1"/>
      <c r="Y333" s="1"/>
      <c r="AD333">
        <f>IF(data[[#This Row],[type]]="score",SUMPRODUCT($J$1:$AC$1,data[[#This Row],[ci.hts_index]:[stat.tb]]),-1)</f>
        <v>-1</v>
      </c>
      <c r="AE333">
        <f>IF(data[[#This Row],[type]]="score",RANK(data[[#This Row],[score]],data[score])+COUNTIF($AD$3:AD333,AD333)-1,0)</f>
        <v>0</v>
      </c>
    </row>
    <row r="334" spans="24:31" x14ac:dyDescent="0.25">
      <c r="X334" s="1"/>
      <c r="Y334" s="1"/>
      <c r="AD334">
        <f>IF(data[[#This Row],[type]]="score",SUMPRODUCT($J$1:$AC$1,data[[#This Row],[ci.hts_index]:[stat.tb]]),-1)</f>
        <v>-1</v>
      </c>
      <c r="AE334">
        <f>IF(data[[#This Row],[type]]="score",RANK(data[[#This Row],[score]],data[score])+COUNTIF($AD$3:AD334,AD334)-1,0)</f>
        <v>0</v>
      </c>
    </row>
    <row r="335" spans="24:31" x14ac:dyDescent="0.25">
      <c r="X335" s="1"/>
      <c r="Y335" s="1"/>
      <c r="AD335">
        <f>IF(data[[#This Row],[type]]="score",SUMPRODUCT($J$1:$AC$1,data[[#This Row],[ci.hts_index]:[stat.tb]]),-1)</f>
        <v>-1</v>
      </c>
      <c r="AE335">
        <f>IF(data[[#This Row],[type]]="score",RANK(data[[#This Row],[score]],data[score])+COUNTIF($AD$3:AD335,AD335)-1,0)</f>
        <v>0</v>
      </c>
    </row>
    <row r="336" spans="24:31" x14ac:dyDescent="0.25">
      <c r="X336" s="1"/>
      <c r="Y336" s="1"/>
      <c r="AD336">
        <f>IF(data[[#This Row],[type]]="score",SUMPRODUCT($J$1:$AC$1,data[[#This Row],[ci.hts_index]:[stat.tb]]),-1)</f>
        <v>-1</v>
      </c>
      <c r="AE336">
        <f>IF(data[[#This Row],[type]]="score",RANK(data[[#This Row],[score]],data[score])+COUNTIF($AD$3:AD336,AD336)-1,0)</f>
        <v>0</v>
      </c>
    </row>
    <row r="337" spans="24:31" x14ac:dyDescent="0.25">
      <c r="X337" s="1"/>
      <c r="Y337" s="1"/>
      <c r="AD337">
        <f>IF(data[[#This Row],[type]]="score",SUMPRODUCT($J$1:$AC$1,data[[#This Row],[ci.hts_index]:[stat.tb]]),-1)</f>
        <v>-1</v>
      </c>
      <c r="AE337">
        <f>IF(data[[#This Row],[type]]="score",RANK(data[[#This Row],[score]],data[score])+COUNTIF($AD$3:AD337,AD337)-1,0)</f>
        <v>0</v>
      </c>
    </row>
    <row r="338" spans="24:31" x14ac:dyDescent="0.25">
      <c r="X338" s="1"/>
      <c r="Y338" s="1"/>
      <c r="AD338">
        <f>IF(data[[#This Row],[type]]="score",SUMPRODUCT($J$1:$AC$1,data[[#This Row],[ci.hts_index]:[stat.tb]]),-1)</f>
        <v>-1</v>
      </c>
      <c r="AE338">
        <f>IF(data[[#This Row],[type]]="score",RANK(data[[#This Row],[score]],data[score])+COUNTIF($AD$3:AD338,AD338)-1,0)</f>
        <v>0</v>
      </c>
    </row>
    <row r="339" spans="24:31" x14ac:dyDescent="0.25">
      <c r="X339" s="1"/>
      <c r="Y339" s="1"/>
      <c r="AD339">
        <f>IF(data[[#This Row],[type]]="score",SUMPRODUCT($J$1:$AC$1,data[[#This Row],[ci.hts_index]:[stat.tb]]),-1)</f>
        <v>-1</v>
      </c>
      <c r="AE339">
        <f>IF(data[[#This Row],[type]]="score",RANK(data[[#This Row],[score]],data[score])+COUNTIF($AD$3:AD339,AD339)-1,0)</f>
        <v>0</v>
      </c>
    </row>
    <row r="340" spans="24:31" x14ac:dyDescent="0.25">
      <c r="X340" s="1"/>
      <c r="Y340" s="1"/>
      <c r="AD340">
        <f>IF(data[[#This Row],[type]]="score",SUMPRODUCT($J$1:$AC$1,data[[#This Row],[ci.hts_index]:[stat.tb]]),-1)</f>
        <v>-1</v>
      </c>
      <c r="AE340">
        <f>IF(data[[#This Row],[type]]="score",RANK(data[[#This Row],[score]],data[score])+COUNTIF($AD$3:AD340,AD340)-1,0)</f>
        <v>0</v>
      </c>
    </row>
    <row r="341" spans="24:31" x14ac:dyDescent="0.25">
      <c r="X341" s="1"/>
      <c r="Y341" s="1"/>
      <c r="AD341">
        <f>IF(data[[#This Row],[type]]="score",SUMPRODUCT($J$1:$AC$1,data[[#This Row],[ci.hts_index]:[stat.tb]]),-1)</f>
        <v>-1</v>
      </c>
      <c r="AE341">
        <f>IF(data[[#This Row],[type]]="score",RANK(data[[#This Row],[score]],data[score])+COUNTIF($AD$3:AD341,AD341)-1,0)</f>
        <v>0</v>
      </c>
    </row>
    <row r="342" spans="24:31" x14ac:dyDescent="0.25">
      <c r="X342" s="1"/>
      <c r="Y342" s="1"/>
      <c r="AD342">
        <f>IF(data[[#This Row],[type]]="score",SUMPRODUCT($J$1:$AC$1,data[[#This Row],[ci.hts_index]:[stat.tb]]),-1)</f>
        <v>-1</v>
      </c>
      <c r="AE342">
        <f>IF(data[[#This Row],[type]]="score",RANK(data[[#This Row],[score]],data[score])+COUNTIF($AD$3:AD342,AD342)-1,0)</f>
        <v>0</v>
      </c>
    </row>
    <row r="343" spans="24:31" x14ac:dyDescent="0.25">
      <c r="X343" s="1"/>
      <c r="Y343" s="1"/>
      <c r="AD343">
        <f>IF(data[[#This Row],[type]]="score",SUMPRODUCT($J$1:$AC$1,data[[#This Row],[ci.hts_index]:[stat.tb]]),-1)</f>
        <v>-1</v>
      </c>
      <c r="AE343">
        <f>IF(data[[#This Row],[type]]="score",RANK(data[[#This Row],[score]],data[score])+COUNTIF($AD$3:AD343,AD343)-1,0)</f>
        <v>0</v>
      </c>
    </row>
    <row r="344" spans="24:31" x14ac:dyDescent="0.25">
      <c r="X344" s="1"/>
      <c r="Y344" s="1"/>
      <c r="AD344">
        <f>IF(data[[#This Row],[type]]="score",SUMPRODUCT($J$1:$AC$1,data[[#This Row],[ci.hts_index]:[stat.tb]]),-1)</f>
        <v>-1</v>
      </c>
      <c r="AE344">
        <f>IF(data[[#This Row],[type]]="score",RANK(data[[#This Row],[score]],data[score])+COUNTIF($AD$3:AD344,AD344)-1,0)</f>
        <v>0</v>
      </c>
    </row>
    <row r="345" spans="24:31" x14ac:dyDescent="0.25">
      <c r="X345" s="1"/>
      <c r="Y345" s="1"/>
      <c r="AD345">
        <f>IF(data[[#This Row],[type]]="score",SUMPRODUCT($J$1:$AC$1,data[[#This Row],[ci.hts_index]:[stat.tb]]),-1)</f>
        <v>-1</v>
      </c>
      <c r="AE345">
        <f>IF(data[[#This Row],[type]]="score",RANK(data[[#This Row],[score]],data[score])+COUNTIF($AD$3:AD345,AD345)-1,0)</f>
        <v>0</v>
      </c>
    </row>
    <row r="346" spans="24:31" x14ac:dyDescent="0.25">
      <c r="X346" s="1"/>
      <c r="Y346" s="1"/>
      <c r="AD346">
        <f>IF(data[[#This Row],[type]]="score",SUMPRODUCT($J$1:$AC$1,data[[#This Row],[ci.hts_index]:[stat.tb]]),-1)</f>
        <v>-1</v>
      </c>
      <c r="AE346">
        <f>IF(data[[#This Row],[type]]="score",RANK(data[[#This Row],[score]],data[score])+COUNTIF($AD$3:AD346,AD346)-1,0)</f>
        <v>0</v>
      </c>
    </row>
    <row r="347" spans="24:31" x14ac:dyDescent="0.25">
      <c r="X347" s="1"/>
      <c r="Y347" s="1"/>
      <c r="AD347">
        <f>IF(data[[#This Row],[type]]="score",SUMPRODUCT($J$1:$AC$1,data[[#This Row],[ci.hts_index]:[stat.tb]]),-1)</f>
        <v>-1</v>
      </c>
      <c r="AE347">
        <f>IF(data[[#This Row],[type]]="score",RANK(data[[#This Row],[score]],data[score])+COUNTIF($AD$3:AD347,AD347)-1,0)</f>
        <v>0</v>
      </c>
    </row>
    <row r="348" spans="24:31" x14ac:dyDescent="0.25">
      <c r="X348" s="1"/>
      <c r="Y348" s="1"/>
      <c r="AD348">
        <f>IF(data[[#This Row],[type]]="score",SUMPRODUCT($J$1:$AC$1,data[[#This Row],[ci.hts_index]:[stat.tb]]),-1)</f>
        <v>-1</v>
      </c>
      <c r="AE348">
        <f>IF(data[[#This Row],[type]]="score",RANK(data[[#This Row],[score]],data[score])+COUNTIF($AD$3:AD348,AD348)-1,0)</f>
        <v>0</v>
      </c>
    </row>
    <row r="349" spans="24:31" x14ac:dyDescent="0.25">
      <c r="X349" s="1"/>
      <c r="Y349" s="1"/>
      <c r="AD349">
        <f>IF(data[[#This Row],[type]]="score",SUMPRODUCT($J$1:$AC$1,data[[#This Row],[ci.hts_index]:[stat.tb]]),-1)</f>
        <v>-1</v>
      </c>
      <c r="AE349">
        <f>IF(data[[#This Row],[type]]="score",RANK(data[[#This Row],[score]],data[score])+COUNTIF($AD$3:AD349,AD349)-1,0)</f>
        <v>0</v>
      </c>
    </row>
    <row r="350" spans="24:31" x14ac:dyDescent="0.25">
      <c r="X350" s="1"/>
      <c r="Y350" s="1"/>
      <c r="AD350">
        <f>IF(data[[#This Row],[type]]="score",SUMPRODUCT($J$1:$AC$1,data[[#This Row],[ci.hts_index]:[stat.tb]]),-1)</f>
        <v>-1</v>
      </c>
      <c r="AE350">
        <f>IF(data[[#This Row],[type]]="score",RANK(data[[#This Row],[score]],data[score])+COUNTIF($AD$3:AD350,AD350)-1,0)</f>
        <v>0</v>
      </c>
    </row>
    <row r="351" spans="24:31" x14ac:dyDescent="0.25">
      <c r="X351" s="1"/>
      <c r="Y351" s="1"/>
      <c r="AD351">
        <f>IF(data[[#This Row],[type]]="score",SUMPRODUCT($J$1:$AC$1,data[[#This Row],[ci.hts_index]:[stat.tb]]),-1)</f>
        <v>-1</v>
      </c>
      <c r="AE351">
        <f>IF(data[[#This Row],[type]]="score",RANK(data[[#This Row],[score]],data[score])+COUNTIF($AD$3:AD351,AD351)-1,0)</f>
        <v>0</v>
      </c>
    </row>
    <row r="352" spans="24:31" x14ac:dyDescent="0.25">
      <c r="X352" s="1"/>
      <c r="Y352" s="1"/>
      <c r="AD352">
        <f>IF(data[[#This Row],[type]]="score",SUMPRODUCT($J$1:$AC$1,data[[#This Row],[ci.hts_index]:[stat.tb]]),-1)</f>
        <v>-1</v>
      </c>
      <c r="AE352">
        <f>IF(data[[#This Row],[type]]="score",RANK(data[[#This Row],[score]],data[score])+COUNTIF($AD$3:AD352,AD352)-1,0)</f>
        <v>0</v>
      </c>
    </row>
    <row r="353" spans="24:31" x14ac:dyDescent="0.25">
      <c r="X353" s="1"/>
      <c r="Y353" s="1"/>
      <c r="AD353">
        <f>IF(data[[#This Row],[type]]="score",SUMPRODUCT($J$1:$AC$1,data[[#This Row],[ci.hts_index]:[stat.tb]]),-1)</f>
        <v>-1</v>
      </c>
      <c r="AE353">
        <f>IF(data[[#This Row],[type]]="score",RANK(data[[#This Row],[score]],data[score])+COUNTIF($AD$3:AD353,AD353)-1,0)</f>
        <v>0</v>
      </c>
    </row>
    <row r="354" spans="24:31" x14ac:dyDescent="0.25">
      <c r="X354" s="1"/>
      <c r="Y354" s="1"/>
      <c r="AD354">
        <f>IF(data[[#This Row],[type]]="score",SUMPRODUCT($J$1:$AC$1,data[[#This Row],[ci.hts_index]:[stat.tb]]),-1)</f>
        <v>-1</v>
      </c>
      <c r="AE354">
        <f>IF(data[[#This Row],[type]]="score",RANK(data[[#This Row],[score]],data[score])+COUNTIF($AD$3:AD354,AD354)-1,0)</f>
        <v>0</v>
      </c>
    </row>
    <row r="355" spans="24:31" x14ac:dyDescent="0.25">
      <c r="X355" s="1"/>
      <c r="Y355" s="1"/>
      <c r="AD355">
        <f>IF(data[[#This Row],[type]]="score",SUMPRODUCT($J$1:$AC$1,data[[#This Row],[ci.hts_index]:[stat.tb]]),-1)</f>
        <v>-1</v>
      </c>
      <c r="AE355">
        <f>IF(data[[#This Row],[type]]="score",RANK(data[[#This Row],[score]],data[score])+COUNTIF($AD$3:AD355,AD355)-1,0)</f>
        <v>0</v>
      </c>
    </row>
    <row r="356" spans="24:31" x14ac:dyDescent="0.25">
      <c r="X356" s="1"/>
      <c r="Y356" s="1"/>
      <c r="AD356">
        <f>IF(data[[#This Row],[type]]="score",SUMPRODUCT($J$1:$AC$1,data[[#This Row],[ci.hts_index]:[stat.tb]]),-1)</f>
        <v>-1</v>
      </c>
      <c r="AE356">
        <f>IF(data[[#This Row],[type]]="score",RANK(data[[#This Row],[score]],data[score])+COUNTIF($AD$3:AD356,AD356)-1,0)</f>
        <v>0</v>
      </c>
    </row>
    <row r="357" spans="24:31" x14ac:dyDescent="0.25">
      <c r="X357" s="1"/>
      <c r="Y357" s="1"/>
      <c r="AD357">
        <f>IF(data[[#This Row],[type]]="score",SUMPRODUCT($J$1:$AC$1,data[[#This Row],[ci.hts_index]:[stat.tb]]),-1)</f>
        <v>-1</v>
      </c>
      <c r="AE357">
        <f>IF(data[[#This Row],[type]]="score",RANK(data[[#This Row],[score]],data[score])+COUNTIF($AD$3:AD357,AD357)-1,0)</f>
        <v>0</v>
      </c>
    </row>
    <row r="358" spans="24:31" x14ac:dyDescent="0.25">
      <c r="X358" s="1"/>
      <c r="Y358" s="1"/>
      <c r="AD358">
        <f>IF(data[[#This Row],[type]]="score",SUMPRODUCT($J$1:$AC$1,data[[#This Row],[ci.hts_index]:[stat.tb]]),-1)</f>
        <v>-1</v>
      </c>
      <c r="AE358">
        <f>IF(data[[#This Row],[type]]="score",RANK(data[[#This Row],[score]],data[score])+COUNTIF($AD$3:AD358,AD358)-1,0)</f>
        <v>0</v>
      </c>
    </row>
    <row r="359" spans="24:31" x14ac:dyDescent="0.25">
      <c r="X359" s="1"/>
      <c r="Y359" s="1"/>
      <c r="AD359">
        <f>IF(data[[#This Row],[type]]="score",SUMPRODUCT($J$1:$AC$1,data[[#This Row],[ci.hts_index]:[stat.tb]]),-1)</f>
        <v>-1</v>
      </c>
      <c r="AE359">
        <f>IF(data[[#This Row],[type]]="score",RANK(data[[#This Row],[score]],data[score])+COUNTIF($AD$3:AD359,AD359)-1,0)</f>
        <v>0</v>
      </c>
    </row>
    <row r="360" spans="24:31" x14ac:dyDescent="0.25">
      <c r="X360" s="1"/>
      <c r="Y360" s="1"/>
      <c r="AD360">
        <f>IF(data[[#This Row],[type]]="score",SUMPRODUCT($J$1:$AC$1,data[[#This Row],[ci.hts_index]:[stat.tb]]),-1)</f>
        <v>-1</v>
      </c>
      <c r="AE360">
        <f>IF(data[[#This Row],[type]]="score",RANK(data[[#This Row],[score]],data[score])+COUNTIF($AD$3:AD360,AD360)-1,0)</f>
        <v>0</v>
      </c>
    </row>
    <row r="361" spans="24:31" x14ac:dyDescent="0.25">
      <c r="X361" s="1"/>
      <c r="Y361" s="1"/>
      <c r="AD361">
        <f>IF(data[[#This Row],[type]]="score",SUMPRODUCT($J$1:$AC$1,data[[#This Row],[ci.hts_index]:[stat.tb]]),-1)</f>
        <v>-1</v>
      </c>
      <c r="AE361">
        <f>IF(data[[#This Row],[type]]="score",RANK(data[[#This Row],[score]],data[score])+COUNTIF($AD$3:AD361,AD361)-1,0)</f>
        <v>0</v>
      </c>
    </row>
    <row r="362" spans="24:31" x14ac:dyDescent="0.25">
      <c r="X362" s="1"/>
      <c r="Y362" s="1"/>
      <c r="AD362">
        <f>IF(data[[#This Row],[type]]="score",SUMPRODUCT($J$1:$AC$1,data[[#This Row],[ci.hts_index]:[stat.tb]]),-1)</f>
        <v>-1</v>
      </c>
      <c r="AE362">
        <f>IF(data[[#This Row],[type]]="score",RANK(data[[#This Row],[score]],data[score])+COUNTIF($AD$3:AD362,AD362)-1,0)</f>
        <v>0</v>
      </c>
    </row>
    <row r="363" spans="24:31" x14ac:dyDescent="0.25">
      <c r="X363" s="1"/>
      <c r="Y363" s="1"/>
      <c r="AD363">
        <f>IF(data[[#This Row],[type]]="score",SUMPRODUCT($J$1:$AC$1,data[[#This Row],[ci.hts_index]:[stat.tb]]),-1)</f>
        <v>-1</v>
      </c>
      <c r="AE363">
        <f>IF(data[[#This Row],[type]]="score",RANK(data[[#This Row],[score]],data[score])+COUNTIF($AD$3:AD363,AD363)-1,0)</f>
        <v>0</v>
      </c>
    </row>
    <row r="364" spans="24:31" x14ac:dyDescent="0.25">
      <c r="X364" s="1"/>
      <c r="Y364" s="1"/>
      <c r="AD364">
        <f>IF(data[[#This Row],[type]]="score",SUMPRODUCT($J$1:$AC$1,data[[#This Row],[ci.hts_index]:[stat.tb]]),-1)</f>
        <v>-1</v>
      </c>
      <c r="AE364">
        <f>IF(data[[#This Row],[type]]="score",RANK(data[[#This Row],[score]],data[score])+COUNTIF($AD$3:AD364,AD364)-1,0)</f>
        <v>0</v>
      </c>
    </row>
    <row r="365" spans="24:31" x14ac:dyDescent="0.25">
      <c r="X365" s="1"/>
      <c r="Y365" s="1"/>
      <c r="AD365">
        <f>IF(data[[#This Row],[type]]="score",SUMPRODUCT($J$1:$AC$1,data[[#This Row],[ci.hts_index]:[stat.tb]]),-1)</f>
        <v>-1</v>
      </c>
      <c r="AE365">
        <f>IF(data[[#This Row],[type]]="score",RANK(data[[#This Row],[score]],data[score])+COUNTIF($AD$3:AD365,AD365)-1,0)</f>
        <v>0</v>
      </c>
    </row>
    <row r="366" spans="24:31" x14ac:dyDescent="0.25">
      <c r="X366" s="1"/>
      <c r="Y366" s="1"/>
      <c r="AD366">
        <f>IF(data[[#This Row],[type]]="score",SUMPRODUCT($J$1:$AC$1,data[[#This Row],[ci.hts_index]:[stat.tb]]),-1)</f>
        <v>-1</v>
      </c>
      <c r="AE366">
        <f>IF(data[[#This Row],[type]]="score",RANK(data[[#This Row],[score]],data[score])+COUNTIF($AD$3:AD366,AD366)-1,0)</f>
        <v>0</v>
      </c>
    </row>
    <row r="367" spans="24:31" x14ac:dyDescent="0.25">
      <c r="X367" s="1"/>
      <c r="Y367" s="1"/>
      <c r="AD367">
        <f>IF(data[[#This Row],[type]]="score",SUMPRODUCT($J$1:$AC$1,data[[#This Row],[ci.hts_index]:[stat.tb]]),-1)</f>
        <v>-1</v>
      </c>
      <c r="AE367">
        <f>IF(data[[#This Row],[type]]="score",RANK(data[[#This Row],[score]],data[score])+COUNTIF($AD$3:AD367,AD367)-1,0)</f>
        <v>0</v>
      </c>
    </row>
    <row r="368" spans="24:31" x14ac:dyDescent="0.25">
      <c r="X368" s="1"/>
      <c r="Y368" s="1"/>
      <c r="AD368">
        <f>IF(data[[#This Row],[type]]="score",SUMPRODUCT($J$1:$AC$1,data[[#This Row],[ci.hts_index]:[stat.tb]]),-1)</f>
        <v>-1</v>
      </c>
      <c r="AE368">
        <f>IF(data[[#This Row],[type]]="score",RANK(data[[#This Row],[score]],data[score])+COUNTIF($AD$3:AD368,AD368)-1,0)</f>
        <v>0</v>
      </c>
    </row>
    <row r="369" spans="24:31" x14ac:dyDescent="0.25">
      <c r="X369" s="1"/>
      <c r="Y369" s="1"/>
      <c r="AD369">
        <f>IF(data[[#This Row],[type]]="score",SUMPRODUCT($J$1:$AC$1,data[[#This Row],[ci.hts_index]:[stat.tb]]),-1)</f>
        <v>-1</v>
      </c>
      <c r="AE369">
        <f>IF(data[[#This Row],[type]]="score",RANK(data[[#This Row],[score]],data[score])+COUNTIF($AD$3:AD369,AD369)-1,0)</f>
        <v>0</v>
      </c>
    </row>
    <row r="370" spans="24:31" x14ac:dyDescent="0.25">
      <c r="X370" s="1"/>
      <c r="Y370" s="1"/>
      <c r="AD370">
        <f>IF(data[[#This Row],[type]]="score",SUMPRODUCT($J$1:$AC$1,data[[#This Row],[ci.hts_index]:[stat.tb]]),-1)</f>
        <v>-1</v>
      </c>
      <c r="AE370">
        <f>IF(data[[#This Row],[type]]="score",RANK(data[[#This Row],[score]],data[score])+COUNTIF($AD$3:AD370,AD370)-1,0)</f>
        <v>0</v>
      </c>
    </row>
    <row r="371" spans="24:31" x14ac:dyDescent="0.25">
      <c r="X371" s="1"/>
      <c r="Y371" s="1"/>
      <c r="AD371">
        <f>IF(data[[#This Row],[type]]="score",SUMPRODUCT($J$1:$AC$1,data[[#This Row],[ci.hts_index]:[stat.tb]]),-1)</f>
        <v>-1</v>
      </c>
      <c r="AE371">
        <f>IF(data[[#This Row],[type]]="score",RANK(data[[#This Row],[score]],data[score])+COUNTIF($AD$3:AD371,AD371)-1,0)</f>
        <v>0</v>
      </c>
    </row>
    <row r="372" spans="24:31" x14ac:dyDescent="0.25">
      <c r="X372" s="1"/>
      <c r="Y372" s="1"/>
      <c r="AD372">
        <f>IF(data[[#This Row],[type]]="score",SUMPRODUCT($J$1:$AC$1,data[[#This Row],[ci.hts_index]:[stat.tb]]),-1)</f>
        <v>-1</v>
      </c>
      <c r="AE372">
        <f>IF(data[[#This Row],[type]]="score",RANK(data[[#This Row],[score]],data[score])+COUNTIF($AD$3:AD372,AD372)-1,0)</f>
        <v>0</v>
      </c>
    </row>
    <row r="373" spans="24:31" x14ac:dyDescent="0.25">
      <c r="X373" s="1"/>
      <c r="Y373" s="1"/>
      <c r="AD373">
        <f>IF(data[[#This Row],[type]]="score",SUMPRODUCT($J$1:$AC$1,data[[#This Row],[ci.hts_index]:[stat.tb]]),-1)</f>
        <v>-1</v>
      </c>
      <c r="AE373">
        <f>IF(data[[#This Row],[type]]="score",RANK(data[[#This Row],[score]],data[score])+COUNTIF($AD$3:AD373,AD373)-1,0)</f>
        <v>0</v>
      </c>
    </row>
    <row r="374" spans="24:31" x14ac:dyDescent="0.25">
      <c r="X374" s="1"/>
      <c r="Y374" s="1"/>
      <c r="AD374">
        <f>IF(data[[#This Row],[type]]="score",SUMPRODUCT($J$1:$AC$1,data[[#This Row],[ci.hts_index]:[stat.tb]]),-1)</f>
        <v>-1</v>
      </c>
      <c r="AE374">
        <f>IF(data[[#This Row],[type]]="score",RANK(data[[#This Row],[score]],data[score])+COUNTIF($AD$3:AD374,AD374)-1,0)</f>
        <v>0</v>
      </c>
    </row>
    <row r="375" spans="24:31" x14ac:dyDescent="0.25">
      <c r="X375" s="1"/>
      <c r="Y375" s="1"/>
      <c r="AD375">
        <f>IF(data[[#This Row],[type]]="score",SUMPRODUCT($J$1:$AC$1,data[[#This Row],[ci.hts_index]:[stat.tb]]),-1)</f>
        <v>-1</v>
      </c>
      <c r="AE375">
        <f>IF(data[[#This Row],[type]]="score",RANK(data[[#This Row],[score]],data[score])+COUNTIF($AD$3:AD375,AD375)-1,0)</f>
        <v>0</v>
      </c>
    </row>
    <row r="376" spans="24:31" x14ac:dyDescent="0.25">
      <c r="X376" s="1"/>
      <c r="Y376" s="1"/>
      <c r="AD376">
        <f>IF(data[[#This Row],[type]]="score",SUMPRODUCT($J$1:$AC$1,data[[#This Row],[ci.hts_index]:[stat.tb]]),-1)</f>
        <v>-1</v>
      </c>
      <c r="AE376">
        <f>IF(data[[#This Row],[type]]="score",RANK(data[[#This Row],[score]],data[score])+COUNTIF($AD$3:AD376,AD376)-1,0)</f>
        <v>0</v>
      </c>
    </row>
    <row r="377" spans="24:31" x14ac:dyDescent="0.25">
      <c r="X377" s="1"/>
      <c r="Y377" s="1"/>
      <c r="AD377">
        <f>IF(data[[#This Row],[type]]="score",SUMPRODUCT($J$1:$AC$1,data[[#This Row],[ci.hts_index]:[stat.tb]]),-1)</f>
        <v>-1</v>
      </c>
      <c r="AE377">
        <f>IF(data[[#This Row],[type]]="score",RANK(data[[#This Row],[score]],data[score])+COUNTIF($AD$3:AD377,AD377)-1,0)</f>
        <v>0</v>
      </c>
    </row>
    <row r="378" spans="24:31" x14ac:dyDescent="0.25">
      <c r="X378" s="1"/>
      <c r="Y378" s="1"/>
      <c r="AD378">
        <f>IF(data[[#This Row],[type]]="score",SUMPRODUCT($J$1:$AC$1,data[[#This Row],[ci.hts_index]:[stat.tb]]),-1)</f>
        <v>-1</v>
      </c>
      <c r="AE378">
        <f>IF(data[[#This Row],[type]]="score",RANK(data[[#This Row],[score]],data[score])+COUNTIF($AD$3:AD378,AD378)-1,0)</f>
        <v>0</v>
      </c>
    </row>
    <row r="379" spans="24:31" x14ac:dyDescent="0.25">
      <c r="X379" s="1"/>
      <c r="Y379" s="1"/>
      <c r="AD379">
        <f>IF(data[[#This Row],[type]]="score",SUMPRODUCT($J$1:$AC$1,data[[#This Row],[ci.hts_index]:[stat.tb]]),-1)</f>
        <v>-1</v>
      </c>
      <c r="AE379">
        <f>IF(data[[#This Row],[type]]="score",RANK(data[[#This Row],[score]],data[score])+COUNTIF($AD$3:AD379,AD379)-1,0)</f>
        <v>0</v>
      </c>
    </row>
    <row r="380" spans="24:31" x14ac:dyDescent="0.25">
      <c r="X380" s="1"/>
      <c r="Y380" s="1"/>
      <c r="AD380">
        <f>IF(data[[#This Row],[type]]="score",SUMPRODUCT($J$1:$AC$1,data[[#This Row],[ci.hts_index]:[stat.tb]]),-1)</f>
        <v>-1</v>
      </c>
      <c r="AE380">
        <f>IF(data[[#This Row],[type]]="score",RANK(data[[#This Row],[score]],data[score])+COUNTIF($AD$3:AD380,AD380)-1,0)</f>
        <v>0</v>
      </c>
    </row>
    <row r="381" spans="24:31" x14ac:dyDescent="0.25">
      <c r="X381" s="1"/>
      <c r="Y381" s="1"/>
      <c r="AD381">
        <f>IF(data[[#This Row],[type]]="score",SUMPRODUCT($J$1:$AC$1,data[[#This Row],[ci.hts_index]:[stat.tb]]),-1)</f>
        <v>-1</v>
      </c>
      <c r="AE381">
        <f>IF(data[[#This Row],[type]]="score",RANK(data[[#This Row],[score]],data[score])+COUNTIF($AD$3:AD381,AD381)-1,0)</f>
        <v>0</v>
      </c>
    </row>
    <row r="382" spans="24:31" x14ac:dyDescent="0.25">
      <c r="X382" s="1"/>
      <c r="Y382" s="1"/>
      <c r="AD382">
        <f>IF(data[[#This Row],[type]]="score",SUMPRODUCT($J$1:$AC$1,data[[#This Row],[ci.hts_index]:[stat.tb]]),-1)</f>
        <v>-1</v>
      </c>
      <c r="AE382">
        <f>IF(data[[#This Row],[type]]="score",RANK(data[[#This Row],[score]],data[score])+COUNTIF($AD$3:AD382,AD382)-1,0)</f>
        <v>0</v>
      </c>
    </row>
    <row r="383" spans="24:31" x14ac:dyDescent="0.25">
      <c r="X383" s="1"/>
      <c r="Y383" s="1"/>
      <c r="AD383">
        <f>IF(data[[#This Row],[type]]="score",SUMPRODUCT($J$1:$AC$1,data[[#This Row],[ci.hts_index]:[stat.tb]]),-1)</f>
        <v>-1</v>
      </c>
      <c r="AE383">
        <f>IF(data[[#This Row],[type]]="score",RANK(data[[#This Row],[score]],data[score])+COUNTIF($AD$3:AD383,AD383)-1,0)</f>
        <v>0</v>
      </c>
    </row>
    <row r="384" spans="24:31" x14ac:dyDescent="0.25">
      <c r="X384" s="1"/>
      <c r="Y384" s="1"/>
      <c r="AD384">
        <f>IF(data[[#This Row],[type]]="score",SUMPRODUCT($J$1:$AC$1,data[[#This Row],[ci.hts_index]:[stat.tb]]),-1)</f>
        <v>-1</v>
      </c>
      <c r="AE384">
        <f>IF(data[[#This Row],[type]]="score",RANK(data[[#This Row],[score]],data[score])+COUNTIF($AD$3:AD384,AD384)-1,0)</f>
        <v>0</v>
      </c>
    </row>
    <row r="385" spans="24:31" x14ac:dyDescent="0.25">
      <c r="X385" s="1"/>
      <c r="Y385" s="1"/>
      <c r="AD385">
        <f>IF(data[[#This Row],[type]]="score",SUMPRODUCT($J$1:$AC$1,data[[#This Row],[ci.hts_index]:[stat.tb]]),-1)</f>
        <v>-1</v>
      </c>
      <c r="AE385">
        <f>IF(data[[#This Row],[type]]="score",RANK(data[[#This Row],[score]],data[score])+COUNTIF($AD$3:AD385,AD385)-1,0)</f>
        <v>0</v>
      </c>
    </row>
    <row r="386" spans="24:31" x14ac:dyDescent="0.25">
      <c r="X386" s="1"/>
      <c r="Y386" s="1"/>
      <c r="AD386">
        <f>IF(data[[#This Row],[type]]="score",SUMPRODUCT($J$1:$AC$1,data[[#This Row],[ci.hts_index]:[stat.tb]]),-1)</f>
        <v>-1</v>
      </c>
      <c r="AE386">
        <f>IF(data[[#This Row],[type]]="score",RANK(data[[#This Row],[score]],data[score])+COUNTIF($AD$3:AD386,AD386)-1,0)</f>
        <v>0</v>
      </c>
    </row>
    <row r="387" spans="24:31" x14ac:dyDescent="0.25">
      <c r="X387" s="1"/>
      <c r="Y387" s="1"/>
      <c r="AD387">
        <f>IF(data[[#This Row],[type]]="score",SUMPRODUCT($J$1:$AC$1,data[[#This Row],[ci.hts_index]:[stat.tb]]),-1)</f>
        <v>-1</v>
      </c>
      <c r="AE387">
        <f>IF(data[[#This Row],[type]]="score",RANK(data[[#This Row],[score]],data[score])+COUNTIF($AD$3:AD387,AD387)-1,0)</f>
        <v>0</v>
      </c>
    </row>
    <row r="388" spans="24:31" x14ac:dyDescent="0.25">
      <c r="X388" s="1"/>
      <c r="Y388" s="1"/>
      <c r="AD388">
        <f>IF(data[[#This Row],[type]]="score",SUMPRODUCT($J$1:$AC$1,data[[#This Row],[ci.hts_index]:[stat.tb]]),-1)</f>
        <v>-1</v>
      </c>
      <c r="AE388">
        <f>IF(data[[#This Row],[type]]="score",RANK(data[[#This Row],[score]],data[score])+COUNTIF($AD$3:AD388,AD388)-1,0)</f>
        <v>0</v>
      </c>
    </row>
    <row r="389" spans="24:31" x14ac:dyDescent="0.25">
      <c r="X389" s="1"/>
      <c r="Y389" s="1"/>
      <c r="AD389">
        <f>IF(data[[#This Row],[type]]="score",SUMPRODUCT($J$1:$AC$1,data[[#This Row],[ci.hts_index]:[stat.tb]]),-1)</f>
        <v>-1</v>
      </c>
      <c r="AE389">
        <f>IF(data[[#This Row],[type]]="score",RANK(data[[#This Row],[score]],data[score])+COUNTIF($AD$3:AD389,AD389)-1,0)</f>
        <v>0</v>
      </c>
    </row>
    <row r="390" spans="24:31" x14ac:dyDescent="0.25">
      <c r="X390" s="1"/>
      <c r="Y390" s="1"/>
      <c r="AD390">
        <f>IF(data[[#This Row],[type]]="score",SUMPRODUCT($J$1:$AC$1,data[[#This Row],[ci.hts_index]:[stat.tb]]),-1)</f>
        <v>-1</v>
      </c>
      <c r="AE390">
        <f>IF(data[[#This Row],[type]]="score",RANK(data[[#This Row],[score]],data[score])+COUNTIF($AD$3:AD390,AD390)-1,0)</f>
        <v>0</v>
      </c>
    </row>
    <row r="391" spans="24:31" x14ac:dyDescent="0.25">
      <c r="X391" s="1"/>
      <c r="Y391" s="1"/>
      <c r="AD391">
        <f>IF(data[[#This Row],[type]]="score",SUMPRODUCT($J$1:$AC$1,data[[#This Row],[ci.hts_index]:[stat.tb]]),-1)</f>
        <v>-1</v>
      </c>
      <c r="AE391">
        <f>IF(data[[#This Row],[type]]="score",RANK(data[[#This Row],[score]],data[score])+COUNTIF($AD$3:AD391,AD391)-1,0)</f>
        <v>0</v>
      </c>
    </row>
    <row r="392" spans="24:31" x14ac:dyDescent="0.25">
      <c r="X392" s="1"/>
      <c r="Y392" s="1"/>
      <c r="AD392">
        <f>IF(data[[#This Row],[type]]="score",SUMPRODUCT($J$1:$AC$1,data[[#This Row],[ci.hts_index]:[stat.tb]]),-1)</f>
        <v>-1</v>
      </c>
      <c r="AE392">
        <f>IF(data[[#This Row],[type]]="score",RANK(data[[#This Row],[score]],data[score])+COUNTIF($AD$3:AD392,AD392)-1,0)</f>
        <v>0</v>
      </c>
    </row>
    <row r="393" spans="24:31" x14ac:dyDescent="0.25">
      <c r="X393" s="1"/>
      <c r="Y393" s="1"/>
      <c r="AD393">
        <f>IF(data[[#This Row],[type]]="score",SUMPRODUCT($J$1:$AC$1,data[[#This Row],[ci.hts_index]:[stat.tb]]),-1)</f>
        <v>-1</v>
      </c>
      <c r="AE393">
        <f>IF(data[[#This Row],[type]]="score",RANK(data[[#This Row],[score]],data[score])+COUNTIF($AD$3:AD393,AD393)-1,0)</f>
        <v>0</v>
      </c>
    </row>
    <row r="394" spans="24:31" x14ac:dyDescent="0.25">
      <c r="X394" s="1"/>
      <c r="Y394" s="1"/>
      <c r="AD394">
        <f>IF(data[[#This Row],[type]]="score",SUMPRODUCT($J$1:$AC$1,data[[#This Row],[ci.hts_index]:[stat.tb]]),-1)</f>
        <v>-1</v>
      </c>
      <c r="AE394">
        <f>IF(data[[#This Row],[type]]="score",RANK(data[[#This Row],[score]],data[score])+COUNTIF($AD$3:AD394,AD394)-1,0)</f>
        <v>0</v>
      </c>
    </row>
    <row r="395" spans="24:31" x14ac:dyDescent="0.25">
      <c r="X395" s="1"/>
      <c r="Y395" s="1"/>
      <c r="AD395">
        <f>IF(data[[#This Row],[type]]="score",SUMPRODUCT($J$1:$AC$1,data[[#This Row],[ci.hts_index]:[stat.tb]]),-1)</f>
        <v>-1</v>
      </c>
      <c r="AE395">
        <f>IF(data[[#This Row],[type]]="score",RANK(data[[#This Row],[score]],data[score])+COUNTIF($AD$3:AD395,AD395)-1,0)</f>
        <v>0</v>
      </c>
    </row>
    <row r="396" spans="24:31" x14ac:dyDescent="0.25">
      <c r="X396" s="1"/>
      <c r="Y396" s="1"/>
      <c r="AD396">
        <f>IF(data[[#This Row],[type]]="score",SUMPRODUCT($J$1:$AC$1,data[[#This Row],[ci.hts_index]:[stat.tb]]),-1)</f>
        <v>-1</v>
      </c>
      <c r="AE396">
        <f>IF(data[[#This Row],[type]]="score",RANK(data[[#This Row],[score]],data[score])+COUNTIF($AD$3:AD396,AD396)-1,0)</f>
        <v>0</v>
      </c>
    </row>
    <row r="397" spans="24:31" x14ac:dyDescent="0.25">
      <c r="X397" s="1"/>
      <c r="Y397" s="1"/>
      <c r="AD397">
        <f>IF(data[[#This Row],[type]]="score",SUMPRODUCT($J$1:$AC$1,data[[#This Row],[ci.hts_index]:[stat.tb]]),-1)</f>
        <v>-1</v>
      </c>
      <c r="AE397">
        <f>IF(data[[#This Row],[type]]="score",RANK(data[[#This Row],[score]],data[score])+COUNTIF($AD$3:AD397,AD397)-1,0)</f>
        <v>0</v>
      </c>
    </row>
    <row r="398" spans="24:31" x14ac:dyDescent="0.25">
      <c r="X398" s="1"/>
      <c r="Y398" s="1"/>
      <c r="AD398">
        <f>IF(data[[#This Row],[type]]="score",SUMPRODUCT($J$1:$AC$1,data[[#This Row],[ci.hts_index]:[stat.tb]]),-1)</f>
        <v>-1</v>
      </c>
      <c r="AE398">
        <f>IF(data[[#This Row],[type]]="score",RANK(data[[#This Row],[score]],data[score])+COUNTIF($AD$3:AD398,AD398)-1,0)</f>
        <v>0</v>
      </c>
    </row>
    <row r="399" spans="24:31" x14ac:dyDescent="0.25">
      <c r="X399" s="1"/>
      <c r="Y399" s="1"/>
      <c r="AD399">
        <f>IF(data[[#This Row],[type]]="score",SUMPRODUCT($J$1:$AC$1,data[[#This Row],[ci.hts_index]:[stat.tb]]),-1)</f>
        <v>-1</v>
      </c>
      <c r="AE399">
        <f>IF(data[[#This Row],[type]]="score",RANK(data[[#This Row],[score]],data[score])+COUNTIF($AD$3:AD399,AD399)-1,0)</f>
        <v>0</v>
      </c>
    </row>
    <row r="400" spans="24:31" x14ac:dyDescent="0.25">
      <c r="X400" s="1"/>
      <c r="Y400" s="1"/>
      <c r="AD400">
        <f>IF(data[[#This Row],[type]]="score",SUMPRODUCT($J$1:$AC$1,data[[#This Row],[ci.hts_index]:[stat.tb]]),-1)</f>
        <v>-1</v>
      </c>
      <c r="AE400">
        <f>IF(data[[#This Row],[type]]="score",RANK(data[[#This Row],[score]],data[score])+COUNTIF($AD$3:AD400,AD400)-1,0)</f>
        <v>0</v>
      </c>
    </row>
    <row r="401" spans="24:31" x14ac:dyDescent="0.25">
      <c r="X401" s="1"/>
      <c r="Y401" s="1"/>
      <c r="AD401">
        <f>IF(data[[#This Row],[type]]="score",SUMPRODUCT($J$1:$AC$1,data[[#This Row],[ci.hts_index]:[stat.tb]]),-1)</f>
        <v>-1</v>
      </c>
      <c r="AE401">
        <f>IF(data[[#This Row],[type]]="score",RANK(data[[#This Row],[score]],data[score])+COUNTIF($AD$3:AD401,AD401)-1,0)</f>
        <v>0</v>
      </c>
    </row>
    <row r="402" spans="24:31" x14ac:dyDescent="0.25">
      <c r="X402" s="1"/>
      <c r="Y402" s="1"/>
      <c r="AD402">
        <f>IF(data[[#This Row],[type]]="score",SUMPRODUCT($J$1:$AC$1,data[[#This Row],[ci.hts_index]:[stat.tb]]),-1)</f>
        <v>-1</v>
      </c>
      <c r="AE402">
        <f>IF(data[[#This Row],[type]]="score",RANK(data[[#This Row],[score]],data[score])+COUNTIF($AD$3:AD402,AD402)-1,0)</f>
        <v>0</v>
      </c>
    </row>
    <row r="403" spans="24:31" x14ac:dyDescent="0.25">
      <c r="X403" s="1"/>
      <c r="Y403" s="1"/>
      <c r="AD403">
        <f>IF(data[[#This Row],[type]]="score",SUMPRODUCT($J$1:$AC$1,data[[#This Row],[ci.hts_index]:[stat.tb]]),-1)</f>
        <v>-1</v>
      </c>
      <c r="AE403">
        <f>IF(data[[#This Row],[type]]="score",RANK(data[[#This Row],[score]],data[score])+COUNTIF($AD$3:AD403,AD403)-1,0)</f>
        <v>0</v>
      </c>
    </row>
    <row r="404" spans="24:31" x14ac:dyDescent="0.25">
      <c r="X404" s="1"/>
      <c r="Y404" s="1"/>
      <c r="AD404">
        <f>IF(data[[#This Row],[type]]="score",SUMPRODUCT($J$1:$AC$1,data[[#This Row],[ci.hts_index]:[stat.tb]]),-1)</f>
        <v>-1</v>
      </c>
      <c r="AE404">
        <f>IF(data[[#This Row],[type]]="score",RANK(data[[#This Row],[score]],data[score])+COUNTIF($AD$3:AD404,AD404)-1,0)</f>
        <v>0</v>
      </c>
    </row>
    <row r="405" spans="24:31" x14ac:dyDescent="0.25">
      <c r="X405" s="1"/>
      <c r="Y405" s="1"/>
      <c r="AD405">
        <f>IF(data[[#This Row],[type]]="score",SUMPRODUCT($J$1:$AC$1,data[[#This Row],[ci.hts_index]:[stat.tb]]),-1)</f>
        <v>-1</v>
      </c>
      <c r="AE405">
        <f>IF(data[[#This Row],[type]]="score",RANK(data[[#This Row],[score]],data[score])+COUNTIF($AD$3:AD405,AD405)-1,0)</f>
        <v>0</v>
      </c>
    </row>
    <row r="406" spans="24:31" x14ac:dyDescent="0.25">
      <c r="X406" s="1"/>
      <c r="Y406" s="1"/>
      <c r="AD406">
        <f>IF(data[[#This Row],[type]]="score",SUMPRODUCT($J$1:$AC$1,data[[#This Row],[ci.hts_index]:[stat.tb]]),-1)</f>
        <v>-1</v>
      </c>
      <c r="AE406">
        <f>IF(data[[#This Row],[type]]="score",RANK(data[[#This Row],[score]],data[score])+COUNTIF($AD$3:AD406,AD406)-1,0)</f>
        <v>0</v>
      </c>
    </row>
    <row r="407" spans="24:31" x14ac:dyDescent="0.25">
      <c r="X407" s="1"/>
      <c r="Y407" s="1"/>
      <c r="AD407">
        <f>IF(data[[#This Row],[type]]="score",SUMPRODUCT($J$1:$AC$1,data[[#This Row],[ci.hts_index]:[stat.tb]]),-1)</f>
        <v>-1</v>
      </c>
      <c r="AE407">
        <f>IF(data[[#This Row],[type]]="score",RANK(data[[#This Row],[score]],data[score])+COUNTIF($AD$3:AD407,AD407)-1,0)</f>
        <v>0</v>
      </c>
    </row>
    <row r="408" spans="24:31" x14ac:dyDescent="0.25">
      <c r="X408" s="1"/>
      <c r="Y408" s="1"/>
      <c r="AD408">
        <f>IF(data[[#This Row],[type]]="score",SUMPRODUCT($J$1:$AC$1,data[[#This Row],[ci.hts_index]:[stat.tb]]),-1)</f>
        <v>-1</v>
      </c>
      <c r="AE408">
        <f>IF(data[[#This Row],[type]]="score",RANK(data[[#This Row],[score]],data[score])+COUNTIF($AD$3:AD408,AD408)-1,0)</f>
        <v>0</v>
      </c>
    </row>
    <row r="409" spans="24:31" x14ac:dyDescent="0.25">
      <c r="X409" s="1"/>
      <c r="Y409" s="1"/>
      <c r="AD409">
        <f>IF(data[[#This Row],[type]]="score",SUMPRODUCT($J$1:$AC$1,data[[#This Row],[ci.hts_index]:[stat.tb]]),-1)</f>
        <v>-1</v>
      </c>
      <c r="AE409">
        <f>IF(data[[#This Row],[type]]="score",RANK(data[[#This Row],[score]],data[score])+COUNTIF($AD$3:AD409,AD409)-1,0)</f>
        <v>0</v>
      </c>
    </row>
    <row r="410" spans="24:31" x14ac:dyDescent="0.25">
      <c r="X410" s="1"/>
      <c r="Y410" s="1"/>
      <c r="AD410">
        <f>IF(data[[#This Row],[type]]="score",SUMPRODUCT($J$1:$AC$1,data[[#This Row],[ci.hts_index]:[stat.tb]]),-1)</f>
        <v>-1</v>
      </c>
      <c r="AE410">
        <f>IF(data[[#This Row],[type]]="score",RANK(data[[#This Row],[score]],data[score])+COUNTIF($AD$3:AD410,AD410)-1,0)</f>
        <v>0</v>
      </c>
    </row>
    <row r="411" spans="24:31" x14ac:dyDescent="0.25">
      <c r="X411" s="1"/>
      <c r="Y411" s="1"/>
      <c r="AD411">
        <f>IF(data[[#This Row],[type]]="score",SUMPRODUCT($J$1:$AC$1,data[[#This Row],[ci.hts_index]:[stat.tb]]),-1)</f>
        <v>-1</v>
      </c>
      <c r="AE411">
        <f>IF(data[[#This Row],[type]]="score",RANK(data[[#This Row],[score]],data[score])+COUNTIF($AD$3:AD411,AD411)-1,0)</f>
        <v>0</v>
      </c>
    </row>
    <row r="412" spans="24:31" x14ac:dyDescent="0.25">
      <c r="X412" s="1"/>
      <c r="Y412" s="1"/>
      <c r="AD412">
        <f>IF(data[[#This Row],[type]]="score",SUMPRODUCT($J$1:$AC$1,data[[#This Row],[ci.hts_index]:[stat.tb]]),-1)</f>
        <v>-1</v>
      </c>
      <c r="AE412">
        <f>IF(data[[#This Row],[type]]="score",RANK(data[[#This Row],[score]],data[score])+COUNTIF($AD$3:AD412,AD412)-1,0)</f>
        <v>0</v>
      </c>
    </row>
    <row r="413" spans="24:31" x14ac:dyDescent="0.25">
      <c r="X413" s="1"/>
      <c r="Y413" s="1"/>
      <c r="AD413">
        <f>IF(data[[#This Row],[type]]="score",SUMPRODUCT($J$1:$AC$1,data[[#This Row],[ci.hts_index]:[stat.tb]]),-1)</f>
        <v>-1</v>
      </c>
      <c r="AE413">
        <f>IF(data[[#This Row],[type]]="score",RANK(data[[#This Row],[score]],data[score])+COUNTIF($AD$3:AD413,AD413)-1,0)</f>
        <v>0</v>
      </c>
    </row>
    <row r="414" spans="24:31" x14ac:dyDescent="0.25">
      <c r="X414" s="1"/>
      <c r="Y414" s="1"/>
      <c r="AD414">
        <f>IF(data[[#This Row],[type]]="score",SUMPRODUCT($J$1:$AC$1,data[[#This Row],[ci.hts_index]:[stat.tb]]),-1)</f>
        <v>-1</v>
      </c>
      <c r="AE414">
        <f>IF(data[[#This Row],[type]]="score",RANK(data[[#This Row],[score]],data[score])+COUNTIF($AD$3:AD414,AD414)-1,0)</f>
        <v>0</v>
      </c>
    </row>
    <row r="415" spans="24:31" x14ac:dyDescent="0.25">
      <c r="X415" s="1"/>
      <c r="Y415" s="1"/>
      <c r="AD415">
        <f>IF(data[[#This Row],[type]]="score",SUMPRODUCT($J$1:$AC$1,data[[#This Row],[ci.hts_index]:[stat.tb]]),-1)</f>
        <v>-1</v>
      </c>
      <c r="AE415">
        <f>IF(data[[#This Row],[type]]="score",RANK(data[[#This Row],[score]],data[score])+COUNTIF($AD$3:AD415,AD415)-1,0)</f>
        <v>0</v>
      </c>
    </row>
    <row r="416" spans="24:31" x14ac:dyDescent="0.25">
      <c r="X416" s="1"/>
      <c r="Y416" s="1"/>
      <c r="AD416">
        <f>IF(data[[#This Row],[type]]="score",SUMPRODUCT($J$1:$AC$1,data[[#This Row],[ci.hts_index]:[stat.tb]]),-1)</f>
        <v>-1</v>
      </c>
      <c r="AE416">
        <f>IF(data[[#This Row],[type]]="score",RANK(data[[#This Row],[score]],data[score])+COUNTIF($AD$3:AD416,AD416)-1,0)</f>
        <v>0</v>
      </c>
    </row>
    <row r="417" spans="24:31" x14ac:dyDescent="0.25">
      <c r="X417" s="1"/>
      <c r="Y417" s="1"/>
      <c r="AD417">
        <f>IF(data[[#This Row],[type]]="score",SUMPRODUCT($J$1:$AC$1,data[[#This Row],[ci.hts_index]:[stat.tb]]),-1)</f>
        <v>-1</v>
      </c>
      <c r="AE417">
        <f>IF(data[[#This Row],[type]]="score",RANK(data[[#This Row],[score]],data[score])+COUNTIF($AD$3:AD417,AD417)-1,0)</f>
        <v>0</v>
      </c>
    </row>
    <row r="418" spans="24:31" x14ac:dyDescent="0.25">
      <c r="X418" s="1"/>
      <c r="Y418" s="1"/>
      <c r="AD418">
        <f>IF(data[[#This Row],[type]]="score",SUMPRODUCT($J$1:$AC$1,data[[#This Row],[ci.hts_index]:[stat.tb]]),-1)</f>
        <v>-1</v>
      </c>
      <c r="AE418">
        <f>IF(data[[#This Row],[type]]="score",RANK(data[[#This Row],[score]],data[score])+COUNTIF($AD$3:AD418,AD418)-1,0)</f>
        <v>0</v>
      </c>
    </row>
    <row r="419" spans="24:31" x14ac:dyDescent="0.25">
      <c r="X419" s="1"/>
      <c r="Y419" s="1"/>
      <c r="AD419">
        <f>IF(data[[#This Row],[type]]="score",SUMPRODUCT($J$1:$AC$1,data[[#This Row],[ci.hts_index]:[stat.tb]]),-1)</f>
        <v>-1</v>
      </c>
      <c r="AE419">
        <f>IF(data[[#This Row],[type]]="score",RANK(data[[#This Row],[score]],data[score])+COUNTIF($AD$3:AD419,AD419)-1,0)</f>
        <v>0</v>
      </c>
    </row>
    <row r="420" spans="24:31" x14ac:dyDescent="0.25">
      <c r="X420" s="1"/>
      <c r="Y420" s="1"/>
      <c r="AD420">
        <f>IF(data[[#This Row],[type]]="score",SUMPRODUCT($J$1:$AC$1,data[[#This Row],[ci.hts_index]:[stat.tb]]),-1)</f>
        <v>-1</v>
      </c>
      <c r="AE420">
        <f>IF(data[[#This Row],[type]]="score",RANK(data[[#This Row],[score]],data[score])+COUNTIF($AD$3:AD420,AD420)-1,0)</f>
        <v>0</v>
      </c>
    </row>
    <row r="421" spans="24:31" x14ac:dyDescent="0.25">
      <c r="X421" s="1"/>
      <c r="Y421" s="1"/>
      <c r="AD421">
        <f>IF(data[[#This Row],[type]]="score",SUMPRODUCT($J$1:$AC$1,data[[#This Row],[ci.hts_index]:[stat.tb]]),-1)</f>
        <v>-1</v>
      </c>
      <c r="AE421">
        <f>IF(data[[#This Row],[type]]="score",RANK(data[[#This Row],[score]],data[score])+COUNTIF($AD$3:AD421,AD421)-1,0)</f>
        <v>0</v>
      </c>
    </row>
    <row r="422" spans="24:31" x14ac:dyDescent="0.25">
      <c r="X422" s="1"/>
      <c r="Y422" s="1"/>
      <c r="AD422">
        <f>IF(data[[#This Row],[type]]="score",SUMPRODUCT($J$1:$AC$1,data[[#This Row],[ci.hts_index]:[stat.tb]]),-1)</f>
        <v>-1</v>
      </c>
      <c r="AE422">
        <f>IF(data[[#This Row],[type]]="score",RANK(data[[#This Row],[score]],data[score])+COUNTIF($AD$3:AD422,AD422)-1,0)</f>
        <v>0</v>
      </c>
    </row>
    <row r="423" spans="24:31" x14ac:dyDescent="0.25">
      <c r="X423" s="1"/>
      <c r="Y423" s="1"/>
      <c r="AD423">
        <f>IF(data[[#This Row],[type]]="score",SUMPRODUCT($J$1:$AC$1,data[[#This Row],[ci.hts_index]:[stat.tb]]),-1)</f>
        <v>-1</v>
      </c>
      <c r="AE423">
        <f>IF(data[[#This Row],[type]]="score",RANK(data[[#This Row],[score]],data[score])+COUNTIF($AD$3:AD423,AD423)-1,0)</f>
        <v>0</v>
      </c>
    </row>
    <row r="424" spans="24:31" x14ac:dyDescent="0.25">
      <c r="X424" s="1"/>
      <c r="Y424" s="1"/>
      <c r="AD424">
        <f>IF(data[[#This Row],[type]]="score",SUMPRODUCT($J$1:$AC$1,data[[#This Row],[ci.hts_index]:[stat.tb]]),-1)</f>
        <v>-1</v>
      </c>
      <c r="AE424">
        <f>IF(data[[#This Row],[type]]="score",RANK(data[[#This Row],[score]],data[score])+COUNTIF($AD$3:AD424,AD424)-1,0)</f>
        <v>0</v>
      </c>
    </row>
    <row r="425" spans="24:31" x14ac:dyDescent="0.25">
      <c r="X425" s="1"/>
      <c r="Y425" s="1"/>
      <c r="AD425">
        <f>IF(data[[#This Row],[type]]="score",SUMPRODUCT($J$1:$AC$1,data[[#This Row],[ci.hts_index]:[stat.tb]]),-1)</f>
        <v>-1</v>
      </c>
      <c r="AE425">
        <f>IF(data[[#This Row],[type]]="score",RANK(data[[#This Row],[score]],data[score])+COUNTIF($AD$3:AD425,AD425)-1,0)</f>
        <v>0</v>
      </c>
    </row>
    <row r="426" spans="24:31" x14ac:dyDescent="0.25">
      <c r="X426" s="1"/>
      <c r="Y426" s="1"/>
      <c r="AD426">
        <f>IF(data[[#This Row],[type]]="score",SUMPRODUCT($J$1:$AC$1,data[[#This Row],[ci.hts_index]:[stat.tb]]),-1)</f>
        <v>-1</v>
      </c>
      <c r="AE426">
        <f>IF(data[[#This Row],[type]]="score",RANK(data[[#This Row],[score]],data[score])+COUNTIF($AD$3:AD426,AD426)-1,0)</f>
        <v>0</v>
      </c>
    </row>
    <row r="427" spans="24:31" x14ac:dyDescent="0.25">
      <c r="X427" s="1"/>
      <c r="Y427" s="1"/>
      <c r="AD427">
        <f>IF(data[[#This Row],[type]]="score",SUMPRODUCT($J$1:$AC$1,data[[#This Row],[ci.hts_index]:[stat.tb]]),-1)</f>
        <v>-1</v>
      </c>
      <c r="AE427">
        <f>IF(data[[#This Row],[type]]="score",RANK(data[[#This Row],[score]],data[score])+COUNTIF($AD$3:AD427,AD427)-1,0)</f>
        <v>0</v>
      </c>
    </row>
    <row r="428" spans="24:31" x14ac:dyDescent="0.25">
      <c r="X428" s="1"/>
      <c r="Y428" s="1"/>
      <c r="AD428">
        <f>IF(data[[#This Row],[type]]="score",SUMPRODUCT($J$1:$AC$1,data[[#This Row],[ci.hts_index]:[stat.tb]]),-1)</f>
        <v>-1</v>
      </c>
      <c r="AE428">
        <f>IF(data[[#This Row],[type]]="score",RANK(data[[#This Row],[score]],data[score])+COUNTIF($AD$3:AD428,AD428)-1,0)</f>
        <v>0</v>
      </c>
    </row>
    <row r="429" spans="24:31" x14ac:dyDescent="0.25">
      <c r="X429" s="1"/>
      <c r="Y429" s="1"/>
      <c r="AD429">
        <f>IF(data[[#This Row],[type]]="score",SUMPRODUCT($J$1:$AC$1,data[[#This Row],[ci.hts_index]:[stat.tb]]),-1)</f>
        <v>-1</v>
      </c>
      <c r="AE429">
        <f>IF(data[[#This Row],[type]]="score",RANK(data[[#This Row],[score]],data[score])+COUNTIF($AD$3:AD429,AD429)-1,0)</f>
        <v>0</v>
      </c>
    </row>
    <row r="430" spans="24:31" x14ac:dyDescent="0.25">
      <c r="X430" s="1"/>
      <c r="Y430" s="1"/>
      <c r="AD430">
        <f>IF(data[[#This Row],[type]]="score",SUMPRODUCT($J$1:$AC$1,data[[#This Row],[ci.hts_index]:[stat.tb]]),-1)</f>
        <v>-1</v>
      </c>
      <c r="AE430">
        <f>IF(data[[#This Row],[type]]="score",RANK(data[[#This Row],[score]],data[score])+COUNTIF($AD$3:AD430,AD430)-1,0)</f>
        <v>0</v>
      </c>
    </row>
    <row r="431" spans="24:31" x14ac:dyDescent="0.25">
      <c r="X431" s="1"/>
      <c r="Y431" s="1"/>
      <c r="AD431">
        <f>IF(data[[#This Row],[type]]="score",SUMPRODUCT($J$1:$AC$1,data[[#This Row],[ci.hts_index]:[stat.tb]]),-1)</f>
        <v>-1</v>
      </c>
      <c r="AE431">
        <f>IF(data[[#This Row],[type]]="score",RANK(data[[#This Row],[score]],data[score])+COUNTIF($AD$3:AD431,AD431)-1,0)</f>
        <v>0</v>
      </c>
    </row>
    <row r="432" spans="24:31" x14ac:dyDescent="0.25">
      <c r="X432" s="1"/>
      <c r="Y432" s="1"/>
      <c r="AD432">
        <f>IF(data[[#This Row],[type]]="score",SUMPRODUCT($J$1:$AC$1,data[[#This Row],[ci.hts_index]:[stat.tb]]),-1)</f>
        <v>-1</v>
      </c>
      <c r="AE432">
        <f>IF(data[[#This Row],[type]]="score",RANK(data[[#This Row],[score]],data[score])+COUNTIF($AD$3:AD432,AD432)-1,0)</f>
        <v>0</v>
      </c>
    </row>
    <row r="433" spans="24:31" x14ac:dyDescent="0.25">
      <c r="X433" s="1"/>
      <c r="Y433" s="1"/>
      <c r="AD433">
        <f>IF(data[[#This Row],[type]]="score",SUMPRODUCT($J$1:$AC$1,data[[#This Row],[ci.hts_index]:[stat.tb]]),-1)</f>
        <v>-1</v>
      </c>
      <c r="AE433">
        <f>IF(data[[#This Row],[type]]="score",RANK(data[[#This Row],[score]],data[score])+COUNTIF($AD$3:AD433,AD433)-1,0)</f>
        <v>0</v>
      </c>
    </row>
    <row r="434" spans="24:31" x14ac:dyDescent="0.25">
      <c r="X434" s="1"/>
      <c r="Y434" s="1"/>
      <c r="AD434">
        <f>IF(data[[#This Row],[type]]="score",SUMPRODUCT($J$1:$AC$1,data[[#This Row],[ci.hts_index]:[stat.tb]]),-1)</f>
        <v>-1</v>
      </c>
      <c r="AE434">
        <f>IF(data[[#This Row],[type]]="score",RANK(data[[#This Row],[score]],data[score])+COUNTIF($AD$3:AD434,AD434)-1,0)</f>
        <v>0</v>
      </c>
    </row>
    <row r="435" spans="24:31" x14ac:dyDescent="0.25">
      <c r="X435" s="1"/>
      <c r="Y435" s="1"/>
      <c r="AD435">
        <f>IF(data[[#This Row],[type]]="score",SUMPRODUCT($J$1:$AC$1,data[[#This Row],[ci.hts_index]:[stat.tb]]),-1)</f>
        <v>-1</v>
      </c>
      <c r="AE435">
        <f>IF(data[[#This Row],[type]]="score",RANK(data[[#This Row],[score]],data[score])+COUNTIF($AD$3:AD435,AD435)-1,0)</f>
        <v>0</v>
      </c>
    </row>
    <row r="436" spans="24:31" x14ac:dyDescent="0.25">
      <c r="X436" s="1"/>
      <c r="Y436" s="1"/>
      <c r="AD436">
        <f>IF(data[[#This Row],[type]]="score",SUMPRODUCT($J$1:$AC$1,data[[#This Row],[ci.hts_index]:[stat.tb]]),-1)</f>
        <v>-1</v>
      </c>
      <c r="AE436">
        <f>IF(data[[#This Row],[type]]="score",RANK(data[[#This Row],[score]],data[score])+COUNTIF($AD$3:AD436,AD436)-1,0)</f>
        <v>0</v>
      </c>
    </row>
    <row r="437" spans="24:31" x14ac:dyDescent="0.25">
      <c r="X437" s="1"/>
      <c r="Y437" s="1"/>
      <c r="AD437">
        <f>IF(data[[#This Row],[type]]="score",SUMPRODUCT($J$1:$AC$1,data[[#This Row],[ci.hts_index]:[stat.tb]]),-1)</f>
        <v>-1</v>
      </c>
      <c r="AE437">
        <f>IF(data[[#This Row],[type]]="score",RANK(data[[#This Row],[score]],data[score])+COUNTIF($AD$3:AD437,AD437)-1,0)</f>
        <v>0</v>
      </c>
    </row>
    <row r="438" spans="24:31" x14ac:dyDescent="0.25">
      <c r="X438" s="1"/>
      <c r="Y438" s="1"/>
      <c r="AD438">
        <f>IF(data[[#This Row],[type]]="score",SUMPRODUCT($J$1:$AC$1,data[[#This Row],[ci.hts_index]:[stat.tb]]),-1)</f>
        <v>-1</v>
      </c>
      <c r="AE438">
        <f>IF(data[[#This Row],[type]]="score",RANK(data[[#This Row],[score]],data[score])+COUNTIF($AD$3:AD438,AD438)-1,0)</f>
        <v>0</v>
      </c>
    </row>
    <row r="439" spans="24:31" x14ac:dyDescent="0.25">
      <c r="X439" s="1"/>
      <c r="Y439" s="1"/>
      <c r="AD439">
        <f>IF(data[[#This Row],[type]]="score",SUMPRODUCT($J$1:$AC$1,data[[#This Row],[ci.hts_index]:[stat.tb]]),-1)</f>
        <v>-1</v>
      </c>
      <c r="AE439">
        <f>IF(data[[#This Row],[type]]="score",RANK(data[[#This Row],[score]],data[score])+COUNTIF($AD$3:AD439,AD439)-1,0)</f>
        <v>0</v>
      </c>
    </row>
    <row r="440" spans="24:31" x14ac:dyDescent="0.25">
      <c r="X440" s="1"/>
      <c r="Y440" s="1"/>
      <c r="AD440">
        <f>IF(data[[#This Row],[type]]="score",SUMPRODUCT($J$1:$AC$1,data[[#This Row],[ci.hts_index]:[stat.tb]]),-1)</f>
        <v>-1</v>
      </c>
      <c r="AE440">
        <f>IF(data[[#This Row],[type]]="score",RANK(data[[#This Row],[score]],data[score])+COUNTIF($AD$3:AD440,AD440)-1,0)</f>
        <v>0</v>
      </c>
    </row>
    <row r="441" spans="24:31" x14ac:dyDescent="0.25">
      <c r="X441" s="1"/>
      <c r="Y441" s="1"/>
      <c r="AD441">
        <f>IF(data[[#This Row],[type]]="score",SUMPRODUCT($J$1:$AC$1,data[[#This Row],[ci.hts_index]:[stat.tb]]),-1)</f>
        <v>-1</v>
      </c>
      <c r="AE441">
        <f>IF(data[[#This Row],[type]]="score",RANK(data[[#This Row],[score]],data[score])+COUNTIF($AD$3:AD441,AD441)-1,0)</f>
        <v>0</v>
      </c>
    </row>
    <row r="442" spans="24:31" x14ac:dyDescent="0.25">
      <c r="X442" s="1"/>
      <c r="Y442" s="1"/>
      <c r="AD442">
        <f>IF(data[[#This Row],[type]]="score",SUMPRODUCT($J$1:$AC$1,data[[#This Row],[ci.hts_index]:[stat.tb]]),-1)</f>
        <v>-1</v>
      </c>
      <c r="AE442">
        <f>IF(data[[#This Row],[type]]="score",RANK(data[[#This Row],[score]],data[score])+COUNTIF($AD$3:AD442,AD442)-1,0)</f>
        <v>0</v>
      </c>
    </row>
    <row r="443" spans="24:31" x14ac:dyDescent="0.25">
      <c r="X443" s="1"/>
      <c r="Y443" s="1"/>
      <c r="AD443">
        <f>IF(data[[#This Row],[type]]="score",SUMPRODUCT($J$1:$AC$1,data[[#This Row],[ci.hts_index]:[stat.tb]]),-1)</f>
        <v>-1</v>
      </c>
      <c r="AE443">
        <f>IF(data[[#This Row],[type]]="score",RANK(data[[#This Row],[score]],data[score])+COUNTIF($AD$3:AD443,AD443)-1,0)</f>
        <v>0</v>
      </c>
    </row>
    <row r="444" spans="24:31" x14ac:dyDescent="0.25">
      <c r="X444" s="1"/>
      <c r="Y444" s="1"/>
      <c r="AD444">
        <f>IF(data[[#This Row],[type]]="score",SUMPRODUCT($J$1:$AC$1,data[[#This Row],[ci.hts_index]:[stat.tb]]),-1)</f>
        <v>-1</v>
      </c>
      <c r="AE444">
        <f>IF(data[[#This Row],[type]]="score",RANK(data[[#This Row],[score]],data[score])+COUNTIF($AD$3:AD444,AD444)-1,0)</f>
        <v>0</v>
      </c>
    </row>
    <row r="445" spans="24:31" x14ac:dyDescent="0.25">
      <c r="X445" s="1"/>
      <c r="Y445" s="1"/>
      <c r="AD445">
        <f>IF(data[[#This Row],[type]]="score",SUMPRODUCT($J$1:$AC$1,data[[#This Row],[ci.hts_index]:[stat.tb]]),-1)</f>
        <v>-1</v>
      </c>
      <c r="AE445">
        <f>IF(data[[#This Row],[type]]="score",RANK(data[[#This Row],[score]],data[score])+COUNTIF($AD$3:AD445,AD445)-1,0)</f>
        <v>0</v>
      </c>
    </row>
    <row r="446" spans="24:31" x14ac:dyDescent="0.25">
      <c r="X446" s="1"/>
      <c r="Y446" s="1"/>
      <c r="AD446">
        <f>IF(data[[#This Row],[type]]="score",SUMPRODUCT($J$1:$AC$1,data[[#This Row],[ci.hts_index]:[stat.tb]]),-1)</f>
        <v>-1</v>
      </c>
      <c r="AE446">
        <f>IF(data[[#This Row],[type]]="score",RANK(data[[#This Row],[score]],data[score])+COUNTIF($AD$3:AD446,AD446)-1,0)</f>
        <v>0</v>
      </c>
    </row>
    <row r="447" spans="24:31" x14ac:dyDescent="0.25">
      <c r="X447" s="1"/>
      <c r="Y447" s="1"/>
      <c r="AD447">
        <f>IF(data[[#This Row],[type]]="score",SUMPRODUCT($J$1:$AC$1,data[[#This Row],[ci.hts_index]:[stat.tb]]),-1)</f>
        <v>-1</v>
      </c>
      <c r="AE447">
        <f>IF(data[[#This Row],[type]]="score",RANK(data[[#This Row],[score]],data[score])+COUNTIF($AD$3:AD447,AD447)-1,0)</f>
        <v>0</v>
      </c>
    </row>
    <row r="448" spans="24:31" x14ac:dyDescent="0.25">
      <c r="X448" s="1"/>
      <c r="Y448" s="1"/>
      <c r="AD448">
        <f>IF(data[[#This Row],[type]]="score",SUMPRODUCT($J$1:$AC$1,data[[#This Row],[ci.hts_index]:[stat.tb]]),-1)</f>
        <v>-1</v>
      </c>
      <c r="AE448">
        <f>IF(data[[#This Row],[type]]="score",RANK(data[[#This Row],[score]],data[score])+COUNTIF($AD$3:AD448,AD448)-1,0)</f>
        <v>0</v>
      </c>
    </row>
    <row r="449" spans="24:31" x14ac:dyDescent="0.25">
      <c r="X449" s="1"/>
      <c r="Y449" s="1"/>
      <c r="AD449">
        <f>IF(data[[#This Row],[type]]="score",SUMPRODUCT($J$1:$AC$1,data[[#This Row],[ci.hts_index]:[stat.tb]]),-1)</f>
        <v>-1</v>
      </c>
      <c r="AE449">
        <f>IF(data[[#This Row],[type]]="score",RANK(data[[#This Row],[score]],data[score])+COUNTIF($AD$3:AD449,AD449)-1,0)</f>
        <v>0</v>
      </c>
    </row>
    <row r="450" spans="24:31" x14ac:dyDescent="0.25">
      <c r="X450" s="1"/>
      <c r="Y450" s="1"/>
      <c r="AD450">
        <f>IF(data[[#This Row],[type]]="score",SUMPRODUCT($J$1:$AC$1,data[[#This Row],[ci.hts_index]:[stat.tb]]),-1)</f>
        <v>-1</v>
      </c>
      <c r="AE450">
        <f>IF(data[[#This Row],[type]]="score",RANK(data[[#This Row],[score]],data[score])+COUNTIF($AD$3:AD450,AD450)-1,0)</f>
        <v>0</v>
      </c>
    </row>
    <row r="451" spans="24:31" x14ac:dyDescent="0.25">
      <c r="X451" s="1"/>
      <c r="Y451" s="1"/>
      <c r="AD451">
        <f>IF(data[[#This Row],[type]]="score",SUMPRODUCT($J$1:$AC$1,data[[#This Row],[ci.hts_index]:[stat.tb]]),-1)</f>
        <v>-1</v>
      </c>
      <c r="AE451">
        <f>IF(data[[#This Row],[type]]="score",RANK(data[[#This Row],[score]],data[score])+COUNTIF($AD$3:AD451,AD451)-1,0)</f>
        <v>0</v>
      </c>
    </row>
    <row r="452" spans="24:31" x14ac:dyDescent="0.25">
      <c r="X452" s="1"/>
      <c r="Y452" s="1"/>
      <c r="AD452">
        <f>IF(data[[#This Row],[type]]="score",SUMPRODUCT($J$1:$AC$1,data[[#This Row],[ci.hts_index]:[stat.tb]]),-1)</f>
        <v>-1</v>
      </c>
      <c r="AE452">
        <f>IF(data[[#This Row],[type]]="score",RANK(data[[#This Row],[score]],data[score])+COUNTIF($AD$3:AD452,AD452)-1,0)</f>
        <v>0</v>
      </c>
    </row>
    <row r="453" spans="24:31" x14ac:dyDescent="0.25">
      <c r="X453" s="1"/>
      <c r="Y453" s="1"/>
      <c r="AD453">
        <f>IF(data[[#This Row],[type]]="score",SUMPRODUCT($J$1:$AC$1,data[[#This Row],[ci.hts_index]:[stat.tb]]),-1)</f>
        <v>-1</v>
      </c>
      <c r="AE453">
        <f>IF(data[[#This Row],[type]]="score",RANK(data[[#This Row],[score]],data[score])+COUNTIF($AD$3:AD453,AD453)-1,0)</f>
        <v>0</v>
      </c>
    </row>
    <row r="454" spans="24:31" x14ac:dyDescent="0.25">
      <c r="X454" s="1"/>
      <c r="Y454" s="1"/>
      <c r="AD454">
        <f>IF(data[[#This Row],[type]]="score",SUMPRODUCT($J$1:$AC$1,data[[#This Row],[ci.hts_index]:[stat.tb]]),-1)</f>
        <v>-1</v>
      </c>
      <c r="AE454">
        <f>IF(data[[#This Row],[type]]="score",RANK(data[[#This Row],[score]],data[score])+COUNTIF($AD$3:AD454,AD454)-1,0)</f>
        <v>0</v>
      </c>
    </row>
    <row r="455" spans="24:31" x14ac:dyDescent="0.25">
      <c r="X455" s="1"/>
      <c r="Y455" s="1"/>
      <c r="AD455">
        <f>IF(data[[#This Row],[type]]="score",SUMPRODUCT($J$1:$AC$1,data[[#This Row],[ci.hts_index]:[stat.tb]]),-1)</f>
        <v>-1</v>
      </c>
      <c r="AE455">
        <f>IF(data[[#This Row],[type]]="score",RANK(data[[#This Row],[score]],data[score])+COUNTIF($AD$3:AD455,AD455)-1,0)</f>
        <v>0</v>
      </c>
    </row>
    <row r="456" spans="24:31" x14ac:dyDescent="0.25">
      <c r="X456" s="1"/>
      <c r="Y456" s="1"/>
      <c r="AD456">
        <f>IF(data[[#This Row],[type]]="score",SUMPRODUCT($J$1:$AC$1,data[[#This Row],[ci.hts_index]:[stat.tb]]),-1)</f>
        <v>-1</v>
      </c>
      <c r="AE456">
        <f>IF(data[[#This Row],[type]]="score",RANK(data[[#This Row],[score]],data[score])+COUNTIF($AD$3:AD456,AD456)-1,0)</f>
        <v>0</v>
      </c>
    </row>
    <row r="457" spans="24:31" x14ac:dyDescent="0.25">
      <c r="X457" s="1"/>
      <c r="Y457" s="1"/>
      <c r="AD457">
        <f>IF(data[[#This Row],[type]]="score",SUMPRODUCT($J$1:$AC$1,data[[#This Row],[ci.hts_index]:[stat.tb]]),-1)</f>
        <v>-1</v>
      </c>
      <c r="AE457">
        <f>IF(data[[#This Row],[type]]="score",RANK(data[[#This Row],[score]],data[score])+COUNTIF($AD$3:AD457,AD457)-1,0)</f>
        <v>0</v>
      </c>
    </row>
    <row r="458" spans="24:31" x14ac:dyDescent="0.25">
      <c r="X458" s="1"/>
      <c r="Y458" s="1"/>
      <c r="AD458">
        <f>IF(data[[#This Row],[type]]="score",SUMPRODUCT($J$1:$AC$1,data[[#This Row],[ci.hts_index]:[stat.tb]]),-1)</f>
        <v>-1</v>
      </c>
      <c r="AE458">
        <f>IF(data[[#This Row],[type]]="score",RANK(data[[#This Row],[score]],data[score])+COUNTIF($AD$3:AD458,AD458)-1,0)</f>
        <v>0</v>
      </c>
    </row>
    <row r="459" spans="24:31" x14ac:dyDescent="0.25">
      <c r="X459" s="1"/>
      <c r="Y459" s="1"/>
      <c r="AD459">
        <f>IF(data[[#This Row],[type]]="score",SUMPRODUCT($J$1:$AC$1,data[[#This Row],[ci.hts_index]:[stat.tb]]),-1)</f>
        <v>-1</v>
      </c>
      <c r="AE459">
        <f>IF(data[[#This Row],[type]]="score",RANK(data[[#This Row],[score]],data[score])+COUNTIF($AD$3:AD459,AD459)-1,0)</f>
        <v>0</v>
      </c>
    </row>
    <row r="460" spans="24:31" x14ac:dyDescent="0.25">
      <c r="X460" s="1"/>
      <c r="Y460" s="1"/>
      <c r="AD460">
        <f>IF(data[[#This Row],[type]]="score",SUMPRODUCT($J$1:$AC$1,data[[#This Row],[ci.hts_index]:[stat.tb]]),-1)</f>
        <v>-1</v>
      </c>
      <c r="AE460">
        <f>IF(data[[#This Row],[type]]="score",RANK(data[[#This Row],[score]],data[score])+COUNTIF($AD$3:AD460,AD460)-1,0)</f>
        <v>0</v>
      </c>
    </row>
    <row r="461" spans="24:31" x14ac:dyDescent="0.25">
      <c r="X461" s="1"/>
      <c r="Y461" s="1"/>
      <c r="AD461">
        <f>IF(data[[#This Row],[type]]="score",SUMPRODUCT($J$1:$AC$1,data[[#This Row],[ci.hts_index]:[stat.tb]]),-1)</f>
        <v>-1</v>
      </c>
      <c r="AE461">
        <f>IF(data[[#This Row],[type]]="score",RANK(data[[#This Row],[score]],data[score])+COUNTIF($AD$3:AD461,AD461)-1,0)</f>
        <v>0</v>
      </c>
    </row>
    <row r="462" spans="24:31" x14ac:dyDescent="0.25">
      <c r="X462" s="1"/>
      <c r="Y462" s="1"/>
      <c r="AD462">
        <f>IF(data[[#This Row],[type]]="score",SUMPRODUCT($J$1:$AC$1,data[[#This Row],[ci.hts_index]:[stat.tb]]),-1)</f>
        <v>-1</v>
      </c>
      <c r="AE462">
        <f>IF(data[[#This Row],[type]]="score",RANK(data[[#This Row],[score]],data[score])+COUNTIF($AD$3:AD462,AD462)-1,0)</f>
        <v>0</v>
      </c>
    </row>
    <row r="463" spans="24:31" x14ac:dyDescent="0.25">
      <c r="X463" s="1"/>
      <c r="Y463" s="1"/>
      <c r="AD463">
        <f>IF(data[[#This Row],[type]]="score",SUMPRODUCT($J$1:$AC$1,data[[#This Row],[ci.hts_index]:[stat.tb]]),-1)</f>
        <v>-1</v>
      </c>
      <c r="AE463">
        <f>IF(data[[#This Row],[type]]="score",RANK(data[[#This Row],[score]],data[score])+COUNTIF($AD$3:AD463,AD463)-1,0)</f>
        <v>0</v>
      </c>
    </row>
    <row r="464" spans="24:31" x14ac:dyDescent="0.25">
      <c r="X464" s="1"/>
      <c r="Y464" s="1"/>
      <c r="AD464">
        <f>IF(data[[#This Row],[type]]="score",SUMPRODUCT($J$1:$AC$1,data[[#This Row],[ci.hts_index]:[stat.tb]]),-1)</f>
        <v>-1</v>
      </c>
      <c r="AE464">
        <f>IF(data[[#This Row],[type]]="score",RANK(data[[#This Row],[score]],data[score])+COUNTIF($AD$3:AD464,AD464)-1,0)</f>
        <v>0</v>
      </c>
    </row>
    <row r="465" spans="24:31" x14ac:dyDescent="0.25">
      <c r="X465" s="1"/>
      <c r="Y465" s="1"/>
      <c r="AD465">
        <f>IF(data[[#This Row],[type]]="score",SUMPRODUCT($J$1:$AC$1,data[[#This Row],[ci.hts_index]:[stat.tb]]),-1)</f>
        <v>-1</v>
      </c>
      <c r="AE465">
        <f>IF(data[[#This Row],[type]]="score",RANK(data[[#This Row],[score]],data[score])+COUNTIF($AD$3:AD465,AD465)-1,0)</f>
        <v>0</v>
      </c>
    </row>
    <row r="466" spans="24:31" x14ac:dyDescent="0.25">
      <c r="X466" s="1"/>
      <c r="Y466" s="1"/>
      <c r="AD466">
        <f>IF(data[[#This Row],[type]]="score",SUMPRODUCT($J$1:$AC$1,data[[#This Row],[ci.hts_index]:[stat.tb]]),-1)</f>
        <v>-1</v>
      </c>
      <c r="AE466">
        <f>IF(data[[#This Row],[type]]="score",RANK(data[[#This Row],[score]],data[score])+COUNTIF($AD$3:AD466,AD466)-1,0)</f>
        <v>0</v>
      </c>
    </row>
    <row r="467" spans="24:31" x14ac:dyDescent="0.25">
      <c r="X467" s="1"/>
      <c r="Y467" s="1"/>
      <c r="AD467">
        <f>IF(data[[#This Row],[type]]="score",SUMPRODUCT($J$1:$AC$1,data[[#This Row],[ci.hts_index]:[stat.tb]]),-1)</f>
        <v>-1</v>
      </c>
      <c r="AE467">
        <f>IF(data[[#This Row],[type]]="score",RANK(data[[#This Row],[score]],data[score])+COUNTIF($AD$3:AD467,AD467)-1,0)</f>
        <v>0</v>
      </c>
    </row>
    <row r="468" spans="24:31" x14ac:dyDescent="0.25">
      <c r="X468" s="1"/>
      <c r="Y468" s="1"/>
      <c r="AD468">
        <f>IF(data[[#This Row],[type]]="score",SUMPRODUCT($J$1:$AC$1,data[[#This Row],[ci.hts_index]:[stat.tb]]),-1)</f>
        <v>-1</v>
      </c>
      <c r="AE468">
        <f>IF(data[[#This Row],[type]]="score",RANK(data[[#This Row],[score]],data[score])+COUNTIF($AD$3:AD468,AD468)-1,0)</f>
        <v>0</v>
      </c>
    </row>
    <row r="469" spans="24:31" x14ac:dyDescent="0.25">
      <c r="X469" s="1"/>
      <c r="Y469" s="1"/>
      <c r="AD469">
        <f>IF(data[[#This Row],[type]]="score",SUMPRODUCT($J$1:$AC$1,data[[#This Row],[ci.hts_index]:[stat.tb]]),-1)</f>
        <v>-1</v>
      </c>
      <c r="AE469">
        <f>IF(data[[#This Row],[type]]="score",RANK(data[[#This Row],[score]],data[score])+COUNTIF($AD$3:AD469,AD469)-1,0)</f>
        <v>0</v>
      </c>
    </row>
    <row r="470" spans="24:31" x14ac:dyDescent="0.25">
      <c r="X470" s="1"/>
      <c r="Y470" s="1"/>
      <c r="AD470">
        <f>IF(data[[#This Row],[type]]="score",SUMPRODUCT($J$1:$AC$1,data[[#This Row],[ci.hts_index]:[stat.tb]]),-1)</f>
        <v>-1</v>
      </c>
      <c r="AE470">
        <f>IF(data[[#This Row],[type]]="score",RANK(data[[#This Row],[score]],data[score])+COUNTIF($AD$3:AD470,AD470)-1,0)</f>
        <v>0</v>
      </c>
    </row>
    <row r="471" spans="24:31" x14ac:dyDescent="0.25">
      <c r="X471" s="1"/>
      <c r="Y471" s="1"/>
      <c r="AD471">
        <f>IF(data[[#This Row],[type]]="score",SUMPRODUCT($J$1:$AC$1,data[[#This Row],[ci.hts_index]:[stat.tb]]),-1)</f>
        <v>-1</v>
      </c>
      <c r="AE471">
        <f>IF(data[[#This Row],[type]]="score",RANK(data[[#This Row],[score]],data[score])+COUNTIF($AD$3:AD471,AD471)-1,0)</f>
        <v>0</v>
      </c>
    </row>
    <row r="472" spans="24:31" x14ac:dyDescent="0.25">
      <c r="X472" s="1"/>
      <c r="Y472" s="1"/>
      <c r="AD472">
        <f>IF(data[[#This Row],[type]]="score",SUMPRODUCT($J$1:$AC$1,data[[#This Row],[ci.hts_index]:[stat.tb]]),-1)</f>
        <v>-1</v>
      </c>
      <c r="AE472">
        <f>IF(data[[#This Row],[type]]="score",RANK(data[[#This Row],[score]],data[score])+COUNTIF($AD$3:AD472,AD472)-1,0)</f>
        <v>0</v>
      </c>
    </row>
    <row r="473" spans="24:31" x14ac:dyDescent="0.25">
      <c r="X473" s="1"/>
      <c r="Y473" s="1"/>
      <c r="AD473">
        <f>IF(data[[#This Row],[type]]="score",SUMPRODUCT($J$1:$AC$1,data[[#This Row],[ci.hts_index]:[stat.tb]]),-1)</f>
        <v>-1</v>
      </c>
      <c r="AE473">
        <f>IF(data[[#This Row],[type]]="score",RANK(data[[#This Row],[score]],data[score])+COUNTIF($AD$3:AD473,AD473)-1,0)</f>
        <v>0</v>
      </c>
    </row>
    <row r="474" spans="24:31" x14ac:dyDescent="0.25">
      <c r="X474" s="1"/>
      <c r="Y474" s="1"/>
      <c r="AD474">
        <f>IF(data[[#This Row],[type]]="score",SUMPRODUCT($J$1:$AC$1,data[[#This Row],[ci.hts_index]:[stat.tb]]),-1)</f>
        <v>-1</v>
      </c>
      <c r="AE474">
        <f>IF(data[[#This Row],[type]]="score",RANK(data[[#This Row],[score]],data[score])+COUNTIF($AD$3:AD474,AD474)-1,0)</f>
        <v>0</v>
      </c>
    </row>
    <row r="475" spans="24:31" x14ac:dyDescent="0.25">
      <c r="X475" s="1"/>
      <c r="Y475" s="1"/>
      <c r="AD475">
        <f>IF(data[[#This Row],[type]]="score",SUMPRODUCT($J$1:$AC$1,data[[#This Row],[ci.hts_index]:[stat.tb]]),-1)</f>
        <v>-1</v>
      </c>
      <c r="AE475">
        <f>IF(data[[#This Row],[type]]="score",RANK(data[[#This Row],[score]],data[score])+COUNTIF($AD$3:AD475,AD475)-1,0)</f>
        <v>0</v>
      </c>
    </row>
    <row r="476" spans="24:31" x14ac:dyDescent="0.25">
      <c r="X476" s="1"/>
      <c r="Y476" s="1"/>
      <c r="AD476">
        <f>IF(data[[#This Row],[type]]="score",SUMPRODUCT($J$1:$AC$1,data[[#This Row],[ci.hts_index]:[stat.tb]]),-1)</f>
        <v>-1</v>
      </c>
      <c r="AE476">
        <f>IF(data[[#This Row],[type]]="score",RANK(data[[#This Row],[score]],data[score])+COUNTIF($AD$3:AD476,AD476)-1,0)</f>
        <v>0</v>
      </c>
    </row>
    <row r="477" spans="24:31" x14ac:dyDescent="0.25">
      <c r="X477" s="1"/>
      <c r="Y477" s="1"/>
      <c r="AD477">
        <f>IF(data[[#This Row],[type]]="score",SUMPRODUCT($J$1:$AC$1,data[[#This Row],[ci.hts_index]:[stat.tb]]),-1)</f>
        <v>-1</v>
      </c>
      <c r="AE477">
        <f>IF(data[[#This Row],[type]]="score",RANK(data[[#This Row],[score]],data[score])+COUNTIF($AD$3:AD477,AD477)-1,0)</f>
        <v>0</v>
      </c>
    </row>
    <row r="478" spans="24:31" x14ac:dyDescent="0.25">
      <c r="X478" s="1"/>
      <c r="Y478" s="1"/>
      <c r="AD478">
        <f>IF(data[[#This Row],[type]]="score",SUMPRODUCT($J$1:$AC$1,data[[#This Row],[ci.hts_index]:[stat.tb]]),-1)</f>
        <v>-1</v>
      </c>
      <c r="AE478">
        <f>IF(data[[#This Row],[type]]="score",RANK(data[[#This Row],[score]],data[score])+COUNTIF($AD$3:AD478,AD478)-1,0)</f>
        <v>0</v>
      </c>
    </row>
    <row r="479" spans="24:31" x14ac:dyDescent="0.25">
      <c r="X479" s="1"/>
      <c r="Y479" s="1"/>
      <c r="AD479">
        <f>IF(data[[#This Row],[type]]="score",SUMPRODUCT($J$1:$AC$1,data[[#This Row],[ci.hts_index]:[stat.tb]]),-1)</f>
        <v>-1</v>
      </c>
      <c r="AE479">
        <f>IF(data[[#This Row],[type]]="score",RANK(data[[#This Row],[score]],data[score])+COUNTIF($AD$3:AD479,AD479)-1,0)</f>
        <v>0</v>
      </c>
    </row>
    <row r="480" spans="24:31" x14ac:dyDescent="0.25">
      <c r="X480" s="1"/>
      <c r="Y480" s="1"/>
      <c r="AD480">
        <f>IF(data[[#This Row],[type]]="score",SUMPRODUCT($J$1:$AC$1,data[[#This Row],[ci.hts_index]:[stat.tb]]),-1)</f>
        <v>-1</v>
      </c>
      <c r="AE480">
        <f>IF(data[[#This Row],[type]]="score",RANK(data[[#This Row],[score]],data[score])+COUNTIF($AD$3:AD480,AD480)-1,0)</f>
        <v>0</v>
      </c>
    </row>
    <row r="481" spans="24:31" x14ac:dyDescent="0.25">
      <c r="X481" s="1"/>
      <c r="Y481" s="1"/>
      <c r="AD481">
        <f>IF(data[[#This Row],[type]]="score",SUMPRODUCT($J$1:$AC$1,data[[#This Row],[ci.hts_index]:[stat.tb]]),-1)</f>
        <v>-1</v>
      </c>
      <c r="AE481">
        <f>IF(data[[#This Row],[type]]="score",RANK(data[[#This Row],[score]],data[score])+COUNTIF($AD$3:AD481,AD481)-1,0)</f>
        <v>0</v>
      </c>
    </row>
    <row r="482" spans="24:31" x14ac:dyDescent="0.25">
      <c r="X482" s="1"/>
      <c r="Y482" s="1"/>
      <c r="AD482">
        <f>IF(data[[#This Row],[type]]="score",SUMPRODUCT($J$1:$AC$1,data[[#This Row],[ci.hts_index]:[stat.tb]]),-1)</f>
        <v>-1</v>
      </c>
      <c r="AE482">
        <f>IF(data[[#This Row],[type]]="score",RANK(data[[#This Row],[score]],data[score])+COUNTIF($AD$3:AD482,AD482)-1,0)</f>
        <v>0</v>
      </c>
    </row>
    <row r="483" spans="24:31" x14ac:dyDescent="0.25">
      <c r="X483" s="1"/>
      <c r="Y483" s="1"/>
      <c r="AD483">
        <f>IF(data[[#This Row],[type]]="score",SUMPRODUCT($J$1:$AC$1,data[[#This Row],[ci.hts_index]:[stat.tb]]),-1)</f>
        <v>-1</v>
      </c>
      <c r="AE483">
        <f>IF(data[[#This Row],[type]]="score",RANK(data[[#This Row],[score]],data[score])+COUNTIF($AD$3:AD483,AD483)-1,0)</f>
        <v>0</v>
      </c>
    </row>
    <row r="484" spans="24:31" x14ac:dyDescent="0.25">
      <c r="X484" s="1"/>
      <c r="Y484" s="1"/>
      <c r="AD484">
        <f>IF(data[[#This Row],[type]]="score",SUMPRODUCT($J$1:$AC$1,data[[#This Row],[ci.hts_index]:[stat.tb]]),-1)</f>
        <v>-1</v>
      </c>
      <c r="AE484">
        <f>IF(data[[#This Row],[type]]="score",RANK(data[[#This Row],[score]],data[score])+COUNTIF($AD$3:AD484,AD484)-1,0)</f>
        <v>0</v>
      </c>
    </row>
    <row r="485" spans="24:31" x14ac:dyDescent="0.25">
      <c r="X485" s="1"/>
      <c r="Y485" s="1"/>
      <c r="AD485">
        <f>IF(data[[#This Row],[type]]="score",SUMPRODUCT($J$1:$AC$1,data[[#This Row],[ci.hts_index]:[stat.tb]]),-1)</f>
        <v>-1</v>
      </c>
      <c r="AE485">
        <f>IF(data[[#This Row],[type]]="score",RANK(data[[#This Row],[score]],data[score])+COUNTIF($AD$3:AD485,AD485)-1,0)</f>
        <v>0</v>
      </c>
    </row>
    <row r="486" spans="24:31" x14ac:dyDescent="0.25">
      <c r="X486" s="1"/>
      <c r="Y486" s="1"/>
      <c r="AD486">
        <f>IF(data[[#This Row],[type]]="score",SUMPRODUCT($J$1:$AC$1,data[[#This Row],[ci.hts_index]:[stat.tb]]),-1)</f>
        <v>-1</v>
      </c>
      <c r="AE486">
        <f>IF(data[[#This Row],[type]]="score",RANK(data[[#This Row],[score]],data[score])+COUNTIF($AD$3:AD486,AD486)-1,0)</f>
        <v>0</v>
      </c>
    </row>
    <row r="487" spans="24:31" x14ac:dyDescent="0.25">
      <c r="X487" s="1"/>
      <c r="Y487" s="1"/>
      <c r="AD487">
        <f>IF(data[[#This Row],[type]]="score",SUMPRODUCT($J$1:$AC$1,data[[#This Row],[ci.hts_index]:[stat.tb]]),-1)</f>
        <v>-1</v>
      </c>
      <c r="AE487">
        <f>IF(data[[#This Row],[type]]="score",RANK(data[[#This Row],[score]],data[score])+COUNTIF($AD$3:AD487,AD487)-1,0)</f>
        <v>0</v>
      </c>
    </row>
    <row r="488" spans="24:31" x14ac:dyDescent="0.25">
      <c r="X488" s="1"/>
      <c r="Y488" s="1"/>
      <c r="AD488">
        <f>IF(data[[#This Row],[type]]="score",SUMPRODUCT($J$1:$AC$1,data[[#This Row],[ci.hts_index]:[stat.tb]]),-1)</f>
        <v>-1</v>
      </c>
      <c r="AE488">
        <f>IF(data[[#This Row],[type]]="score",RANK(data[[#This Row],[score]],data[score])+COUNTIF($AD$3:AD488,AD488)-1,0)</f>
        <v>0</v>
      </c>
    </row>
    <row r="489" spans="24:31" x14ac:dyDescent="0.25">
      <c r="X489" s="1"/>
      <c r="Y489" s="1"/>
      <c r="AD489">
        <f>IF(data[[#This Row],[type]]="score",SUMPRODUCT($J$1:$AC$1,data[[#This Row],[ci.hts_index]:[stat.tb]]),-1)</f>
        <v>-1</v>
      </c>
      <c r="AE489">
        <f>IF(data[[#This Row],[type]]="score",RANK(data[[#This Row],[score]],data[score])+COUNTIF($AD$3:AD489,AD489)-1,0)</f>
        <v>0</v>
      </c>
    </row>
    <row r="490" spans="24:31" x14ac:dyDescent="0.25">
      <c r="X490" s="1"/>
      <c r="Y490" s="1"/>
      <c r="AD490">
        <f>IF(data[[#This Row],[type]]="score",SUMPRODUCT($J$1:$AC$1,data[[#This Row],[ci.hts_index]:[stat.tb]]),-1)</f>
        <v>-1</v>
      </c>
      <c r="AE490">
        <f>IF(data[[#This Row],[type]]="score",RANK(data[[#This Row],[score]],data[score])+COUNTIF($AD$3:AD490,AD490)-1,0)</f>
        <v>0</v>
      </c>
    </row>
    <row r="491" spans="24:31" x14ac:dyDescent="0.25">
      <c r="X491" s="1"/>
      <c r="Y491" s="1"/>
      <c r="AD491">
        <f>IF(data[[#This Row],[type]]="score",SUMPRODUCT($J$1:$AC$1,data[[#This Row],[ci.hts_index]:[stat.tb]]),-1)</f>
        <v>-1</v>
      </c>
      <c r="AE491">
        <f>IF(data[[#This Row],[type]]="score",RANK(data[[#This Row],[score]],data[score])+COUNTIF($AD$3:AD491,AD491)-1,0)</f>
        <v>0</v>
      </c>
    </row>
    <row r="492" spans="24:31" x14ac:dyDescent="0.25">
      <c r="X492" s="1"/>
      <c r="Y492" s="1"/>
      <c r="AD492">
        <f>IF(data[[#This Row],[type]]="score",SUMPRODUCT($J$1:$AC$1,data[[#This Row],[ci.hts_index]:[stat.tb]]),-1)</f>
        <v>-1</v>
      </c>
      <c r="AE492">
        <f>IF(data[[#This Row],[type]]="score",RANK(data[[#This Row],[score]],data[score])+COUNTIF($AD$3:AD492,AD492)-1,0)</f>
        <v>0</v>
      </c>
    </row>
    <row r="493" spans="24:31" x14ac:dyDescent="0.25">
      <c r="X493" s="1"/>
      <c r="Y493" s="1"/>
      <c r="AD493">
        <f>IF(data[[#This Row],[type]]="score",SUMPRODUCT($J$1:$AC$1,data[[#This Row],[ci.hts_index]:[stat.tb]]),-1)</f>
        <v>-1</v>
      </c>
      <c r="AE493">
        <f>IF(data[[#This Row],[type]]="score",RANK(data[[#This Row],[score]],data[score])+COUNTIF($AD$3:AD493,AD493)-1,0)</f>
        <v>0</v>
      </c>
    </row>
    <row r="494" spans="24:31" x14ac:dyDescent="0.25">
      <c r="X494" s="1"/>
      <c r="Y494" s="1"/>
      <c r="AD494">
        <f>IF(data[[#This Row],[type]]="score",SUMPRODUCT($J$1:$AC$1,data[[#This Row],[ci.hts_index]:[stat.tb]]),-1)</f>
        <v>-1</v>
      </c>
      <c r="AE494">
        <f>IF(data[[#This Row],[type]]="score",RANK(data[[#This Row],[score]],data[score])+COUNTIF($AD$3:AD494,AD494)-1,0)</f>
        <v>0</v>
      </c>
    </row>
    <row r="495" spans="24:31" x14ac:dyDescent="0.25">
      <c r="X495" s="1"/>
      <c r="Y495" s="1"/>
      <c r="AD495">
        <f>IF(data[[#This Row],[type]]="score",SUMPRODUCT($J$1:$AC$1,data[[#This Row],[ci.hts_index]:[stat.tb]]),-1)</f>
        <v>-1</v>
      </c>
      <c r="AE495">
        <f>IF(data[[#This Row],[type]]="score",RANK(data[[#This Row],[score]],data[score])+COUNTIF($AD$3:AD495,AD495)-1,0)</f>
        <v>0</v>
      </c>
    </row>
    <row r="496" spans="24:31" x14ac:dyDescent="0.25">
      <c r="X496" s="1"/>
      <c r="Y496" s="1"/>
      <c r="AD496">
        <f>IF(data[[#This Row],[type]]="score",SUMPRODUCT($J$1:$AC$1,data[[#This Row],[ci.hts_index]:[stat.tb]]),-1)</f>
        <v>-1</v>
      </c>
      <c r="AE496">
        <f>IF(data[[#This Row],[type]]="score",RANK(data[[#This Row],[score]],data[score])+COUNTIF($AD$3:AD496,AD496)-1,0)</f>
        <v>0</v>
      </c>
    </row>
    <row r="497" spans="24:31" x14ac:dyDescent="0.25">
      <c r="X497" s="1"/>
      <c r="Y497" s="1"/>
      <c r="AD497">
        <f>IF(data[[#This Row],[type]]="score",SUMPRODUCT($J$1:$AC$1,data[[#This Row],[ci.hts_index]:[stat.tb]]),-1)</f>
        <v>-1</v>
      </c>
      <c r="AE497">
        <f>IF(data[[#This Row],[type]]="score",RANK(data[[#This Row],[score]],data[score])+COUNTIF($AD$3:AD497,AD497)-1,0)</f>
        <v>0</v>
      </c>
    </row>
    <row r="498" spans="24:31" x14ac:dyDescent="0.25">
      <c r="X498" s="1"/>
      <c r="Y498" s="1"/>
      <c r="AD498">
        <f>IF(data[[#This Row],[type]]="score",SUMPRODUCT($J$1:$AC$1,data[[#This Row],[ci.hts_index]:[stat.tb]]),-1)</f>
        <v>-1</v>
      </c>
      <c r="AE498">
        <f>IF(data[[#This Row],[type]]="score",RANK(data[[#This Row],[score]],data[score])+COUNTIF($AD$3:AD498,AD498)-1,0)</f>
        <v>0</v>
      </c>
    </row>
    <row r="499" spans="24:31" x14ac:dyDescent="0.25">
      <c r="X499" s="1"/>
      <c r="Y499" s="1"/>
      <c r="AD499">
        <f>IF(data[[#This Row],[type]]="score",SUMPRODUCT($J$1:$AC$1,data[[#This Row],[ci.hts_index]:[stat.tb]]),-1)</f>
        <v>-1</v>
      </c>
      <c r="AE499">
        <f>IF(data[[#This Row],[type]]="score",RANK(data[[#This Row],[score]],data[score])+COUNTIF($AD$3:AD499,AD499)-1,0)</f>
        <v>0</v>
      </c>
    </row>
    <row r="500" spans="24:31" x14ac:dyDescent="0.25">
      <c r="X500" s="1"/>
      <c r="Y500" s="1"/>
      <c r="AD500">
        <f>IF(data[[#This Row],[type]]="score",SUMPRODUCT($J$1:$AC$1,data[[#This Row],[ci.hts_index]:[stat.tb]]),-1)</f>
        <v>-1</v>
      </c>
      <c r="AE500">
        <f>IF(data[[#This Row],[type]]="score",RANK(data[[#This Row],[score]],data[score])+COUNTIF($AD$3:AD500,AD500)-1,0)</f>
        <v>0</v>
      </c>
    </row>
    <row r="501" spans="24:31" x14ac:dyDescent="0.25">
      <c r="X501" s="1"/>
      <c r="Y501" s="1"/>
      <c r="AD501">
        <f>IF(data[[#This Row],[type]]="score",SUMPRODUCT($J$1:$AC$1,data[[#This Row],[ci.hts_index]:[stat.tb]]),-1)</f>
        <v>-1</v>
      </c>
      <c r="AE501">
        <f>IF(data[[#This Row],[type]]="score",RANK(data[[#This Row],[score]],data[score])+COUNTIF($AD$3:AD501,AD501)-1,0)</f>
        <v>0</v>
      </c>
    </row>
    <row r="502" spans="24:31" x14ac:dyDescent="0.25">
      <c r="X502" s="1"/>
      <c r="Y502" s="1"/>
      <c r="AD502">
        <f>IF(data[[#This Row],[type]]="score",SUMPRODUCT($J$1:$AC$1,data[[#This Row],[ci.hts_index]:[stat.tb]]),-1)</f>
        <v>-1</v>
      </c>
      <c r="AE502">
        <f>IF(data[[#This Row],[type]]="score",RANK(data[[#This Row],[score]],data[score])+COUNTIF($AD$3:AD502,AD502)-1,0)</f>
        <v>0</v>
      </c>
    </row>
    <row r="503" spans="24:31" x14ac:dyDescent="0.25">
      <c r="X503" s="1"/>
      <c r="Y503" s="1"/>
      <c r="AD503">
        <f>IF(data[[#This Row],[type]]="score",SUMPRODUCT($J$1:$AC$1,data[[#This Row],[ci.hts_index]:[stat.tb]]),-1)</f>
        <v>-1</v>
      </c>
      <c r="AE503">
        <f>IF(data[[#This Row],[type]]="score",RANK(data[[#This Row],[score]],data[score])+COUNTIF($AD$3:AD503,AD503)-1,0)</f>
        <v>0</v>
      </c>
    </row>
    <row r="504" spans="24:31" x14ac:dyDescent="0.25">
      <c r="X504" s="1"/>
      <c r="Y504" s="1"/>
      <c r="AD504">
        <f>IF(data[[#This Row],[type]]="score",SUMPRODUCT($J$1:$AC$1,data[[#This Row],[ci.hts_index]:[stat.tb]]),-1)</f>
        <v>-1</v>
      </c>
      <c r="AE504">
        <f>IF(data[[#This Row],[type]]="score",RANK(data[[#This Row],[score]],data[score])+COUNTIF($AD$3:AD504,AD504)-1,0)</f>
        <v>0</v>
      </c>
    </row>
    <row r="505" spans="24:31" x14ac:dyDescent="0.25">
      <c r="X505" s="1"/>
      <c r="Y505" s="1"/>
      <c r="AD505">
        <f>IF(data[[#This Row],[type]]="score",SUMPRODUCT($J$1:$AC$1,data[[#This Row],[ci.hts_index]:[stat.tb]]),-1)</f>
        <v>-1</v>
      </c>
      <c r="AE505">
        <f>IF(data[[#This Row],[type]]="score",RANK(data[[#This Row],[score]],data[score])+COUNTIF($AD$3:AD505,AD505)-1,0)</f>
        <v>0</v>
      </c>
    </row>
    <row r="506" spans="24:31" x14ac:dyDescent="0.25">
      <c r="X506" s="1"/>
      <c r="Y506" s="1"/>
      <c r="AD506">
        <f>IF(data[[#This Row],[type]]="score",SUMPRODUCT($J$1:$AC$1,data[[#This Row],[ci.hts_index]:[stat.tb]]),-1)</f>
        <v>-1</v>
      </c>
      <c r="AE506">
        <f>IF(data[[#This Row],[type]]="score",RANK(data[[#This Row],[score]],data[score])+COUNTIF($AD$3:AD506,AD506)-1,0)</f>
        <v>0</v>
      </c>
    </row>
    <row r="507" spans="24:31" x14ac:dyDescent="0.25">
      <c r="X507" s="1"/>
      <c r="Y507" s="1"/>
      <c r="AD507">
        <f>IF(data[[#This Row],[type]]="score",SUMPRODUCT($J$1:$AC$1,data[[#This Row],[ci.hts_index]:[stat.tb]]),-1)</f>
        <v>-1</v>
      </c>
      <c r="AE507">
        <f>IF(data[[#This Row],[type]]="score",RANK(data[[#This Row],[score]],data[score])+COUNTIF($AD$3:AD507,AD507)-1,0)</f>
        <v>0</v>
      </c>
    </row>
    <row r="508" spans="24:31" x14ac:dyDescent="0.25">
      <c r="X508" s="1"/>
      <c r="Y508" s="1"/>
      <c r="AD508">
        <f>IF(data[[#This Row],[type]]="score",SUMPRODUCT($J$1:$AC$1,data[[#This Row],[ci.hts_index]:[stat.tb]]),-1)</f>
        <v>-1</v>
      </c>
      <c r="AE508">
        <f>IF(data[[#This Row],[type]]="score",RANK(data[[#This Row],[score]],data[score])+COUNTIF($AD$3:AD508,AD508)-1,0)</f>
        <v>0</v>
      </c>
    </row>
    <row r="509" spans="24:31" x14ac:dyDescent="0.25">
      <c r="X509" s="1"/>
      <c r="Y509" s="1"/>
      <c r="AD509">
        <f>IF(data[[#This Row],[type]]="score",SUMPRODUCT($J$1:$AC$1,data[[#This Row],[ci.hts_index]:[stat.tb]]),-1)</f>
        <v>-1</v>
      </c>
      <c r="AE509">
        <f>IF(data[[#This Row],[type]]="score",RANK(data[[#This Row],[score]],data[score])+COUNTIF($AD$3:AD509,AD509)-1,0)</f>
        <v>0</v>
      </c>
    </row>
    <row r="510" spans="24:31" x14ac:dyDescent="0.25">
      <c r="X510" s="1"/>
      <c r="Y510" s="1"/>
      <c r="AD510">
        <f>IF(data[[#This Row],[type]]="score",SUMPRODUCT($J$1:$AC$1,data[[#This Row],[ci.hts_index]:[stat.tb]]),-1)</f>
        <v>-1</v>
      </c>
      <c r="AE510">
        <f>IF(data[[#This Row],[type]]="score",RANK(data[[#This Row],[score]],data[score])+COUNTIF($AD$3:AD510,AD510)-1,0)</f>
        <v>0</v>
      </c>
    </row>
    <row r="511" spans="24:31" x14ac:dyDescent="0.25">
      <c r="X511" s="1"/>
      <c r="Y511" s="1"/>
      <c r="AD511">
        <f>IF(data[[#This Row],[type]]="score",SUMPRODUCT($J$1:$AC$1,data[[#This Row],[ci.hts_index]:[stat.tb]]),-1)</f>
        <v>-1</v>
      </c>
      <c r="AE511">
        <f>IF(data[[#This Row],[type]]="score",RANK(data[[#This Row],[score]],data[score])+COUNTIF($AD$3:AD511,AD511)-1,0)</f>
        <v>0</v>
      </c>
    </row>
    <row r="512" spans="24:31" x14ac:dyDescent="0.25">
      <c r="X512" s="1"/>
      <c r="Y512" s="1"/>
      <c r="AD512">
        <f>IF(data[[#This Row],[type]]="score",SUMPRODUCT($J$1:$AC$1,data[[#This Row],[ci.hts_index]:[stat.tb]]),-1)</f>
        <v>-1</v>
      </c>
      <c r="AE512">
        <f>IF(data[[#This Row],[type]]="score",RANK(data[[#This Row],[score]],data[score])+COUNTIF($AD$3:AD512,AD512)-1,0)</f>
        <v>0</v>
      </c>
    </row>
    <row r="513" spans="24:31" x14ac:dyDescent="0.25">
      <c r="X513" s="1"/>
      <c r="Y513" s="1"/>
      <c r="AD513">
        <f>IF(data[[#This Row],[type]]="score",SUMPRODUCT($J$1:$AC$1,data[[#This Row],[ci.hts_index]:[stat.tb]]),-1)</f>
        <v>-1</v>
      </c>
      <c r="AE513">
        <f>IF(data[[#This Row],[type]]="score",RANK(data[[#This Row],[score]],data[score])+COUNTIF($AD$3:AD513,AD513)-1,0)</f>
        <v>0</v>
      </c>
    </row>
    <row r="514" spans="24:31" x14ac:dyDescent="0.25">
      <c r="X514" s="1"/>
      <c r="Y514" s="1"/>
      <c r="AD514">
        <f>IF(data[[#This Row],[type]]="score",SUMPRODUCT($J$1:$AC$1,data[[#This Row],[ci.hts_index]:[stat.tb]]),-1)</f>
        <v>-1</v>
      </c>
      <c r="AE514">
        <f>IF(data[[#This Row],[type]]="score",RANK(data[[#This Row],[score]],data[score])+COUNTIF($AD$3:AD514,AD514)-1,0)</f>
        <v>0</v>
      </c>
    </row>
    <row r="515" spans="24:31" x14ac:dyDescent="0.25">
      <c r="X515" s="1"/>
      <c r="Y515" s="1"/>
      <c r="AD515">
        <f>IF(data[[#This Row],[type]]="score",SUMPRODUCT($J$1:$AC$1,data[[#This Row],[ci.hts_index]:[stat.tb]]),-1)</f>
        <v>-1</v>
      </c>
      <c r="AE515">
        <f>IF(data[[#This Row],[type]]="score",RANK(data[[#This Row],[score]],data[score])+COUNTIF($AD$3:AD515,AD515)-1,0)</f>
        <v>0</v>
      </c>
    </row>
    <row r="516" spans="24:31" x14ac:dyDescent="0.25">
      <c r="X516" s="1"/>
      <c r="Y516" s="1"/>
      <c r="AD516">
        <f>IF(data[[#This Row],[type]]="score",SUMPRODUCT($J$1:$AC$1,data[[#This Row],[ci.hts_index]:[stat.tb]]),-1)</f>
        <v>-1</v>
      </c>
      <c r="AE516">
        <f>IF(data[[#This Row],[type]]="score",RANK(data[[#This Row],[score]],data[score])+COUNTIF($AD$3:AD516,AD516)-1,0)</f>
        <v>0</v>
      </c>
    </row>
    <row r="517" spans="24:31" x14ac:dyDescent="0.25">
      <c r="X517" s="1"/>
      <c r="Y517" s="1"/>
      <c r="AD517">
        <f>IF(data[[#This Row],[type]]="score",SUMPRODUCT($J$1:$AC$1,data[[#This Row],[ci.hts_index]:[stat.tb]]),-1)</f>
        <v>-1</v>
      </c>
      <c r="AE517">
        <f>IF(data[[#This Row],[type]]="score",RANK(data[[#This Row],[score]],data[score])+COUNTIF($AD$3:AD517,AD517)-1,0)</f>
        <v>0</v>
      </c>
    </row>
    <row r="518" spans="24:31" x14ac:dyDescent="0.25">
      <c r="X518" s="1"/>
      <c r="Y518" s="1"/>
      <c r="AD518">
        <f>IF(data[[#This Row],[type]]="score",SUMPRODUCT($J$1:$AC$1,data[[#This Row],[ci.hts_index]:[stat.tb]]),-1)</f>
        <v>-1</v>
      </c>
      <c r="AE518">
        <f>IF(data[[#This Row],[type]]="score",RANK(data[[#This Row],[score]],data[score])+COUNTIF($AD$3:AD518,AD518)-1,0)</f>
        <v>0</v>
      </c>
    </row>
    <row r="519" spans="24:31" x14ac:dyDescent="0.25">
      <c r="X519" s="1"/>
      <c r="Y519" s="1"/>
      <c r="AD519">
        <f>IF(data[[#This Row],[type]]="score",SUMPRODUCT($J$1:$AC$1,data[[#This Row],[ci.hts_index]:[stat.tb]]),-1)</f>
        <v>-1</v>
      </c>
      <c r="AE519">
        <f>IF(data[[#This Row],[type]]="score",RANK(data[[#This Row],[score]],data[score])+COUNTIF($AD$3:AD519,AD519)-1,0)</f>
        <v>0</v>
      </c>
    </row>
    <row r="520" spans="24:31" x14ac:dyDescent="0.25">
      <c r="X520" s="1"/>
      <c r="Y520" s="1"/>
      <c r="AD520">
        <f>IF(data[[#This Row],[type]]="score",SUMPRODUCT($J$1:$AC$1,data[[#This Row],[ci.hts_index]:[stat.tb]]),-1)</f>
        <v>-1</v>
      </c>
      <c r="AE520">
        <f>IF(data[[#This Row],[type]]="score",RANK(data[[#This Row],[score]],data[score])+COUNTIF($AD$3:AD520,AD520)-1,0)</f>
        <v>0</v>
      </c>
    </row>
    <row r="521" spans="24:31" x14ac:dyDescent="0.25">
      <c r="X521" s="1"/>
      <c r="Y521" s="1"/>
      <c r="AD521">
        <f>IF(data[[#This Row],[type]]="score",SUMPRODUCT($J$1:$AC$1,data[[#This Row],[ci.hts_index]:[stat.tb]]),-1)</f>
        <v>-1</v>
      </c>
      <c r="AE521">
        <f>IF(data[[#This Row],[type]]="score",RANK(data[[#This Row],[score]],data[score])+COUNTIF($AD$3:AD521,AD521)-1,0)</f>
        <v>0</v>
      </c>
    </row>
    <row r="522" spans="24:31" x14ac:dyDescent="0.25">
      <c r="X522" s="1"/>
      <c r="Y522" s="1"/>
      <c r="AD522">
        <f>IF(data[[#This Row],[type]]="score",SUMPRODUCT($J$1:$AC$1,data[[#This Row],[ci.hts_index]:[stat.tb]]),-1)</f>
        <v>-1</v>
      </c>
      <c r="AE522">
        <f>IF(data[[#This Row],[type]]="score",RANK(data[[#This Row],[score]],data[score])+COUNTIF($AD$3:AD522,AD522)-1,0)</f>
        <v>0</v>
      </c>
    </row>
    <row r="523" spans="24:31" x14ac:dyDescent="0.25">
      <c r="X523" s="1"/>
      <c r="Y523" s="1"/>
      <c r="AD523">
        <f>IF(data[[#This Row],[type]]="score",SUMPRODUCT($J$1:$AC$1,data[[#This Row],[ci.hts_index]:[stat.tb]]),-1)</f>
        <v>-1</v>
      </c>
      <c r="AE523">
        <f>IF(data[[#This Row],[type]]="score",RANK(data[[#This Row],[score]],data[score])+COUNTIF($AD$3:AD523,AD523)-1,0)</f>
        <v>0</v>
      </c>
    </row>
    <row r="524" spans="24:31" x14ac:dyDescent="0.25">
      <c r="X524" s="1"/>
      <c r="Y524" s="1"/>
      <c r="AD524">
        <f>IF(data[[#This Row],[type]]="score",SUMPRODUCT($J$1:$AC$1,data[[#This Row],[ci.hts_index]:[stat.tb]]),-1)</f>
        <v>-1</v>
      </c>
      <c r="AE524">
        <f>IF(data[[#This Row],[type]]="score",RANK(data[[#This Row],[score]],data[score])+COUNTIF($AD$3:AD524,AD524)-1,0)</f>
        <v>0</v>
      </c>
    </row>
    <row r="525" spans="24:31" x14ac:dyDescent="0.25">
      <c r="X525" s="1"/>
      <c r="Y525" s="1"/>
      <c r="AD525">
        <f>IF(data[[#This Row],[type]]="score",SUMPRODUCT($J$1:$AC$1,data[[#This Row],[ci.hts_index]:[stat.tb]]),-1)</f>
        <v>-1</v>
      </c>
      <c r="AE525">
        <f>IF(data[[#This Row],[type]]="score",RANK(data[[#This Row],[score]],data[score])+COUNTIF($AD$3:AD525,AD525)-1,0)</f>
        <v>0</v>
      </c>
    </row>
    <row r="526" spans="24:31" x14ac:dyDescent="0.25">
      <c r="X526" s="1"/>
      <c r="Y526" s="1"/>
      <c r="AD526">
        <f>IF(data[[#This Row],[type]]="score",SUMPRODUCT($J$1:$AC$1,data[[#This Row],[ci.hts_index]:[stat.tb]]),-1)</f>
        <v>-1</v>
      </c>
      <c r="AE526">
        <f>IF(data[[#This Row],[type]]="score",RANK(data[[#This Row],[score]],data[score])+COUNTIF($AD$3:AD526,AD526)-1,0)</f>
        <v>0</v>
      </c>
    </row>
    <row r="527" spans="24:31" x14ac:dyDescent="0.25">
      <c r="X527" s="1"/>
      <c r="Y527" s="1"/>
      <c r="AD527">
        <f>IF(data[[#This Row],[type]]="score",SUMPRODUCT($J$1:$AC$1,data[[#This Row],[ci.hts_index]:[stat.tb]]),-1)</f>
        <v>-1</v>
      </c>
      <c r="AE527">
        <f>IF(data[[#This Row],[type]]="score",RANK(data[[#This Row],[score]],data[score])+COUNTIF($AD$3:AD527,AD527)-1,0)</f>
        <v>0</v>
      </c>
    </row>
    <row r="528" spans="24:31" x14ac:dyDescent="0.25">
      <c r="X528" s="1"/>
      <c r="Y528" s="1"/>
      <c r="AD528">
        <f>IF(data[[#This Row],[type]]="score",SUMPRODUCT($J$1:$AC$1,data[[#This Row],[ci.hts_index]:[stat.tb]]),-1)</f>
        <v>-1</v>
      </c>
      <c r="AE528">
        <f>IF(data[[#This Row],[type]]="score",RANK(data[[#This Row],[score]],data[score])+COUNTIF($AD$3:AD528,AD528)-1,0)</f>
        <v>0</v>
      </c>
    </row>
    <row r="529" spans="24:31" x14ac:dyDescent="0.25">
      <c r="X529" s="1"/>
      <c r="Y529" s="1"/>
      <c r="AD529">
        <f>IF(data[[#This Row],[type]]="score",SUMPRODUCT($J$1:$AC$1,data[[#This Row],[ci.hts_index]:[stat.tb]]),-1)</f>
        <v>-1</v>
      </c>
      <c r="AE529">
        <f>IF(data[[#This Row],[type]]="score",RANK(data[[#This Row],[score]],data[score])+COUNTIF($AD$3:AD529,AD529)-1,0)</f>
        <v>0</v>
      </c>
    </row>
    <row r="530" spans="24:31" x14ac:dyDescent="0.25">
      <c r="X530" s="1"/>
      <c r="Y530" s="1"/>
      <c r="AD530">
        <f>IF(data[[#This Row],[type]]="score",SUMPRODUCT($J$1:$AC$1,data[[#This Row],[ci.hts_index]:[stat.tb]]),-1)</f>
        <v>-1</v>
      </c>
      <c r="AE530">
        <f>IF(data[[#This Row],[type]]="score",RANK(data[[#This Row],[score]],data[score])+COUNTIF($AD$3:AD530,AD530)-1,0)</f>
        <v>0</v>
      </c>
    </row>
    <row r="531" spans="24:31" x14ac:dyDescent="0.25">
      <c r="X531" s="1"/>
      <c r="Y531" s="1"/>
      <c r="AD531">
        <f>IF(data[[#This Row],[type]]="score",SUMPRODUCT($J$1:$AC$1,data[[#This Row],[ci.hts_index]:[stat.tb]]),-1)</f>
        <v>-1</v>
      </c>
      <c r="AE531">
        <f>IF(data[[#This Row],[type]]="score",RANK(data[[#This Row],[score]],data[score])+COUNTIF($AD$3:AD531,AD531)-1,0)</f>
        <v>0</v>
      </c>
    </row>
    <row r="532" spans="24:31" x14ac:dyDescent="0.25">
      <c r="X532" s="1"/>
      <c r="Y532" s="1"/>
      <c r="AD532">
        <f>IF(data[[#This Row],[type]]="score",SUMPRODUCT($J$1:$AC$1,data[[#This Row],[ci.hts_index]:[stat.tb]]),-1)</f>
        <v>-1</v>
      </c>
      <c r="AE532">
        <f>IF(data[[#This Row],[type]]="score",RANK(data[[#This Row],[score]],data[score])+COUNTIF($AD$3:AD532,AD532)-1,0)</f>
        <v>0</v>
      </c>
    </row>
    <row r="533" spans="24:31" x14ac:dyDescent="0.25">
      <c r="X533" s="1"/>
      <c r="Y533" s="1"/>
      <c r="AD533">
        <f>IF(data[[#This Row],[type]]="score",SUMPRODUCT($J$1:$AC$1,data[[#This Row],[ci.hts_index]:[stat.tb]]),-1)</f>
        <v>-1</v>
      </c>
      <c r="AE533">
        <f>IF(data[[#This Row],[type]]="score",RANK(data[[#This Row],[score]],data[score])+COUNTIF($AD$3:AD533,AD533)-1,0)</f>
        <v>0</v>
      </c>
    </row>
    <row r="534" spans="24:31" x14ac:dyDescent="0.25">
      <c r="X534" s="1"/>
      <c r="Y534" s="1"/>
      <c r="AD534">
        <f>IF(data[[#This Row],[type]]="score",SUMPRODUCT($J$1:$AC$1,data[[#This Row],[ci.hts_index]:[stat.tb]]),-1)</f>
        <v>-1</v>
      </c>
      <c r="AE534">
        <f>IF(data[[#This Row],[type]]="score",RANK(data[[#This Row],[score]],data[score])+COUNTIF($AD$3:AD534,AD534)-1,0)</f>
        <v>0</v>
      </c>
    </row>
    <row r="535" spans="24:31" x14ac:dyDescent="0.25">
      <c r="X535" s="1"/>
      <c r="Y535" s="1"/>
      <c r="AD535">
        <f>IF(data[[#This Row],[type]]="score",SUMPRODUCT($J$1:$AC$1,data[[#This Row],[ci.hts_index]:[stat.tb]]),-1)</f>
        <v>-1</v>
      </c>
      <c r="AE535">
        <f>IF(data[[#This Row],[type]]="score",RANK(data[[#This Row],[score]],data[score])+COUNTIF($AD$3:AD535,AD535)-1,0)</f>
        <v>0</v>
      </c>
    </row>
    <row r="536" spans="24:31" x14ac:dyDescent="0.25">
      <c r="X536" s="1"/>
      <c r="Y536" s="1"/>
      <c r="AD536">
        <f>IF(data[[#This Row],[type]]="score",SUMPRODUCT($J$1:$AC$1,data[[#This Row],[ci.hts_index]:[stat.tb]]),-1)</f>
        <v>-1</v>
      </c>
      <c r="AE536">
        <f>IF(data[[#This Row],[type]]="score",RANK(data[[#This Row],[score]],data[score])+COUNTIF($AD$3:AD536,AD536)-1,0)</f>
        <v>0</v>
      </c>
    </row>
    <row r="537" spans="24:31" x14ac:dyDescent="0.25">
      <c r="X537" s="1"/>
      <c r="Y537" s="1"/>
      <c r="AD537">
        <f>IF(data[[#This Row],[type]]="score",SUMPRODUCT($J$1:$AC$1,data[[#This Row],[ci.hts_index]:[stat.tb]]),-1)</f>
        <v>-1</v>
      </c>
      <c r="AE537">
        <f>IF(data[[#This Row],[type]]="score",RANK(data[[#This Row],[score]],data[score])+COUNTIF($AD$3:AD537,AD537)-1,0)</f>
        <v>0</v>
      </c>
    </row>
    <row r="538" spans="24:31" x14ac:dyDescent="0.25">
      <c r="X538" s="1"/>
      <c r="Y538" s="1"/>
      <c r="AD538">
        <f>IF(data[[#This Row],[type]]="score",SUMPRODUCT($J$1:$AC$1,data[[#This Row],[ci.hts_index]:[stat.tb]]),-1)</f>
        <v>-1</v>
      </c>
      <c r="AE538">
        <f>IF(data[[#This Row],[type]]="score",RANK(data[[#This Row],[score]],data[score])+COUNTIF($AD$3:AD538,AD538)-1,0)</f>
        <v>0</v>
      </c>
    </row>
    <row r="539" spans="24:31" x14ac:dyDescent="0.25">
      <c r="X539" s="1"/>
      <c r="Y539" s="1"/>
      <c r="AD539">
        <f>IF(data[[#This Row],[type]]="score",SUMPRODUCT($J$1:$AC$1,data[[#This Row],[ci.hts_index]:[stat.tb]]),-1)</f>
        <v>-1</v>
      </c>
      <c r="AE539">
        <f>IF(data[[#This Row],[type]]="score",RANK(data[[#This Row],[score]],data[score])+COUNTIF($AD$3:AD539,AD539)-1,0)</f>
        <v>0</v>
      </c>
    </row>
    <row r="540" spans="24:31" x14ac:dyDescent="0.25">
      <c r="X540" s="1"/>
      <c r="Y540" s="1"/>
      <c r="AD540">
        <f>IF(data[[#This Row],[type]]="score",SUMPRODUCT($J$1:$AC$1,data[[#This Row],[ci.hts_index]:[stat.tb]]),-1)</f>
        <v>-1</v>
      </c>
      <c r="AE540">
        <f>IF(data[[#This Row],[type]]="score",RANK(data[[#This Row],[score]],data[score])+COUNTIF($AD$3:AD540,AD540)-1,0)</f>
        <v>0</v>
      </c>
    </row>
    <row r="541" spans="24:31" x14ac:dyDescent="0.25">
      <c r="X541" s="1"/>
      <c r="Y541" s="1"/>
      <c r="AD541">
        <f>IF(data[[#This Row],[type]]="score",SUMPRODUCT($J$1:$AC$1,data[[#This Row],[ci.hts_index]:[stat.tb]]),-1)</f>
        <v>-1</v>
      </c>
      <c r="AE541">
        <f>IF(data[[#This Row],[type]]="score",RANK(data[[#This Row],[score]],data[score])+COUNTIF($AD$3:AD541,AD541)-1,0)</f>
        <v>0</v>
      </c>
    </row>
    <row r="542" spans="24:31" x14ac:dyDescent="0.25">
      <c r="X542" s="1"/>
      <c r="Y542" s="1"/>
      <c r="AD542">
        <f>IF(data[[#This Row],[type]]="score",SUMPRODUCT($J$1:$AC$1,data[[#This Row],[ci.hts_index]:[stat.tb]]),-1)</f>
        <v>-1</v>
      </c>
      <c r="AE542">
        <f>IF(data[[#This Row],[type]]="score",RANK(data[[#This Row],[score]],data[score])+COUNTIF($AD$3:AD542,AD542)-1,0)</f>
        <v>0</v>
      </c>
    </row>
    <row r="543" spans="24:31" x14ac:dyDescent="0.25">
      <c r="X543" s="1"/>
      <c r="Y543" s="1"/>
      <c r="AD543">
        <f>IF(data[[#This Row],[type]]="score",SUMPRODUCT($J$1:$AC$1,data[[#This Row],[ci.hts_index]:[stat.tb]]),-1)</f>
        <v>-1</v>
      </c>
      <c r="AE543">
        <f>IF(data[[#This Row],[type]]="score",RANK(data[[#This Row],[score]],data[score])+COUNTIF($AD$3:AD543,AD543)-1,0)</f>
        <v>0</v>
      </c>
    </row>
    <row r="544" spans="24:31" x14ac:dyDescent="0.25">
      <c r="X544" s="1"/>
      <c r="Y544" s="1"/>
      <c r="AD544">
        <f>IF(data[[#This Row],[type]]="score",SUMPRODUCT($J$1:$AC$1,data[[#This Row],[ci.hts_index]:[stat.tb]]),-1)</f>
        <v>-1</v>
      </c>
      <c r="AE544">
        <f>IF(data[[#This Row],[type]]="score",RANK(data[[#This Row],[score]],data[score])+COUNTIF($AD$3:AD544,AD544)-1,0)</f>
        <v>0</v>
      </c>
    </row>
    <row r="545" spans="24:31" x14ac:dyDescent="0.25">
      <c r="X545" s="1"/>
      <c r="Y545" s="1"/>
      <c r="AD545">
        <f>IF(data[[#This Row],[type]]="score",SUMPRODUCT($J$1:$AC$1,data[[#This Row],[ci.hts_index]:[stat.tb]]),-1)</f>
        <v>-1</v>
      </c>
      <c r="AE545">
        <f>IF(data[[#This Row],[type]]="score",RANK(data[[#This Row],[score]],data[score])+COUNTIF($AD$3:AD545,AD545)-1,0)</f>
        <v>0</v>
      </c>
    </row>
    <row r="546" spans="24:31" x14ac:dyDescent="0.25">
      <c r="X546" s="1"/>
      <c r="Y546" s="1"/>
      <c r="AD546">
        <f>IF(data[[#This Row],[type]]="score",SUMPRODUCT($J$1:$AC$1,data[[#This Row],[ci.hts_index]:[stat.tb]]),-1)</f>
        <v>-1</v>
      </c>
      <c r="AE546">
        <f>IF(data[[#This Row],[type]]="score",RANK(data[[#This Row],[score]],data[score])+COUNTIF($AD$3:AD546,AD546)-1,0)</f>
        <v>0</v>
      </c>
    </row>
    <row r="547" spans="24:31" x14ac:dyDescent="0.25">
      <c r="X547" s="1"/>
      <c r="Y547" s="1"/>
      <c r="AD547">
        <f>IF(data[[#This Row],[type]]="score",SUMPRODUCT($J$1:$AC$1,data[[#This Row],[ci.hts_index]:[stat.tb]]),-1)</f>
        <v>-1</v>
      </c>
      <c r="AE547">
        <f>IF(data[[#This Row],[type]]="score",RANK(data[[#This Row],[score]],data[score])+COUNTIF($AD$3:AD547,AD547)-1,0)</f>
        <v>0</v>
      </c>
    </row>
    <row r="548" spans="24:31" x14ac:dyDescent="0.25">
      <c r="X548" s="1"/>
      <c r="Y548" s="1"/>
      <c r="AD548">
        <f>IF(data[[#This Row],[type]]="score",SUMPRODUCT($J$1:$AC$1,data[[#This Row],[ci.hts_index]:[stat.tb]]),-1)</f>
        <v>-1</v>
      </c>
      <c r="AE548">
        <f>IF(data[[#This Row],[type]]="score",RANK(data[[#This Row],[score]],data[score])+COUNTIF($AD$3:AD548,AD548)-1,0)</f>
        <v>0</v>
      </c>
    </row>
    <row r="549" spans="24:31" x14ac:dyDescent="0.25">
      <c r="X549" s="1"/>
      <c r="Y549" s="1"/>
      <c r="AD549">
        <f>IF(data[[#This Row],[type]]="score",SUMPRODUCT($J$1:$AC$1,data[[#This Row],[ci.hts_index]:[stat.tb]]),-1)</f>
        <v>-1</v>
      </c>
      <c r="AE549">
        <f>IF(data[[#This Row],[type]]="score",RANK(data[[#This Row],[score]],data[score])+COUNTIF($AD$3:AD549,AD549)-1,0)</f>
        <v>0</v>
      </c>
    </row>
    <row r="550" spans="24:31" x14ac:dyDescent="0.25">
      <c r="X550" s="1"/>
      <c r="Y550" s="1"/>
      <c r="AD550">
        <f>IF(data[[#This Row],[type]]="score",SUMPRODUCT($J$1:$AC$1,data[[#This Row],[ci.hts_index]:[stat.tb]]),-1)</f>
        <v>-1</v>
      </c>
      <c r="AE550">
        <f>IF(data[[#This Row],[type]]="score",RANK(data[[#This Row],[score]],data[score])+COUNTIF($AD$3:AD550,AD550)-1,0)</f>
        <v>0</v>
      </c>
    </row>
    <row r="551" spans="24:31" x14ac:dyDescent="0.25">
      <c r="X551" s="1"/>
      <c r="Y551" s="1"/>
      <c r="AD551">
        <f>IF(data[[#This Row],[type]]="score",SUMPRODUCT($J$1:$AC$1,data[[#This Row],[ci.hts_index]:[stat.tb]]),-1)</f>
        <v>-1</v>
      </c>
      <c r="AE551">
        <f>IF(data[[#This Row],[type]]="score",RANK(data[[#This Row],[score]],data[score])+COUNTIF($AD$3:AD551,AD551)-1,0)</f>
        <v>0</v>
      </c>
    </row>
    <row r="552" spans="24:31" x14ac:dyDescent="0.25">
      <c r="X552" s="1"/>
      <c r="Y552" s="1"/>
      <c r="AD552">
        <f>IF(data[[#This Row],[type]]="score",SUMPRODUCT($J$1:$AC$1,data[[#This Row],[ci.hts_index]:[stat.tb]]),-1)</f>
        <v>-1</v>
      </c>
      <c r="AE552">
        <f>IF(data[[#This Row],[type]]="score",RANK(data[[#This Row],[score]],data[score])+COUNTIF($AD$3:AD552,AD552)-1,0)</f>
        <v>0</v>
      </c>
    </row>
    <row r="553" spans="24:31" x14ac:dyDescent="0.25">
      <c r="X553" s="1"/>
      <c r="Y553" s="1"/>
      <c r="AD553">
        <f>IF(data[[#This Row],[type]]="score",SUMPRODUCT($J$1:$AC$1,data[[#This Row],[ci.hts_index]:[stat.tb]]),-1)</f>
        <v>-1</v>
      </c>
      <c r="AE553">
        <f>IF(data[[#This Row],[type]]="score",RANK(data[[#This Row],[score]],data[score])+COUNTIF($AD$3:AD553,AD553)-1,0)</f>
        <v>0</v>
      </c>
    </row>
    <row r="554" spans="24:31" x14ac:dyDescent="0.25">
      <c r="X554" s="1"/>
      <c r="Y554" s="1"/>
      <c r="AD554">
        <f>IF(data[[#This Row],[type]]="score",SUMPRODUCT($J$1:$AC$1,data[[#This Row],[ci.hts_index]:[stat.tb]]),-1)</f>
        <v>-1</v>
      </c>
      <c r="AE554">
        <f>IF(data[[#This Row],[type]]="score",RANK(data[[#This Row],[score]],data[score])+COUNTIF($AD$3:AD554,AD554)-1,0)</f>
        <v>0</v>
      </c>
    </row>
    <row r="555" spans="24:31" x14ac:dyDescent="0.25">
      <c r="X555" s="1"/>
      <c r="Y555" s="1"/>
      <c r="AD555">
        <f>IF(data[[#This Row],[type]]="score",SUMPRODUCT($J$1:$AC$1,data[[#This Row],[ci.hts_index]:[stat.tb]]),-1)</f>
        <v>-1</v>
      </c>
      <c r="AE555">
        <f>IF(data[[#This Row],[type]]="score",RANK(data[[#This Row],[score]],data[score])+COUNTIF($AD$3:AD555,AD555)-1,0)</f>
        <v>0</v>
      </c>
    </row>
    <row r="556" spans="24:31" x14ac:dyDescent="0.25">
      <c r="X556" s="1"/>
      <c r="Y556" s="1"/>
      <c r="AD556">
        <f>IF(data[[#This Row],[type]]="score",SUMPRODUCT($J$1:$AC$1,data[[#This Row],[ci.hts_index]:[stat.tb]]),-1)</f>
        <v>-1</v>
      </c>
      <c r="AE556">
        <f>IF(data[[#This Row],[type]]="score",RANK(data[[#This Row],[score]],data[score])+COUNTIF($AD$3:AD556,AD556)-1,0)</f>
        <v>0</v>
      </c>
    </row>
    <row r="557" spans="24:31" x14ac:dyDescent="0.25">
      <c r="X557" s="1"/>
      <c r="Y557" s="1"/>
      <c r="AD557">
        <f>IF(data[[#This Row],[type]]="score",SUMPRODUCT($J$1:$AC$1,data[[#This Row],[ci.hts_index]:[stat.tb]]),-1)</f>
        <v>-1</v>
      </c>
      <c r="AE557">
        <f>IF(data[[#This Row],[type]]="score",RANK(data[[#This Row],[score]],data[score])+COUNTIF($AD$3:AD557,AD557)-1,0)</f>
        <v>0</v>
      </c>
    </row>
    <row r="558" spans="24:31" x14ac:dyDescent="0.25">
      <c r="X558" s="1"/>
      <c r="Y558" s="1"/>
      <c r="AD558">
        <f>IF(data[[#This Row],[type]]="score",SUMPRODUCT($J$1:$AC$1,data[[#This Row],[ci.hts_index]:[stat.tb]]),-1)</f>
        <v>-1</v>
      </c>
      <c r="AE558">
        <f>IF(data[[#This Row],[type]]="score",RANK(data[[#This Row],[score]],data[score])+COUNTIF($AD$3:AD558,AD558)-1,0)</f>
        <v>0</v>
      </c>
    </row>
    <row r="559" spans="24:31" x14ac:dyDescent="0.25">
      <c r="X559" s="1"/>
      <c r="Y559" s="1"/>
      <c r="AD559">
        <f>IF(data[[#This Row],[type]]="score",SUMPRODUCT($J$1:$AC$1,data[[#This Row],[ci.hts_index]:[stat.tb]]),-1)</f>
        <v>-1</v>
      </c>
      <c r="AE559">
        <f>IF(data[[#This Row],[type]]="score",RANK(data[[#This Row],[score]],data[score])+COUNTIF($AD$3:AD559,AD559)-1,0)</f>
        <v>0</v>
      </c>
    </row>
    <row r="560" spans="24:31" x14ac:dyDescent="0.25">
      <c r="X560" s="1"/>
      <c r="Y560" s="1"/>
      <c r="AD560">
        <f>IF(data[[#This Row],[type]]="score",SUMPRODUCT($J$1:$AC$1,data[[#This Row],[ci.hts_index]:[stat.tb]]),-1)</f>
        <v>-1</v>
      </c>
      <c r="AE560">
        <f>IF(data[[#This Row],[type]]="score",RANK(data[[#This Row],[score]],data[score])+COUNTIF($AD$3:AD560,AD560)-1,0)</f>
        <v>0</v>
      </c>
    </row>
    <row r="561" spans="24:31" x14ac:dyDescent="0.25">
      <c r="X561" s="1"/>
      <c r="Y561" s="1"/>
      <c r="AD561">
        <f>IF(data[[#This Row],[type]]="score",SUMPRODUCT($J$1:$AC$1,data[[#This Row],[ci.hts_index]:[stat.tb]]),-1)</f>
        <v>-1</v>
      </c>
      <c r="AE561">
        <f>IF(data[[#This Row],[type]]="score",RANK(data[[#This Row],[score]],data[score])+COUNTIF($AD$3:AD561,AD561)-1,0)</f>
        <v>0</v>
      </c>
    </row>
    <row r="562" spans="24:31" x14ac:dyDescent="0.25">
      <c r="X562" s="1"/>
      <c r="Y562" s="1"/>
      <c r="AD562">
        <f>IF(data[[#This Row],[type]]="score",SUMPRODUCT($J$1:$AC$1,data[[#This Row],[ci.hts_index]:[stat.tb]]),-1)</f>
        <v>-1</v>
      </c>
      <c r="AE562">
        <f>IF(data[[#This Row],[type]]="score",RANK(data[[#This Row],[score]],data[score])+COUNTIF($AD$3:AD562,AD562)-1,0)</f>
        <v>0</v>
      </c>
    </row>
    <row r="563" spans="24:31" x14ac:dyDescent="0.25">
      <c r="X563" s="1"/>
      <c r="Y563" s="1"/>
      <c r="AD563">
        <f>IF(data[[#This Row],[type]]="score",SUMPRODUCT($J$1:$AC$1,data[[#This Row],[ci.hts_index]:[stat.tb]]),-1)</f>
        <v>-1</v>
      </c>
      <c r="AE563">
        <f>IF(data[[#This Row],[type]]="score",RANK(data[[#This Row],[score]],data[score])+COUNTIF($AD$3:AD563,AD563)-1,0)</f>
        <v>0</v>
      </c>
    </row>
    <row r="564" spans="24:31" x14ac:dyDescent="0.25">
      <c r="X564" s="1"/>
      <c r="Y564" s="1"/>
      <c r="AD564">
        <f>IF(data[[#This Row],[type]]="score",SUMPRODUCT($J$1:$AC$1,data[[#This Row],[ci.hts_index]:[stat.tb]]),-1)</f>
        <v>-1</v>
      </c>
      <c r="AE564">
        <f>IF(data[[#This Row],[type]]="score",RANK(data[[#This Row],[score]],data[score])+COUNTIF($AD$3:AD564,AD564)-1,0)</f>
        <v>0</v>
      </c>
    </row>
    <row r="565" spans="24:31" x14ac:dyDescent="0.25">
      <c r="X565" s="1"/>
      <c r="Y565" s="1"/>
      <c r="AD565">
        <f>IF(data[[#This Row],[type]]="score",SUMPRODUCT($J$1:$AC$1,data[[#This Row],[ci.hts_index]:[stat.tb]]),-1)</f>
        <v>-1</v>
      </c>
      <c r="AE565">
        <f>IF(data[[#This Row],[type]]="score",RANK(data[[#This Row],[score]],data[score])+COUNTIF($AD$3:AD565,AD565)-1,0)</f>
        <v>0</v>
      </c>
    </row>
    <row r="566" spans="24:31" x14ac:dyDescent="0.25">
      <c r="X566" s="1"/>
      <c r="Y566" s="1"/>
      <c r="AD566">
        <f>IF(data[[#This Row],[type]]="score",SUMPRODUCT($J$1:$AC$1,data[[#This Row],[ci.hts_index]:[stat.tb]]),-1)</f>
        <v>-1</v>
      </c>
      <c r="AE566">
        <f>IF(data[[#This Row],[type]]="score",RANK(data[[#This Row],[score]],data[score])+COUNTIF($AD$3:AD566,AD566)-1,0)</f>
        <v>0</v>
      </c>
    </row>
    <row r="567" spans="24:31" x14ac:dyDescent="0.25">
      <c r="X567" s="1"/>
      <c r="Y567" s="1"/>
      <c r="AD567">
        <f>IF(data[[#This Row],[type]]="score",SUMPRODUCT($J$1:$AC$1,data[[#This Row],[ci.hts_index]:[stat.tb]]),-1)</f>
        <v>-1</v>
      </c>
      <c r="AE567">
        <f>IF(data[[#This Row],[type]]="score",RANK(data[[#This Row],[score]],data[score])+COUNTIF($AD$3:AD567,AD567)-1,0)</f>
        <v>0</v>
      </c>
    </row>
    <row r="568" spans="24:31" x14ac:dyDescent="0.25">
      <c r="X568" s="1"/>
      <c r="Y568" s="1"/>
      <c r="AD568">
        <f>IF(data[[#This Row],[type]]="score",SUMPRODUCT($J$1:$AC$1,data[[#This Row],[ci.hts_index]:[stat.tb]]),-1)</f>
        <v>-1</v>
      </c>
      <c r="AE568">
        <f>IF(data[[#This Row],[type]]="score",RANK(data[[#This Row],[score]],data[score])+COUNTIF($AD$3:AD568,AD568)-1,0)</f>
        <v>0</v>
      </c>
    </row>
    <row r="569" spans="24:31" x14ac:dyDescent="0.25">
      <c r="X569" s="1"/>
      <c r="Y569" s="1"/>
      <c r="AD569">
        <f>IF(data[[#This Row],[type]]="score",SUMPRODUCT($J$1:$AC$1,data[[#This Row],[ci.hts_index]:[stat.tb]]),-1)</f>
        <v>-1</v>
      </c>
      <c r="AE569">
        <f>IF(data[[#This Row],[type]]="score",RANK(data[[#This Row],[score]],data[score])+COUNTIF($AD$3:AD569,AD569)-1,0)</f>
        <v>0</v>
      </c>
    </row>
    <row r="570" spans="24:31" x14ac:dyDescent="0.25">
      <c r="X570" s="1"/>
      <c r="Y570" s="1"/>
      <c r="AD570">
        <f>IF(data[[#This Row],[type]]="score",SUMPRODUCT($J$1:$AC$1,data[[#This Row],[ci.hts_index]:[stat.tb]]),-1)</f>
        <v>-1</v>
      </c>
      <c r="AE570">
        <f>IF(data[[#This Row],[type]]="score",RANK(data[[#This Row],[score]],data[score])+COUNTIF($AD$3:AD570,AD570)-1,0)</f>
        <v>0</v>
      </c>
    </row>
    <row r="571" spans="24:31" x14ac:dyDescent="0.25">
      <c r="X571" s="1"/>
      <c r="Y571" s="1"/>
      <c r="AD571">
        <f>IF(data[[#This Row],[type]]="score",SUMPRODUCT($J$1:$AC$1,data[[#This Row],[ci.hts_index]:[stat.tb]]),-1)</f>
        <v>-1</v>
      </c>
      <c r="AE571">
        <f>IF(data[[#This Row],[type]]="score",RANK(data[[#This Row],[score]],data[score])+COUNTIF($AD$3:AD571,AD571)-1,0)</f>
        <v>0</v>
      </c>
    </row>
    <row r="572" spans="24:31" x14ac:dyDescent="0.25">
      <c r="X572" s="1"/>
      <c r="Y572" s="1"/>
      <c r="AD572">
        <f>IF(data[[#This Row],[type]]="score",SUMPRODUCT($J$1:$AC$1,data[[#This Row],[ci.hts_index]:[stat.tb]]),-1)</f>
        <v>-1</v>
      </c>
      <c r="AE572">
        <f>IF(data[[#This Row],[type]]="score",RANK(data[[#This Row],[score]],data[score])+COUNTIF($AD$3:AD572,AD572)-1,0)</f>
        <v>0</v>
      </c>
    </row>
    <row r="573" spans="24:31" x14ac:dyDescent="0.25">
      <c r="X573" s="1"/>
      <c r="Y573" s="1"/>
      <c r="AD573">
        <f>IF(data[[#This Row],[type]]="score",SUMPRODUCT($J$1:$AC$1,data[[#This Row],[ci.hts_index]:[stat.tb]]),-1)</f>
        <v>-1</v>
      </c>
      <c r="AE573">
        <f>IF(data[[#This Row],[type]]="score",RANK(data[[#This Row],[score]],data[score])+COUNTIF($AD$3:AD573,AD573)-1,0)</f>
        <v>0</v>
      </c>
    </row>
    <row r="574" spans="24:31" x14ac:dyDescent="0.25">
      <c r="X574" s="1"/>
      <c r="Y574" s="1"/>
      <c r="AD574">
        <f>IF(data[[#This Row],[type]]="score",SUMPRODUCT($J$1:$AC$1,data[[#This Row],[ci.hts_index]:[stat.tb]]),-1)</f>
        <v>-1</v>
      </c>
      <c r="AE574">
        <f>IF(data[[#This Row],[type]]="score",RANK(data[[#This Row],[score]],data[score])+COUNTIF($AD$3:AD574,AD574)-1,0)</f>
        <v>0</v>
      </c>
    </row>
    <row r="575" spans="24:31" x14ac:dyDescent="0.25">
      <c r="X575" s="1"/>
      <c r="Y575" s="1"/>
      <c r="AD575">
        <f>IF(data[[#This Row],[type]]="score",SUMPRODUCT($J$1:$AC$1,data[[#This Row],[ci.hts_index]:[stat.tb]]),-1)</f>
        <v>-1</v>
      </c>
      <c r="AE575">
        <f>IF(data[[#This Row],[type]]="score",RANK(data[[#This Row],[score]],data[score])+COUNTIF($AD$3:AD575,AD575)-1,0)</f>
        <v>0</v>
      </c>
    </row>
    <row r="576" spans="24:31" x14ac:dyDescent="0.25">
      <c r="X576" s="1"/>
      <c r="Y576" s="1"/>
      <c r="AD576">
        <f>IF(data[[#This Row],[type]]="score",SUMPRODUCT($J$1:$AC$1,data[[#This Row],[ci.hts_index]:[stat.tb]]),-1)</f>
        <v>-1</v>
      </c>
      <c r="AE576">
        <f>IF(data[[#This Row],[type]]="score",RANK(data[[#This Row],[score]],data[score])+COUNTIF($AD$3:AD576,AD576)-1,0)</f>
        <v>0</v>
      </c>
    </row>
    <row r="577" spans="24:31" x14ac:dyDescent="0.25">
      <c r="X577" s="1"/>
      <c r="Y577" s="1"/>
      <c r="AD577">
        <f>IF(data[[#This Row],[type]]="score",SUMPRODUCT($J$1:$AC$1,data[[#This Row],[ci.hts_index]:[stat.tb]]),-1)</f>
        <v>-1</v>
      </c>
      <c r="AE577">
        <f>IF(data[[#This Row],[type]]="score",RANK(data[[#This Row],[score]],data[score])+COUNTIF($AD$3:AD577,AD577)-1,0)</f>
        <v>0</v>
      </c>
    </row>
    <row r="578" spans="24:31" x14ac:dyDescent="0.25">
      <c r="X578" s="1"/>
      <c r="Y578" s="1"/>
      <c r="AD578">
        <f>IF(data[[#This Row],[type]]="score",SUMPRODUCT($J$1:$AC$1,data[[#This Row],[ci.hts_index]:[stat.tb]]),-1)</f>
        <v>-1</v>
      </c>
      <c r="AE578">
        <f>IF(data[[#This Row],[type]]="score",RANK(data[[#This Row],[score]],data[score])+COUNTIF($AD$3:AD578,AD578)-1,0)</f>
        <v>0</v>
      </c>
    </row>
    <row r="579" spans="24:31" x14ac:dyDescent="0.25">
      <c r="X579" s="1"/>
      <c r="Y579" s="1"/>
      <c r="AD579">
        <f>IF(data[[#This Row],[type]]="score",SUMPRODUCT($J$1:$AC$1,data[[#This Row],[ci.hts_index]:[stat.tb]]),-1)</f>
        <v>-1</v>
      </c>
      <c r="AE579">
        <f>IF(data[[#This Row],[type]]="score",RANK(data[[#This Row],[score]],data[score])+COUNTIF($AD$3:AD579,AD579)-1,0)</f>
        <v>0</v>
      </c>
    </row>
    <row r="580" spans="24:31" x14ac:dyDescent="0.25">
      <c r="X580" s="1"/>
      <c r="Y580" s="1"/>
      <c r="AD580">
        <f>IF(data[[#This Row],[type]]="score",SUMPRODUCT($J$1:$AC$1,data[[#This Row],[ci.hts_index]:[stat.tb]]),-1)</f>
        <v>-1</v>
      </c>
      <c r="AE580">
        <f>IF(data[[#This Row],[type]]="score",RANK(data[[#This Row],[score]],data[score])+COUNTIF($AD$3:AD580,AD580)-1,0)</f>
        <v>0</v>
      </c>
    </row>
    <row r="581" spans="24:31" x14ac:dyDescent="0.25">
      <c r="X581" s="1"/>
      <c r="Y581" s="1"/>
      <c r="AD581">
        <f>IF(data[[#This Row],[type]]="score",SUMPRODUCT($J$1:$AC$1,data[[#This Row],[ci.hts_index]:[stat.tb]]),-1)</f>
        <v>-1</v>
      </c>
      <c r="AE581">
        <f>IF(data[[#This Row],[type]]="score",RANK(data[[#This Row],[score]],data[score])+COUNTIF($AD$3:AD581,AD581)-1,0)</f>
        <v>0</v>
      </c>
    </row>
    <row r="582" spans="24:31" x14ac:dyDescent="0.25">
      <c r="X582" s="1"/>
      <c r="Y582" s="1"/>
      <c r="AD582">
        <f>IF(data[[#This Row],[type]]="score",SUMPRODUCT($J$1:$AC$1,data[[#This Row],[ci.hts_index]:[stat.tb]]),-1)</f>
        <v>-1</v>
      </c>
      <c r="AE582">
        <f>IF(data[[#This Row],[type]]="score",RANK(data[[#This Row],[score]],data[score])+COUNTIF($AD$3:AD582,AD582)-1,0)</f>
        <v>0</v>
      </c>
    </row>
    <row r="583" spans="24:31" x14ac:dyDescent="0.25">
      <c r="X583" s="1"/>
      <c r="Y583" s="1"/>
      <c r="AD583">
        <f>IF(data[[#This Row],[type]]="score",SUMPRODUCT($J$1:$AC$1,data[[#This Row],[ci.hts_index]:[stat.tb]]),-1)</f>
        <v>-1</v>
      </c>
      <c r="AE583">
        <f>IF(data[[#This Row],[type]]="score",RANK(data[[#This Row],[score]],data[score])+COUNTIF($AD$3:AD583,AD583)-1,0)</f>
        <v>0</v>
      </c>
    </row>
    <row r="584" spans="24:31" x14ac:dyDescent="0.25">
      <c r="X584" s="1"/>
      <c r="Y584" s="1"/>
      <c r="AD584">
        <f>IF(data[[#This Row],[type]]="score",SUMPRODUCT($J$1:$AC$1,data[[#This Row],[ci.hts_index]:[stat.tb]]),-1)</f>
        <v>-1</v>
      </c>
      <c r="AE584">
        <f>IF(data[[#This Row],[type]]="score",RANK(data[[#This Row],[score]],data[score])+COUNTIF($AD$3:AD584,AD584)-1,0)</f>
        <v>0</v>
      </c>
    </row>
    <row r="585" spans="24:31" x14ac:dyDescent="0.25">
      <c r="X585" s="1"/>
      <c r="Y585" s="1"/>
      <c r="AD585">
        <f>IF(data[[#This Row],[type]]="score",SUMPRODUCT($J$1:$AC$1,data[[#This Row],[ci.hts_index]:[stat.tb]]),-1)</f>
        <v>-1</v>
      </c>
      <c r="AE585">
        <f>IF(data[[#This Row],[type]]="score",RANK(data[[#This Row],[score]],data[score])+COUNTIF($AD$3:AD585,AD585)-1,0)</f>
        <v>0</v>
      </c>
    </row>
    <row r="586" spans="24:31" x14ac:dyDescent="0.25">
      <c r="X586" s="1"/>
      <c r="Y586" s="1"/>
      <c r="AD586">
        <f>IF(data[[#This Row],[type]]="score",SUMPRODUCT($J$1:$AC$1,data[[#This Row],[ci.hts_index]:[stat.tb]]),-1)</f>
        <v>-1</v>
      </c>
      <c r="AE586">
        <f>IF(data[[#This Row],[type]]="score",RANK(data[[#This Row],[score]],data[score])+COUNTIF($AD$3:AD586,AD586)-1,0)</f>
        <v>0</v>
      </c>
    </row>
    <row r="587" spans="24:31" x14ac:dyDescent="0.25">
      <c r="X587" s="1"/>
      <c r="Y587" s="1"/>
      <c r="AD587">
        <f>IF(data[[#This Row],[type]]="score",SUMPRODUCT($J$1:$AC$1,data[[#This Row],[ci.hts_index]:[stat.tb]]),-1)</f>
        <v>-1</v>
      </c>
      <c r="AE587">
        <f>IF(data[[#This Row],[type]]="score",RANK(data[[#This Row],[score]],data[score])+COUNTIF($AD$3:AD587,AD587)-1,0)</f>
        <v>0</v>
      </c>
    </row>
    <row r="588" spans="24:31" x14ac:dyDescent="0.25">
      <c r="X588" s="1"/>
      <c r="Y588" s="1"/>
      <c r="AD588">
        <f>IF(data[[#This Row],[type]]="score",SUMPRODUCT($J$1:$AC$1,data[[#This Row],[ci.hts_index]:[stat.tb]]),-1)</f>
        <v>-1</v>
      </c>
      <c r="AE588">
        <f>IF(data[[#This Row],[type]]="score",RANK(data[[#This Row],[score]],data[score])+COUNTIF($AD$3:AD588,AD588)-1,0)</f>
        <v>0</v>
      </c>
    </row>
    <row r="589" spans="24:31" x14ac:dyDescent="0.25">
      <c r="X589" s="1"/>
      <c r="Y589" s="1"/>
      <c r="AD589">
        <f>IF(data[[#This Row],[type]]="score",SUMPRODUCT($J$1:$AC$1,data[[#This Row],[ci.hts_index]:[stat.tb]]),-1)</f>
        <v>-1</v>
      </c>
      <c r="AE589">
        <f>IF(data[[#This Row],[type]]="score",RANK(data[[#This Row],[score]],data[score])+COUNTIF($AD$3:AD589,AD589)-1,0)</f>
        <v>0</v>
      </c>
    </row>
    <row r="590" spans="24:31" x14ac:dyDescent="0.25">
      <c r="X590" s="1"/>
      <c r="Y590" s="1"/>
      <c r="AD590">
        <f>IF(data[[#This Row],[type]]="score",SUMPRODUCT($J$1:$AC$1,data[[#This Row],[ci.hts_index]:[stat.tb]]),-1)</f>
        <v>-1</v>
      </c>
      <c r="AE590">
        <f>IF(data[[#This Row],[type]]="score",RANK(data[[#This Row],[score]],data[score])+COUNTIF($AD$3:AD590,AD590)-1,0)</f>
        <v>0</v>
      </c>
    </row>
    <row r="591" spans="24:31" x14ac:dyDescent="0.25">
      <c r="X591" s="1"/>
      <c r="Y591" s="1"/>
      <c r="AD591">
        <f>IF(data[[#This Row],[type]]="score",SUMPRODUCT($J$1:$AC$1,data[[#This Row],[ci.hts_index]:[stat.tb]]),-1)</f>
        <v>-1</v>
      </c>
      <c r="AE591">
        <f>IF(data[[#This Row],[type]]="score",RANK(data[[#This Row],[score]],data[score])+COUNTIF($AD$3:AD591,AD591)-1,0)</f>
        <v>0</v>
      </c>
    </row>
    <row r="592" spans="24:31" x14ac:dyDescent="0.25">
      <c r="X592" s="1"/>
      <c r="Y592" s="1"/>
      <c r="AD592">
        <f>IF(data[[#This Row],[type]]="score",SUMPRODUCT($J$1:$AC$1,data[[#This Row],[ci.hts_index]:[stat.tb]]),-1)</f>
        <v>-1</v>
      </c>
      <c r="AE592">
        <f>IF(data[[#This Row],[type]]="score",RANK(data[[#This Row],[score]],data[score])+COUNTIF($AD$3:AD592,AD592)-1,0)</f>
        <v>0</v>
      </c>
    </row>
    <row r="593" spans="24:31" x14ac:dyDescent="0.25">
      <c r="X593" s="1"/>
      <c r="Y593" s="1"/>
      <c r="AD593">
        <f>IF(data[[#This Row],[type]]="score",SUMPRODUCT($J$1:$AC$1,data[[#This Row],[ci.hts_index]:[stat.tb]]),-1)</f>
        <v>-1</v>
      </c>
      <c r="AE593">
        <f>IF(data[[#This Row],[type]]="score",RANK(data[[#This Row],[score]],data[score])+COUNTIF($AD$3:AD593,AD593)-1,0)</f>
        <v>0</v>
      </c>
    </row>
    <row r="594" spans="24:31" x14ac:dyDescent="0.25">
      <c r="X594" s="1"/>
      <c r="Y594" s="1"/>
      <c r="AD594">
        <f>IF(data[[#This Row],[type]]="score",SUMPRODUCT($J$1:$AC$1,data[[#This Row],[ci.hts_index]:[stat.tb]]),-1)</f>
        <v>-1</v>
      </c>
      <c r="AE594">
        <f>IF(data[[#This Row],[type]]="score",RANK(data[[#This Row],[score]],data[score])+COUNTIF($AD$3:AD594,AD594)-1,0)</f>
        <v>0</v>
      </c>
    </row>
    <row r="595" spans="24:31" x14ac:dyDescent="0.25">
      <c r="X595" s="1"/>
      <c r="Y595" s="1"/>
      <c r="AD595">
        <f>IF(data[[#This Row],[type]]="score",SUMPRODUCT($J$1:$AC$1,data[[#This Row],[ci.hts_index]:[stat.tb]]),-1)</f>
        <v>-1</v>
      </c>
      <c r="AE595">
        <f>IF(data[[#This Row],[type]]="score",RANK(data[[#This Row],[score]],data[score])+COUNTIF($AD$3:AD595,AD595)-1,0)</f>
        <v>0</v>
      </c>
    </row>
    <row r="596" spans="24:31" x14ac:dyDescent="0.25">
      <c r="X596" s="1"/>
      <c r="Y596" s="1"/>
      <c r="AD596">
        <f>IF(data[[#This Row],[type]]="score",SUMPRODUCT($J$1:$AC$1,data[[#This Row],[ci.hts_index]:[stat.tb]]),-1)</f>
        <v>-1</v>
      </c>
      <c r="AE596">
        <f>IF(data[[#This Row],[type]]="score",RANK(data[[#This Row],[score]],data[score])+COUNTIF($AD$3:AD596,AD596)-1,0)</f>
        <v>0</v>
      </c>
    </row>
    <row r="597" spans="24:31" x14ac:dyDescent="0.25">
      <c r="X597" s="1"/>
      <c r="Y597" s="1"/>
      <c r="AD597">
        <f>IF(data[[#This Row],[type]]="score",SUMPRODUCT($J$1:$AC$1,data[[#This Row],[ci.hts_index]:[stat.tb]]),-1)</f>
        <v>-1</v>
      </c>
      <c r="AE597">
        <f>IF(data[[#This Row],[type]]="score",RANK(data[[#This Row],[score]],data[score])+COUNTIF($AD$3:AD597,AD597)-1,0)</f>
        <v>0</v>
      </c>
    </row>
    <row r="598" spans="24:31" x14ac:dyDescent="0.25">
      <c r="X598" s="1"/>
      <c r="Y598" s="1"/>
      <c r="AD598">
        <f>IF(data[[#This Row],[type]]="score",SUMPRODUCT($J$1:$AC$1,data[[#This Row],[ci.hts_index]:[stat.tb]]),-1)</f>
        <v>-1</v>
      </c>
      <c r="AE598">
        <f>IF(data[[#This Row],[type]]="score",RANK(data[[#This Row],[score]],data[score])+COUNTIF($AD$3:AD598,AD598)-1,0)</f>
        <v>0</v>
      </c>
    </row>
    <row r="599" spans="24:31" x14ac:dyDescent="0.25">
      <c r="X599" s="1"/>
      <c r="Y599" s="1"/>
      <c r="AD599">
        <f>IF(data[[#This Row],[type]]="score",SUMPRODUCT($J$1:$AC$1,data[[#This Row],[ci.hts_index]:[stat.tb]]),-1)</f>
        <v>-1</v>
      </c>
      <c r="AE599">
        <f>IF(data[[#This Row],[type]]="score",RANK(data[[#This Row],[score]],data[score])+COUNTIF($AD$3:AD599,AD599)-1,0)</f>
        <v>0</v>
      </c>
    </row>
    <row r="600" spans="24:31" x14ac:dyDescent="0.25">
      <c r="X600" s="1"/>
      <c r="Y600" s="1"/>
      <c r="AD600">
        <f>IF(data[[#This Row],[type]]="score",SUMPRODUCT($J$1:$AC$1,data[[#This Row],[ci.hts_index]:[stat.tb]]),-1)</f>
        <v>-1</v>
      </c>
      <c r="AE600">
        <f>IF(data[[#This Row],[type]]="score",RANK(data[[#This Row],[score]],data[score])+COUNTIF($AD$3:AD600,AD600)-1,0)</f>
        <v>0</v>
      </c>
    </row>
    <row r="601" spans="24:31" x14ac:dyDescent="0.25">
      <c r="X601" s="1"/>
      <c r="Y601" s="1"/>
      <c r="AD601">
        <f>IF(data[[#This Row],[type]]="score",SUMPRODUCT($J$1:$AC$1,data[[#This Row],[ci.hts_index]:[stat.tb]]),-1)</f>
        <v>-1</v>
      </c>
      <c r="AE601">
        <f>IF(data[[#This Row],[type]]="score",RANK(data[[#This Row],[score]],data[score])+COUNTIF($AD$3:AD601,AD601)-1,0)</f>
        <v>0</v>
      </c>
    </row>
    <row r="602" spans="24:31" x14ac:dyDescent="0.25">
      <c r="X602" s="1"/>
      <c r="Y602" s="1"/>
      <c r="AD602">
        <f>IF(data[[#This Row],[type]]="score",SUMPRODUCT($J$1:$AC$1,data[[#This Row],[ci.hts_index]:[stat.tb]]),-1)</f>
        <v>-1</v>
      </c>
      <c r="AE602">
        <f>IF(data[[#This Row],[type]]="score",RANK(data[[#This Row],[score]],data[score])+COUNTIF($AD$3:AD602,AD602)-1,0)</f>
        <v>0</v>
      </c>
    </row>
    <row r="603" spans="24:31" x14ac:dyDescent="0.25">
      <c r="X603" s="1"/>
      <c r="Y603" s="1"/>
      <c r="AD603">
        <f>IF(data[[#This Row],[type]]="score",SUMPRODUCT($J$1:$AC$1,data[[#This Row],[ci.hts_index]:[stat.tb]]),-1)</f>
        <v>-1</v>
      </c>
      <c r="AE603">
        <f>IF(data[[#This Row],[type]]="score",RANK(data[[#This Row],[score]],data[score])+COUNTIF($AD$3:AD603,AD603)-1,0)</f>
        <v>0</v>
      </c>
    </row>
    <row r="604" spans="24:31" x14ac:dyDescent="0.25">
      <c r="X604" s="1"/>
      <c r="Y604" s="1"/>
      <c r="AD604">
        <f>IF(data[[#This Row],[type]]="score",SUMPRODUCT($J$1:$AC$1,data[[#This Row],[ci.hts_index]:[stat.tb]]),-1)</f>
        <v>-1</v>
      </c>
      <c r="AE604">
        <f>IF(data[[#This Row],[type]]="score",RANK(data[[#This Row],[score]],data[score])+COUNTIF($AD$3:AD604,AD604)-1,0)</f>
        <v>0</v>
      </c>
    </row>
    <row r="605" spans="24:31" x14ac:dyDescent="0.25">
      <c r="X605" s="1"/>
      <c r="Y605" s="1"/>
      <c r="AD605">
        <f>IF(data[[#This Row],[type]]="score",SUMPRODUCT($J$1:$AC$1,data[[#This Row],[ci.hts_index]:[stat.tb]]),-1)</f>
        <v>-1</v>
      </c>
      <c r="AE605">
        <f>IF(data[[#This Row],[type]]="score",RANK(data[[#This Row],[score]],data[score])+COUNTIF($AD$3:AD605,AD605)-1,0)</f>
        <v>0</v>
      </c>
    </row>
    <row r="606" spans="24:31" x14ac:dyDescent="0.25">
      <c r="X606" s="1"/>
      <c r="Y606" s="1"/>
      <c r="AD606">
        <f>IF(data[[#This Row],[type]]="score",SUMPRODUCT($J$1:$AC$1,data[[#This Row],[ci.hts_index]:[stat.tb]]),-1)</f>
        <v>-1</v>
      </c>
      <c r="AE606">
        <f>IF(data[[#This Row],[type]]="score",RANK(data[[#This Row],[score]],data[score])+COUNTIF($AD$3:AD606,AD606)-1,0)</f>
        <v>0</v>
      </c>
    </row>
    <row r="607" spans="24:31" x14ac:dyDescent="0.25">
      <c r="X607" s="1"/>
      <c r="Y607" s="1"/>
      <c r="AD607">
        <f>IF(data[[#This Row],[type]]="score",SUMPRODUCT($J$1:$AC$1,data[[#This Row],[ci.hts_index]:[stat.tb]]),-1)</f>
        <v>-1</v>
      </c>
      <c r="AE607">
        <f>IF(data[[#This Row],[type]]="score",RANK(data[[#This Row],[score]],data[score])+COUNTIF($AD$3:AD607,AD607)-1,0)</f>
        <v>0</v>
      </c>
    </row>
    <row r="608" spans="24:31" x14ac:dyDescent="0.25">
      <c r="X608" s="1"/>
      <c r="Y608" s="1"/>
      <c r="AD608">
        <f>IF(data[[#This Row],[type]]="score",SUMPRODUCT($J$1:$AC$1,data[[#This Row],[ci.hts_index]:[stat.tb]]),-1)</f>
        <v>-1</v>
      </c>
      <c r="AE608">
        <f>IF(data[[#This Row],[type]]="score",RANK(data[[#This Row],[score]],data[score])+COUNTIF($AD$3:AD608,AD608)-1,0)</f>
        <v>0</v>
      </c>
    </row>
    <row r="609" spans="24:31" x14ac:dyDescent="0.25">
      <c r="X609" s="1"/>
      <c r="Y609" s="1"/>
      <c r="AD609">
        <f>IF(data[[#This Row],[type]]="score",SUMPRODUCT($J$1:$AC$1,data[[#This Row],[ci.hts_index]:[stat.tb]]),-1)</f>
        <v>-1</v>
      </c>
      <c r="AE609">
        <f>IF(data[[#This Row],[type]]="score",RANK(data[[#This Row],[score]],data[score])+COUNTIF($AD$3:AD609,AD609)-1,0)</f>
        <v>0</v>
      </c>
    </row>
    <row r="610" spans="24:31" x14ac:dyDescent="0.25">
      <c r="X610" s="1"/>
      <c r="Y610" s="1"/>
      <c r="AD610">
        <f>IF(data[[#This Row],[type]]="score",SUMPRODUCT($J$1:$AC$1,data[[#This Row],[ci.hts_index]:[stat.tb]]),-1)</f>
        <v>-1</v>
      </c>
      <c r="AE610">
        <f>IF(data[[#This Row],[type]]="score",RANK(data[[#This Row],[score]],data[score])+COUNTIF($AD$3:AD610,AD610)-1,0)</f>
        <v>0</v>
      </c>
    </row>
    <row r="611" spans="24:31" x14ac:dyDescent="0.25">
      <c r="X611" s="1"/>
      <c r="Y611" s="1"/>
      <c r="AD611">
        <f>IF(data[[#This Row],[type]]="score",SUMPRODUCT($J$1:$AC$1,data[[#This Row],[ci.hts_index]:[stat.tb]]),-1)</f>
        <v>-1</v>
      </c>
      <c r="AE611">
        <f>IF(data[[#This Row],[type]]="score",RANK(data[[#This Row],[score]],data[score])+COUNTIF($AD$3:AD611,AD611)-1,0)</f>
        <v>0</v>
      </c>
    </row>
    <row r="612" spans="24:31" x14ac:dyDescent="0.25">
      <c r="X612" s="1"/>
      <c r="Y612" s="1"/>
      <c r="AD612">
        <f>IF(data[[#This Row],[type]]="score",SUMPRODUCT($J$1:$AC$1,data[[#This Row],[ci.hts_index]:[stat.tb]]),-1)</f>
        <v>-1</v>
      </c>
      <c r="AE612">
        <f>IF(data[[#This Row],[type]]="score",RANK(data[[#This Row],[score]],data[score])+COUNTIF($AD$3:AD612,AD612)-1,0)</f>
        <v>0</v>
      </c>
    </row>
    <row r="613" spans="24:31" x14ac:dyDescent="0.25">
      <c r="X613" s="1"/>
      <c r="Y613" s="1"/>
      <c r="AD613">
        <f>IF(data[[#This Row],[type]]="score",SUMPRODUCT($J$1:$AC$1,data[[#This Row],[ci.hts_index]:[stat.tb]]),-1)</f>
        <v>-1</v>
      </c>
      <c r="AE613">
        <f>IF(data[[#This Row],[type]]="score",RANK(data[[#This Row],[score]],data[score])+COUNTIF($AD$3:AD613,AD613)-1,0)</f>
        <v>0</v>
      </c>
    </row>
    <row r="614" spans="24:31" x14ac:dyDescent="0.25">
      <c r="X614" s="1"/>
      <c r="Y614" s="1"/>
      <c r="AD614">
        <f>IF(data[[#This Row],[type]]="score",SUMPRODUCT($J$1:$AC$1,data[[#This Row],[ci.hts_index]:[stat.tb]]),-1)</f>
        <v>-1</v>
      </c>
      <c r="AE614">
        <f>IF(data[[#This Row],[type]]="score",RANK(data[[#This Row],[score]],data[score])+COUNTIF($AD$3:AD614,AD614)-1,0)</f>
        <v>0</v>
      </c>
    </row>
    <row r="615" spans="24:31" x14ac:dyDescent="0.25">
      <c r="X615" s="1"/>
      <c r="Y615" s="1"/>
      <c r="AD615">
        <f>IF(data[[#This Row],[type]]="score",SUMPRODUCT($J$1:$AC$1,data[[#This Row],[ci.hts_index]:[stat.tb]]),-1)</f>
        <v>-1</v>
      </c>
      <c r="AE615">
        <f>IF(data[[#This Row],[type]]="score",RANK(data[[#This Row],[score]],data[score])+COUNTIF($AD$3:AD615,AD615)-1,0)</f>
        <v>0</v>
      </c>
    </row>
    <row r="616" spans="24:31" x14ac:dyDescent="0.25">
      <c r="X616" s="1"/>
      <c r="Y616" s="1"/>
      <c r="AD616">
        <f>IF(data[[#This Row],[type]]="score",SUMPRODUCT($J$1:$AC$1,data[[#This Row],[ci.hts_index]:[stat.tb]]),-1)</f>
        <v>-1</v>
      </c>
      <c r="AE616">
        <f>IF(data[[#This Row],[type]]="score",RANK(data[[#This Row],[score]],data[score])+COUNTIF($AD$3:AD616,AD616)-1,0)</f>
        <v>0</v>
      </c>
    </row>
    <row r="617" spans="24:31" x14ac:dyDescent="0.25">
      <c r="X617" s="1"/>
      <c r="Y617" s="1"/>
      <c r="AD617">
        <f>IF(data[[#This Row],[type]]="score",SUMPRODUCT($J$1:$AC$1,data[[#This Row],[ci.hts_index]:[stat.tb]]),-1)</f>
        <v>-1</v>
      </c>
      <c r="AE617">
        <f>IF(data[[#This Row],[type]]="score",RANK(data[[#This Row],[score]],data[score])+COUNTIF($AD$3:AD617,AD617)-1,0)</f>
        <v>0</v>
      </c>
    </row>
    <row r="618" spans="24:31" x14ac:dyDescent="0.25">
      <c r="X618" s="1"/>
      <c r="Y618" s="1"/>
      <c r="AD618">
        <f>IF(data[[#This Row],[type]]="score",SUMPRODUCT($J$1:$AC$1,data[[#This Row],[ci.hts_index]:[stat.tb]]),-1)</f>
        <v>-1</v>
      </c>
      <c r="AE618">
        <f>IF(data[[#This Row],[type]]="score",RANK(data[[#This Row],[score]],data[score])+COUNTIF($AD$3:AD618,AD618)-1,0)</f>
        <v>0</v>
      </c>
    </row>
    <row r="619" spans="24:31" x14ac:dyDescent="0.25">
      <c r="X619" s="1"/>
      <c r="Y619" s="1"/>
      <c r="AD619">
        <f>IF(data[[#This Row],[type]]="score",SUMPRODUCT($J$1:$AC$1,data[[#This Row],[ci.hts_index]:[stat.tb]]),-1)</f>
        <v>-1</v>
      </c>
      <c r="AE619">
        <f>IF(data[[#This Row],[type]]="score",RANK(data[[#This Row],[score]],data[score])+COUNTIF($AD$3:AD619,AD619)-1,0)</f>
        <v>0</v>
      </c>
    </row>
    <row r="620" spans="24:31" x14ac:dyDescent="0.25">
      <c r="X620" s="1"/>
      <c r="Y620" s="1"/>
      <c r="AD620">
        <f>IF(data[[#This Row],[type]]="score",SUMPRODUCT($J$1:$AC$1,data[[#This Row],[ci.hts_index]:[stat.tb]]),-1)</f>
        <v>-1</v>
      </c>
      <c r="AE620">
        <f>IF(data[[#This Row],[type]]="score",RANK(data[[#This Row],[score]],data[score])+COUNTIF($AD$3:AD620,AD620)-1,0)</f>
        <v>0</v>
      </c>
    </row>
    <row r="621" spans="24:31" x14ac:dyDescent="0.25">
      <c r="X621" s="1"/>
      <c r="Y621" s="1"/>
      <c r="AD621">
        <f>IF(data[[#This Row],[type]]="score",SUMPRODUCT($J$1:$AC$1,data[[#This Row],[ci.hts_index]:[stat.tb]]),-1)</f>
        <v>-1</v>
      </c>
      <c r="AE621">
        <f>IF(data[[#This Row],[type]]="score",RANK(data[[#This Row],[score]],data[score])+COUNTIF($AD$3:AD621,AD621)-1,0)</f>
        <v>0</v>
      </c>
    </row>
    <row r="622" spans="24:31" x14ac:dyDescent="0.25">
      <c r="X622" s="1"/>
      <c r="Y622" s="1"/>
      <c r="AD622">
        <f>IF(data[[#This Row],[type]]="score",SUMPRODUCT($J$1:$AC$1,data[[#This Row],[ci.hts_index]:[stat.tb]]),-1)</f>
        <v>-1</v>
      </c>
      <c r="AE622">
        <f>IF(data[[#This Row],[type]]="score",RANK(data[[#This Row],[score]],data[score])+COUNTIF($AD$3:AD622,AD622)-1,0)</f>
        <v>0</v>
      </c>
    </row>
    <row r="623" spans="24:31" x14ac:dyDescent="0.25">
      <c r="X623" s="1"/>
      <c r="Y623" s="1"/>
      <c r="AD623">
        <f>IF(data[[#This Row],[type]]="score",SUMPRODUCT($J$1:$AC$1,data[[#This Row],[ci.hts_index]:[stat.tb]]),-1)</f>
        <v>-1</v>
      </c>
      <c r="AE623">
        <f>IF(data[[#This Row],[type]]="score",RANK(data[[#This Row],[score]],data[score])+COUNTIF($AD$3:AD623,AD623)-1,0)</f>
        <v>0</v>
      </c>
    </row>
    <row r="624" spans="24:31" x14ac:dyDescent="0.25">
      <c r="X624" s="1"/>
      <c r="Y624" s="1"/>
      <c r="AD624">
        <f>IF(data[[#This Row],[type]]="score",SUMPRODUCT($J$1:$AC$1,data[[#This Row],[ci.hts_index]:[stat.tb]]),-1)</f>
        <v>-1</v>
      </c>
      <c r="AE624">
        <f>IF(data[[#This Row],[type]]="score",RANK(data[[#This Row],[score]],data[score])+COUNTIF($AD$3:AD624,AD624)-1,0)</f>
        <v>0</v>
      </c>
    </row>
    <row r="625" spans="24:31" x14ac:dyDescent="0.25">
      <c r="X625" s="1"/>
      <c r="Y625" s="1"/>
      <c r="AD625">
        <f>IF(data[[#This Row],[type]]="score",SUMPRODUCT($J$1:$AC$1,data[[#This Row],[ci.hts_index]:[stat.tb]]),-1)</f>
        <v>-1</v>
      </c>
      <c r="AE625">
        <f>IF(data[[#This Row],[type]]="score",RANK(data[[#This Row],[score]],data[score])+COUNTIF($AD$3:AD625,AD625)-1,0)</f>
        <v>0</v>
      </c>
    </row>
    <row r="626" spans="24:31" x14ac:dyDescent="0.25">
      <c r="X626" s="1"/>
      <c r="Y626" s="1"/>
      <c r="AD626">
        <f>IF(data[[#This Row],[type]]="score",SUMPRODUCT($J$1:$AC$1,data[[#This Row],[ci.hts_index]:[stat.tb]]),-1)</f>
        <v>-1</v>
      </c>
      <c r="AE626">
        <f>IF(data[[#This Row],[type]]="score",RANK(data[[#This Row],[score]],data[score])+COUNTIF($AD$3:AD626,AD626)-1,0)</f>
        <v>0</v>
      </c>
    </row>
    <row r="627" spans="24:31" x14ac:dyDescent="0.25">
      <c r="X627" s="1"/>
      <c r="Y627" s="1"/>
      <c r="AD627">
        <f>IF(data[[#This Row],[type]]="score",SUMPRODUCT($J$1:$AC$1,data[[#This Row],[ci.hts_index]:[stat.tb]]),-1)</f>
        <v>-1</v>
      </c>
      <c r="AE627">
        <f>IF(data[[#This Row],[type]]="score",RANK(data[[#This Row],[score]],data[score])+COUNTIF($AD$3:AD627,AD627)-1,0)</f>
        <v>0</v>
      </c>
    </row>
    <row r="628" spans="24:31" x14ac:dyDescent="0.25">
      <c r="X628" s="1"/>
      <c r="Y628" s="1"/>
      <c r="AD628">
        <f>IF(data[[#This Row],[type]]="score",SUMPRODUCT($J$1:$AC$1,data[[#This Row],[ci.hts_index]:[stat.tb]]),-1)</f>
        <v>-1</v>
      </c>
      <c r="AE628">
        <f>IF(data[[#This Row],[type]]="score",RANK(data[[#This Row],[score]],data[score])+COUNTIF($AD$3:AD628,AD628)-1,0)</f>
        <v>0</v>
      </c>
    </row>
    <row r="629" spans="24:31" x14ac:dyDescent="0.25">
      <c r="X629" s="1"/>
      <c r="Y629" s="1"/>
      <c r="AD629">
        <f>IF(data[[#This Row],[type]]="score",SUMPRODUCT($J$1:$AC$1,data[[#This Row],[ci.hts_index]:[stat.tb]]),-1)</f>
        <v>-1</v>
      </c>
      <c r="AE629">
        <f>IF(data[[#This Row],[type]]="score",RANK(data[[#This Row],[score]],data[score])+COUNTIF($AD$3:AD629,AD629)-1,0)</f>
        <v>0</v>
      </c>
    </row>
    <row r="630" spans="24:31" x14ac:dyDescent="0.25">
      <c r="X630" s="1"/>
      <c r="Y630" s="1"/>
      <c r="AD630">
        <f>IF(data[[#This Row],[type]]="score",SUMPRODUCT($J$1:$AC$1,data[[#This Row],[ci.hts_index]:[stat.tb]]),-1)</f>
        <v>-1</v>
      </c>
      <c r="AE630">
        <f>IF(data[[#This Row],[type]]="score",RANK(data[[#This Row],[score]],data[score])+COUNTIF($AD$3:AD630,AD630)-1,0)</f>
        <v>0</v>
      </c>
    </row>
    <row r="631" spans="24:31" x14ac:dyDescent="0.25">
      <c r="X631" s="1"/>
      <c r="Y631" s="1"/>
      <c r="AD631">
        <f>IF(data[[#This Row],[type]]="score",SUMPRODUCT($J$1:$AC$1,data[[#This Row],[ci.hts_index]:[stat.tb]]),-1)</f>
        <v>-1</v>
      </c>
      <c r="AE631">
        <f>IF(data[[#This Row],[type]]="score",RANK(data[[#This Row],[score]],data[score])+COUNTIF($AD$3:AD631,AD631)-1,0)</f>
        <v>0</v>
      </c>
    </row>
    <row r="632" spans="24:31" x14ac:dyDescent="0.25">
      <c r="X632" s="1"/>
      <c r="Y632" s="1"/>
      <c r="AD632">
        <f>IF(data[[#This Row],[type]]="score",SUMPRODUCT($J$1:$AC$1,data[[#This Row],[ci.hts_index]:[stat.tb]]),-1)</f>
        <v>-1</v>
      </c>
      <c r="AE632">
        <f>IF(data[[#This Row],[type]]="score",RANK(data[[#This Row],[score]],data[score])+COUNTIF($AD$3:AD632,AD632)-1,0)</f>
        <v>0</v>
      </c>
    </row>
    <row r="633" spans="24:31" x14ac:dyDescent="0.25">
      <c r="X633" s="1"/>
      <c r="Y633" s="1"/>
      <c r="AD633">
        <f>IF(data[[#This Row],[type]]="score",SUMPRODUCT($J$1:$AC$1,data[[#This Row],[ci.hts_index]:[stat.tb]]),-1)</f>
        <v>-1</v>
      </c>
      <c r="AE633">
        <f>IF(data[[#This Row],[type]]="score",RANK(data[[#This Row],[score]],data[score])+COUNTIF($AD$3:AD633,AD633)-1,0)</f>
        <v>0</v>
      </c>
    </row>
    <row r="634" spans="24:31" x14ac:dyDescent="0.25">
      <c r="X634" s="1"/>
      <c r="Y634" s="1"/>
      <c r="AD634">
        <f>IF(data[[#This Row],[type]]="score",SUMPRODUCT($J$1:$AC$1,data[[#This Row],[ci.hts_index]:[stat.tb]]),-1)</f>
        <v>-1</v>
      </c>
      <c r="AE634">
        <f>IF(data[[#This Row],[type]]="score",RANK(data[[#This Row],[score]],data[score])+COUNTIF($AD$3:AD634,AD634)-1,0)</f>
        <v>0</v>
      </c>
    </row>
    <row r="635" spans="24:31" x14ac:dyDescent="0.25">
      <c r="X635" s="1"/>
      <c r="Y635" s="1"/>
      <c r="AD635">
        <f>IF(data[[#This Row],[type]]="score",SUMPRODUCT($J$1:$AC$1,data[[#This Row],[ci.hts_index]:[stat.tb]]),-1)</f>
        <v>-1</v>
      </c>
      <c r="AE635">
        <f>IF(data[[#This Row],[type]]="score",RANK(data[[#This Row],[score]],data[score])+COUNTIF($AD$3:AD635,AD635)-1,0)</f>
        <v>0</v>
      </c>
    </row>
    <row r="636" spans="24:31" x14ac:dyDescent="0.25">
      <c r="X636" s="1"/>
      <c r="Y636" s="1"/>
      <c r="AD636">
        <f>IF(data[[#This Row],[type]]="score",SUMPRODUCT($J$1:$AC$1,data[[#This Row],[ci.hts_index]:[stat.tb]]),-1)</f>
        <v>-1</v>
      </c>
      <c r="AE636">
        <f>IF(data[[#This Row],[type]]="score",RANK(data[[#This Row],[score]],data[score])+COUNTIF($AD$3:AD636,AD636)-1,0)</f>
        <v>0</v>
      </c>
    </row>
    <row r="637" spans="24:31" x14ac:dyDescent="0.25">
      <c r="X637" s="1"/>
      <c r="Y637" s="1"/>
      <c r="AD637">
        <f>IF(data[[#This Row],[type]]="score",SUMPRODUCT($J$1:$AC$1,data[[#This Row],[ci.hts_index]:[stat.tb]]),-1)</f>
        <v>-1</v>
      </c>
      <c r="AE637">
        <f>IF(data[[#This Row],[type]]="score",RANK(data[[#This Row],[score]],data[score])+COUNTIF($AD$3:AD637,AD637)-1,0)</f>
        <v>0</v>
      </c>
    </row>
    <row r="638" spans="24:31" x14ac:dyDescent="0.25">
      <c r="X638" s="1"/>
      <c r="Y638" s="1"/>
      <c r="AD638">
        <f>IF(data[[#This Row],[type]]="score",SUMPRODUCT($J$1:$AC$1,data[[#This Row],[ci.hts_index]:[stat.tb]]),-1)</f>
        <v>-1</v>
      </c>
      <c r="AE638">
        <f>IF(data[[#This Row],[type]]="score",RANK(data[[#This Row],[score]],data[score])+COUNTIF($AD$3:AD638,AD638)-1,0)</f>
        <v>0</v>
      </c>
    </row>
    <row r="639" spans="24:31" x14ac:dyDescent="0.25">
      <c r="X639" s="1"/>
      <c r="Y639" s="1"/>
      <c r="AD639">
        <f>IF(data[[#This Row],[type]]="score",SUMPRODUCT($J$1:$AC$1,data[[#This Row],[ci.hts_index]:[stat.tb]]),-1)</f>
        <v>-1</v>
      </c>
      <c r="AE639">
        <f>IF(data[[#This Row],[type]]="score",RANK(data[[#This Row],[score]],data[score])+COUNTIF($AD$3:AD639,AD639)-1,0)</f>
        <v>0</v>
      </c>
    </row>
    <row r="640" spans="24:31" x14ac:dyDescent="0.25">
      <c r="X640" s="1"/>
      <c r="Y640" s="1"/>
      <c r="AD640">
        <f>IF(data[[#This Row],[type]]="score",SUMPRODUCT($J$1:$AC$1,data[[#This Row],[ci.hts_index]:[stat.tb]]),-1)</f>
        <v>-1</v>
      </c>
      <c r="AE640">
        <f>IF(data[[#This Row],[type]]="score",RANK(data[[#This Row],[score]],data[score])+COUNTIF($AD$3:AD640,AD640)-1,0)</f>
        <v>0</v>
      </c>
    </row>
    <row r="641" spans="24:31" x14ac:dyDescent="0.25">
      <c r="X641" s="1"/>
      <c r="Y641" s="1"/>
      <c r="AD641">
        <f>IF(data[[#This Row],[type]]="score",SUMPRODUCT($J$1:$AC$1,data[[#This Row],[ci.hts_index]:[stat.tb]]),-1)</f>
        <v>-1</v>
      </c>
      <c r="AE641">
        <f>IF(data[[#This Row],[type]]="score",RANK(data[[#This Row],[score]],data[score])+COUNTIF($AD$3:AD641,AD641)-1,0)</f>
        <v>0</v>
      </c>
    </row>
    <row r="642" spans="24:31" x14ac:dyDescent="0.25">
      <c r="X642" s="1"/>
      <c r="Y642" s="1"/>
      <c r="AD642">
        <f>IF(data[[#This Row],[type]]="score",SUMPRODUCT($J$1:$AC$1,data[[#This Row],[ci.hts_index]:[stat.tb]]),-1)</f>
        <v>-1</v>
      </c>
      <c r="AE642">
        <f>IF(data[[#This Row],[type]]="score",RANK(data[[#This Row],[score]],data[score])+COUNTIF($AD$3:AD642,AD642)-1,0)</f>
        <v>0</v>
      </c>
    </row>
    <row r="643" spans="24:31" x14ac:dyDescent="0.25">
      <c r="X643" s="1"/>
      <c r="Y643" s="1"/>
      <c r="AD643">
        <f>IF(data[[#This Row],[type]]="score",SUMPRODUCT($J$1:$AC$1,data[[#This Row],[ci.hts_index]:[stat.tb]]),-1)</f>
        <v>-1</v>
      </c>
      <c r="AE643">
        <f>IF(data[[#This Row],[type]]="score",RANK(data[[#This Row],[score]],data[score])+COUNTIF($AD$3:AD643,AD643)-1,0)</f>
        <v>0</v>
      </c>
    </row>
    <row r="644" spans="24:31" x14ac:dyDescent="0.25">
      <c r="X644" s="1"/>
      <c r="Y644" s="1"/>
      <c r="AD644">
        <f>IF(data[[#This Row],[type]]="score",SUMPRODUCT($J$1:$AC$1,data[[#This Row],[ci.hts_index]:[stat.tb]]),-1)</f>
        <v>-1</v>
      </c>
      <c r="AE644">
        <f>IF(data[[#This Row],[type]]="score",RANK(data[[#This Row],[score]],data[score])+COUNTIF($AD$3:AD644,AD644)-1,0)</f>
        <v>0</v>
      </c>
    </row>
    <row r="645" spans="24:31" x14ac:dyDescent="0.25">
      <c r="X645" s="1"/>
      <c r="Y645" s="1"/>
      <c r="AD645">
        <f>IF(data[[#This Row],[type]]="score",SUMPRODUCT($J$1:$AC$1,data[[#This Row],[ci.hts_index]:[stat.tb]]),-1)</f>
        <v>-1</v>
      </c>
      <c r="AE645">
        <f>IF(data[[#This Row],[type]]="score",RANK(data[[#This Row],[score]],data[score])+COUNTIF($AD$3:AD645,AD645)-1,0)</f>
        <v>0</v>
      </c>
    </row>
    <row r="646" spans="24:31" x14ac:dyDescent="0.25">
      <c r="X646" s="1"/>
      <c r="Y646" s="1"/>
      <c r="AD646">
        <f>IF(data[[#This Row],[type]]="score",SUMPRODUCT($J$1:$AC$1,data[[#This Row],[ci.hts_index]:[stat.tb]]),-1)</f>
        <v>-1</v>
      </c>
      <c r="AE646">
        <f>IF(data[[#This Row],[type]]="score",RANK(data[[#This Row],[score]],data[score])+COUNTIF($AD$3:AD646,AD646)-1,0)</f>
        <v>0</v>
      </c>
    </row>
    <row r="647" spans="24:31" x14ac:dyDescent="0.25">
      <c r="X647" s="1"/>
      <c r="Y647" s="1"/>
      <c r="AD647">
        <f>IF(data[[#This Row],[type]]="score",SUMPRODUCT($J$1:$AC$1,data[[#This Row],[ci.hts_index]:[stat.tb]]),-1)</f>
        <v>-1</v>
      </c>
      <c r="AE647">
        <f>IF(data[[#This Row],[type]]="score",RANK(data[[#This Row],[score]],data[score])+COUNTIF($AD$3:AD647,AD647)-1,0)</f>
        <v>0</v>
      </c>
    </row>
    <row r="648" spans="24:31" x14ac:dyDescent="0.25">
      <c r="X648" s="1"/>
      <c r="Y648" s="1"/>
      <c r="AD648">
        <f>IF(data[[#This Row],[type]]="score",SUMPRODUCT($J$1:$AC$1,data[[#This Row],[ci.hts_index]:[stat.tb]]),-1)</f>
        <v>-1</v>
      </c>
      <c r="AE648">
        <f>IF(data[[#This Row],[type]]="score",RANK(data[[#This Row],[score]],data[score])+COUNTIF($AD$3:AD648,AD648)-1,0)</f>
        <v>0</v>
      </c>
    </row>
    <row r="649" spans="24:31" x14ac:dyDescent="0.25">
      <c r="X649" s="1"/>
      <c r="Y649" s="1"/>
      <c r="AD649">
        <f>IF(data[[#This Row],[type]]="score",SUMPRODUCT($J$1:$AC$1,data[[#This Row],[ci.hts_index]:[stat.tb]]),-1)</f>
        <v>-1</v>
      </c>
      <c r="AE649">
        <f>IF(data[[#This Row],[type]]="score",RANK(data[[#This Row],[score]],data[score])+COUNTIF($AD$3:AD649,AD649)-1,0)</f>
        <v>0</v>
      </c>
    </row>
    <row r="650" spans="24:31" x14ac:dyDescent="0.25">
      <c r="X650" s="1"/>
      <c r="Y650" s="1"/>
      <c r="AD650">
        <f>IF(data[[#This Row],[type]]="score",SUMPRODUCT($J$1:$AC$1,data[[#This Row],[ci.hts_index]:[stat.tb]]),-1)</f>
        <v>-1</v>
      </c>
      <c r="AE650">
        <f>IF(data[[#This Row],[type]]="score",RANK(data[[#This Row],[score]],data[score])+COUNTIF($AD$3:AD650,AD650)-1,0)</f>
        <v>0</v>
      </c>
    </row>
    <row r="651" spans="24:31" x14ac:dyDescent="0.25">
      <c r="X651" s="1"/>
      <c r="Y651" s="1"/>
      <c r="AD651">
        <f>IF(data[[#This Row],[type]]="score",SUMPRODUCT($J$1:$AC$1,data[[#This Row],[ci.hts_index]:[stat.tb]]),-1)</f>
        <v>-1</v>
      </c>
      <c r="AE651">
        <f>IF(data[[#This Row],[type]]="score",RANK(data[[#This Row],[score]],data[score])+COUNTIF($AD$3:AD651,AD651)-1,0)</f>
        <v>0</v>
      </c>
    </row>
    <row r="652" spans="24:31" x14ac:dyDescent="0.25">
      <c r="X652" s="1"/>
      <c r="Y652" s="1"/>
      <c r="AD652">
        <f>IF(data[[#This Row],[type]]="score",SUMPRODUCT($J$1:$AC$1,data[[#This Row],[ci.hts_index]:[stat.tb]]),-1)</f>
        <v>-1</v>
      </c>
      <c r="AE652">
        <f>IF(data[[#This Row],[type]]="score",RANK(data[[#This Row],[score]],data[score])+COUNTIF($AD$3:AD652,AD652)-1,0)</f>
        <v>0</v>
      </c>
    </row>
    <row r="653" spans="24:31" x14ac:dyDescent="0.25">
      <c r="X653" s="1"/>
      <c r="Y653" s="1"/>
      <c r="AD653">
        <f>IF(data[[#This Row],[type]]="score",SUMPRODUCT($J$1:$AC$1,data[[#This Row],[ci.hts_index]:[stat.tb]]),-1)</f>
        <v>-1</v>
      </c>
      <c r="AE653">
        <f>IF(data[[#This Row],[type]]="score",RANK(data[[#This Row],[score]],data[score])+COUNTIF($AD$3:AD653,AD653)-1,0)</f>
        <v>0</v>
      </c>
    </row>
    <row r="654" spans="24:31" x14ac:dyDescent="0.25">
      <c r="X654" s="1"/>
      <c r="Y654" s="1"/>
      <c r="AD654">
        <f>IF(data[[#This Row],[type]]="score",SUMPRODUCT($J$1:$AC$1,data[[#This Row],[ci.hts_index]:[stat.tb]]),-1)</f>
        <v>-1</v>
      </c>
      <c r="AE654">
        <f>IF(data[[#This Row],[type]]="score",RANK(data[[#This Row],[score]],data[score])+COUNTIF($AD$3:AD654,AD654)-1,0)</f>
        <v>0</v>
      </c>
    </row>
    <row r="655" spans="24:31" x14ac:dyDescent="0.25">
      <c r="X655" s="1"/>
      <c r="Y655" s="1"/>
      <c r="AD655">
        <f>IF(data[[#This Row],[type]]="score",SUMPRODUCT($J$1:$AC$1,data[[#This Row],[ci.hts_index]:[stat.tb]]),-1)</f>
        <v>-1</v>
      </c>
      <c r="AE655">
        <f>IF(data[[#This Row],[type]]="score",RANK(data[[#This Row],[score]],data[score])+COUNTIF($AD$3:AD655,AD655)-1,0)</f>
        <v>0</v>
      </c>
    </row>
    <row r="656" spans="24:31" x14ac:dyDescent="0.25">
      <c r="X656" s="1"/>
      <c r="Y656" s="1"/>
      <c r="AD656">
        <f>IF(data[[#This Row],[type]]="score",SUMPRODUCT($J$1:$AC$1,data[[#This Row],[ci.hts_index]:[stat.tb]]),-1)</f>
        <v>-1</v>
      </c>
      <c r="AE656">
        <f>IF(data[[#This Row],[type]]="score",RANK(data[[#This Row],[score]],data[score])+COUNTIF($AD$3:AD656,AD656)-1,0)</f>
        <v>0</v>
      </c>
    </row>
    <row r="657" spans="24:31" x14ac:dyDescent="0.25">
      <c r="X657" s="1"/>
      <c r="Y657" s="1"/>
      <c r="AD657">
        <f>IF(data[[#This Row],[type]]="score",SUMPRODUCT($J$1:$AC$1,data[[#This Row],[ci.hts_index]:[stat.tb]]),-1)</f>
        <v>-1</v>
      </c>
      <c r="AE657">
        <f>IF(data[[#This Row],[type]]="score",RANK(data[[#This Row],[score]],data[score])+COUNTIF($AD$3:AD657,AD657)-1,0)</f>
        <v>0</v>
      </c>
    </row>
    <row r="658" spans="24:31" x14ac:dyDescent="0.25">
      <c r="X658" s="1"/>
      <c r="Y658" s="1"/>
      <c r="AD658">
        <f>IF(data[[#This Row],[type]]="score",SUMPRODUCT($J$1:$AC$1,data[[#This Row],[ci.hts_index]:[stat.tb]]),-1)</f>
        <v>-1</v>
      </c>
      <c r="AE658">
        <f>IF(data[[#This Row],[type]]="score",RANK(data[[#This Row],[score]],data[score])+COUNTIF($AD$3:AD658,AD658)-1,0)</f>
        <v>0</v>
      </c>
    </row>
    <row r="659" spans="24:31" x14ac:dyDescent="0.25">
      <c r="X659" s="1"/>
      <c r="Y659" s="1"/>
      <c r="AD659">
        <f>IF(data[[#This Row],[type]]="score",SUMPRODUCT($J$1:$AC$1,data[[#This Row],[ci.hts_index]:[stat.tb]]),-1)</f>
        <v>-1</v>
      </c>
      <c r="AE659">
        <f>IF(data[[#This Row],[type]]="score",RANK(data[[#This Row],[score]],data[score])+COUNTIF($AD$3:AD659,AD659)-1,0)</f>
        <v>0</v>
      </c>
    </row>
    <row r="660" spans="24:31" x14ac:dyDescent="0.25">
      <c r="X660" s="1"/>
      <c r="Y660" s="1"/>
      <c r="AD660">
        <f>IF(data[[#This Row],[type]]="score",SUMPRODUCT($J$1:$AC$1,data[[#This Row],[ci.hts_index]:[stat.tb]]),-1)</f>
        <v>-1</v>
      </c>
      <c r="AE660">
        <f>IF(data[[#This Row],[type]]="score",RANK(data[[#This Row],[score]],data[score])+COUNTIF($AD$3:AD660,AD660)-1,0)</f>
        <v>0</v>
      </c>
    </row>
    <row r="661" spans="24:31" x14ac:dyDescent="0.25">
      <c r="X661" s="1"/>
      <c r="Y661" s="1"/>
      <c r="AD661">
        <f>IF(data[[#This Row],[type]]="score",SUMPRODUCT($J$1:$AC$1,data[[#This Row],[ci.hts_index]:[stat.tb]]),-1)</f>
        <v>-1</v>
      </c>
      <c r="AE661">
        <f>IF(data[[#This Row],[type]]="score",RANK(data[[#This Row],[score]],data[score])+COUNTIF($AD$3:AD661,AD661)-1,0)</f>
        <v>0</v>
      </c>
    </row>
    <row r="662" spans="24:31" x14ac:dyDescent="0.25">
      <c r="X662" s="1"/>
      <c r="Y662" s="1"/>
      <c r="AD662">
        <f>IF(data[[#This Row],[type]]="score",SUMPRODUCT($J$1:$AC$1,data[[#This Row],[ci.hts_index]:[stat.tb]]),-1)</f>
        <v>-1</v>
      </c>
      <c r="AE662">
        <f>IF(data[[#This Row],[type]]="score",RANK(data[[#This Row],[score]],data[score])+COUNTIF($AD$3:AD662,AD662)-1,0)</f>
        <v>0</v>
      </c>
    </row>
    <row r="663" spans="24:31" x14ac:dyDescent="0.25">
      <c r="X663" s="1"/>
      <c r="Y663" s="1"/>
      <c r="AD663">
        <f>IF(data[[#This Row],[type]]="score",SUMPRODUCT($J$1:$AC$1,data[[#This Row],[ci.hts_index]:[stat.tb]]),-1)</f>
        <v>-1</v>
      </c>
      <c r="AE663">
        <f>IF(data[[#This Row],[type]]="score",RANK(data[[#This Row],[score]],data[score])+COUNTIF($AD$3:AD663,AD663)-1,0)</f>
        <v>0</v>
      </c>
    </row>
    <row r="664" spans="24:31" x14ac:dyDescent="0.25">
      <c r="X664" s="1"/>
      <c r="Y664" s="1"/>
      <c r="AD664">
        <f>IF(data[[#This Row],[type]]="score",SUMPRODUCT($J$1:$AC$1,data[[#This Row],[ci.hts_index]:[stat.tb]]),-1)</f>
        <v>-1</v>
      </c>
      <c r="AE664">
        <f>IF(data[[#This Row],[type]]="score",RANK(data[[#This Row],[score]],data[score])+COUNTIF($AD$3:AD664,AD664)-1,0)</f>
        <v>0</v>
      </c>
    </row>
    <row r="665" spans="24:31" x14ac:dyDescent="0.25">
      <c r="X665" s="1"/>
      <c r="Y665" s="1"/>
      <c r="AD665">
        <f>IF(data[[#This Row],[type]]="score",SUMPRODUCT($J$1:$AC$1,data[[#This Row],[ci.hts_index]:[stat.tb]]),-1)</f>
        <v>-1</v>
      </c>
      <c r="AE665">
        <f>IF(data[[#This Row],[type]]="score",RANK(data[[#This Row],[score]],data[score])+COUNTIF($AD$3:AD665,AD665)-1,0)</f>
        <v>0</v>
      </c>
    </row>
    <row r="666" spans="24:31" x14ac:dyDescent="0.25">
      <c r="X666" s="1"/>
      <c r="Y666" s="1"/>
      <c r="AD666">
        <f>IF(data[[#This Row],[type]]="score",SUMPRODUCT($J$1:$AC$1,data[[#This Row],[ci.hts_index]:[stat.tb]]),-1)</f>
        <v>-1</v>
      </c>
      <c r="AE666">
        <f>IF(data[[#This Row],[type]]="score",RANK(data[[#This Row],[score]],data[score])+COUNTIF($AD$3:AD666,AD666)-1,0)</f>
        <v>0</v>
      </c>
    </row>
    <row r="667" spans="24:31" x14ac:dyDescent="0.25">
      <c r="X667" s="1"/>
      <c r="Y667" s="1"/>
      <c r="AD667">
        <f>IF(data[[#This Row],[type]]="score",SUMPRODUCT($J$1:$AC$1,data[[#This Row],[ci.hts_index]:[stat.tb]]),-1)</f>
        <v>-1</v>
      </c>
      <c r="AE667">
        <f>IF(data[[#This Row],[type]]="score",RANK(data[[#This Row],[score]],data[score])+COUNTIF($AD$3:AD667,AD667)-1,0)</f>
        <v>0</v>
      </c>
    </row>
    <row r="668" spans="24:31" x14ac:dyDescent="0.25">
      <c r="X668" s="1"/>
      <c r="Y668" s="1"/>
      <c r="AD668">
        <f>IF(data[[#This Row],[type]]="score",SUMPRODUCT($J$1:$AC$1,data[[#This Row],[ci.hts_index]:[stat.tb]]),-1)</f>
        <v>-1</v>
      </c>
      <c r="AE668">
        <f>IF(data[[#This Row],[type]]="score",RANK(data[[#This Row],[score]],data[score])+COUNTIF($AD$3:AD668,AD668)-1,0)</f>
        <v>0</v>
      </c>
    </row>
    <row r="669" spans="24:31" x14ac:dyDescent="0.25">
      <c r="X669" s="1"/>
      <c r="Y669" s="1"/>
      <c r="AD669">
        <f>IF(data[[#This Row],[type]]="score",SUMPRODUCT($J$1:$AC$1,data[[#This Row],[ci.hts_index]:[stat.tb]]),-1)</f>
        <v>-1</v>
      </c>
      <c r="AE669">
        <f>IF(data[[#This Row],[type]]="score",RANK(data[[#This Row],[score]],data[score])+COUNTIF($AD$3:AD669,AD669)-1,0)</f>
        <v>0</v>
      </c>
    </row>
    <row r="670" spans="24:31" x14ac:dyDescent="0.25">
      <c r="X670" s="1"/>
      <c r="Y670" s="1"/>
      <c r="AD670">
        <f>IF(data[[#This Row],[type]]="score",SUMPRODUCT($J$1:$AC$1,data[[#This Row],[ci.hts_index]:[stat.tb]]),-1)</f>
        <v>-1</v>
      </c>
      <c r="AE670">
        <f>IF(data[[#This Row],[type]]="score",RANK(data[[#This Row],[score]],data[score])+COUNTIF($AD$3:AD670,AD670)-1,0)</f>
        <v>0</v>
      </c>
    </row>
    <row r="671" spans="24:31" x14ac:dyDescent="0.25">
      <c r="X671" s="1"/>
      <c r="Y671" s="1"/>
      <c r="AD671">
        <f>IF(data[[#This Row],[type]]="score",SUMPRODUCT($J$1:$AC$1,data[[#This Row],[ci.hts_index]:[stat.tb]]),-1)</f>
        <v>-1</v>
      </c>
      <c r="AE671">
        <f>IF(data[[#This Row],[type]]="score",RANK(data[[#This Row],[score]],data[score])+COUNTIF($AD$3:AD671,AD671)-1,0)</f>
        <v>0</v>
      </c>
    </row>
    <row r="672" spans="24:31" x14ac:dyDescent="0.25">
      <c r="X672" s="1"/>
      <c r="Y672" s="1"/>
      <c r="AD672">
        <f>IF(data[[#This Row],[type]]="score",SUMPRODUCT($J$1:$AC$1,data[[#This Row],[ci.hts_index]:[stat.tb]]),-1)</f>
        <v>-1</v>
      </c>
      <c r="AE672">
        <f>IF(data[[#This Row],[type]]="score",RANK(data[[#This Row],[score]],data[score])+COUNTIF($AD$3:AD672,AD672)-1,0)</f>
        <v>0</v>
      </c>
    </row>
    <row r="673" spans="24:31" x14ac:dyDescent="0.25">
      <c r="X673" s="1"/>
      <c r="Y673" s="1"/>
      <c r="AD673">
        <f>IF(data[[#This Row],[type]]="score",SUMPRODUCT($J$1:$AC$1,data[[#This Row],[ci.hts_index]:[stat.tb]]),-1)</f>
        <v>-1</v>
      </c>
      <c r="AE673">
        <f>IF(data[[#This Row],[type]]="score",RANK(data[[#This Row],[score]],data[score])+COUNTIF($AD$3:AD673,AD673)-1,0)</f>
        <v>0</v>
      </c>
    </row>
    <row r="674" spans="24:31" x14ac:dyDescent="0.25">
      <c r="X674" s="1"/>
      <c r="Y674" s="1"/>
      <c r="AD674">
        <f>IF(data[[#This Row],[type]]="score",SUMPRODUCT($J$1:$AC$1,data[[#This Row],[ci.hts_index]:[stat.tb]]),-1)</f>
        <v>-1</v>
      </c>
      <c r="AE674">
        <f>IF(data[[#This Row],[type]]="score",RANK(data[[#This Row],[score]],data[score])+COUNTIF($AD$3:AD674,AD674)-1,0)</f>
        <v>0</v>
      </c>
    </row>
    <row r="675" spans="24:31" x14ac:dyDescent="0.25">
      <c r="X675" s="1"/>
      <c r="Y675" s="1"/>
      <c r="AD675">
        <f>IF(data[[#This Row],[type]]="score",SUMPRODUCT($J$1:$AC$1,data[[#This Row],[ci.hts_index]:[stat.tb]]),-1)</f>
        <v>-1</v>
      </c>
      <c r="AE675">
        <f>IF(data[[#This Row],[type]]="score",RANK(data[[#This Row],[score]],data[score])+COUNTIF($AD$3:AD675,AD675)-1,0)</f>
        <v>0</v>
      </c>
    </row>
    <row r="676" spans="24:31" x14ac:dyDescent="0.25">
      <c r="X676" s="1"/>
      <c r="Y676" s="1"/>
      <c r="AD676">
        <f>IF(data[[#This Row],[type]]="score",SUMPRODUCT($J$1:$AC$1,data[[#This Row],[ci.hts_index]:[stat.tb]]),-1)</f>
        <v>-1</v>
      </c>
      <c r="AE676">
        <f>IF(data[[#This Row],[type]]="score",RANK(data[[#This Row],[score]],data[score])+COUNTIF($AD$3:AD676,AD676)-1,0)</f>
        <v>0</v>
      </c>
    </row>
    <row r="677" spans="24:31" x14ac:dyDescent="0.25">
      <c r="X677" s="1"/>
      <c r="Y677" s="1"/>
      <c r="AD677">
        <f>IF(data[[#This Row],[type]]="score",SUMPRODUCT($J$1:$AC$1,data[[#This Row],[ci.hts_index]:[stat.tb]]),-1)</f>
        <v>-1</v>
      </c>
      <c r="AE677">
        <f>IF(data[[#This Row],[type]]="score",RANK(data[[#This Row],[score]],data[score])+COUNTIF($AD$3:AD677,AD677)-1,0)</f>
        <v>0</v>
      </c>
    </row>
    <row r="678" spans="24:31" x14ac:dyDescent="0.25">
      <c r="X678" s="1"/>
      <c r="Y678" s="1"/>
      <c r="AD678">
        <f>IF(data[[#This Row],[type]]="score",SUMPRODUCT($J$1:$AC$1,data[[#This Row],[ci.hts_index]:[stat.tb]]),-1)</f>
        <v>-1</v>
      </c>
      <c r="AE678">
        <f>IF(data[[#This Row],[type]]="score",RANK(data[[#This Row],[score]],data[score])+COUNTIF($AD$3:AD678,AD678)-1,0)</f>
        <v>0</v>
      </c>
    </row>
    <row r="679" spans="24:31" x14ac:dyDescent="0.25">
      <c r="X679" s="1"/>
      <c r="Y679" s="1"/>
      <c r="AD679">
        <f>IF(data[[#This Row],[type]]="score",SUMPRODUCT($J$1:$AC$1,data[[#This Row],[ci.hts_index]:[stat.tb]]),-1)</f>
        <v>-1</v>
      </c>
      <c r="AE679">
        <f>IF(data[[#This Row],[type]]="score",RANK(data[[#This Row],[score]],data[score])+COUNTIF($AD$3:AD679,AD679)-1,0)</f>
        <v>0</v>
      </c>
    </row>
    <row r="680" spans="24:31" x14ac:dyDescent="0.25">
      <c r="X680" s="1"/>
      <c r="Y680" s="1"/>
      <c r="AD680">
        <f>IF(data[[#This Row],[type]]="score",SUMPRODUCT($J$1:$AC$1,data[[#This Row],[ci.hts_index]:[stat.tb]]),-1)</f>
        <v>-1</v>
      </c>
      <c r="AE680">
        <f>IF(data[[#This Row],[type]]="score",RANK(data[[#This Row],[score]],data[score])+COUNTIF($AD$3:AD680,AD680)-1,0)</f>
        <v>0</v>
      </c>
    </row>
    <row r="681" spans="24:31" x14ac:dyDescent="0.25">
      <c r="X681" s="1"/>
      <c r="Y681" s="1"/>
      <c r="AD681">
        <f>IF(data[[#This Row],[type]]="score",SUMPRODUCT($J$1:$AC$1,data[[#This Row],[ci.hts_index]:[stat.tb]]),-1)</f>
        <v>-1</v>
      </c>
      <c r="AE681">
        <f>IF(data[[#This Row],[type]]="score",RANK(data[[#This Row],[score]],data[score])+COUNTIF($AD$3:AD681,AD681)-1,0)</f>
        <v>0</v>
      </c>
    </row>
    <row r="682" spans="24:31" x14ac:dyDescent="0.25">
      <c r="X682" s="1"/>
      <c r="Y682" s="1"/>
      <c r="AD682">
        <f>IF(data[[#This Row],[type]]="score",SUMPRODUCT($J$1:$AC$1,data[[#This Row],[ci.hts_index]:[stat.tb]]),-1)</f>
        <v>-1</v>
      </c>
      <c r="AE682">
        <f>IF(data[[#This Row],[type]]="score",RANK(data[[#This Row],[score]],data[score])+COUNTIF($AD$3:AD682,AD682)-1,0)</f>
        <v>0</v>
      </c>
    </row>
    <row r="683" spans="24:31" x14ac:dyDescent="0.25">
      <c r="X683" s="1"/>
      <c r="Y683" s="1"/>
      <c r="AD683">
        <f>IF(data[[#This Row],[type]]="score",SUMPRODUCT($J$1:$AC$1,data[[#This Row],[ci.hts_index]:[stat.tb]]),-1)</f>
        <v>-1</v>
      </c>
      <c r="AE683">
        <f>IF(data[[#This Row],[type]]="score",RANK(data[[#This Row],[score]],data[score])+COUNTIF($AD$3:AD683,AD683)-1,0)</f>
        <v>0</v>
      </c>
    </row>
    <row r="684" spans="24:31" x14ac:dyDescent="0.25">
      <c r="X684" s="1"/>
      <c r="Y684" s="1"/>
      <c r="AD684">
        <f>IF(data[[#This Row],[type]]="score",SUMPRODUCT($J$1:$AC$1,data[[#This Row],[ci.hts_index]:[stat.tb]]),-1)</f>
        <v>-1</v>
      </c>
      <c r="AE684">
        <f>IF(data[[#This Row],[type]]="score",RANK(data[[#This Row],[score]],data[score])+COUNTIF($AD$3:AD684,AD684)-1,0)</f>
        <v>0</v>
      </c>
    </row>
    <row r="685" spans="24:31" x14ac:dyDescent="0.25">
      <c r="X685" s="1"/>
      <c r="Y685" s="1"/>
      <c r="AD685">
        <f>IF(data[[#This Row],[type]]="score",SUMPRODUCT($J$1:$AC$1,data[[#This Row],[ci.hts_index]:[stat.tb]]),-1)</f>
        <v>-1</v>
      </c>
      <c r="AE685">
        <f>IF(data[[#This Row],[type]]="score",RANK(data[[#This Row],[score]],data[score])+COUNTIF($AD$3:AD685,AD685)-1,0)</f>
        <v>0</v>
      </c>
    </row>
    <row r="686" spans="24:31" x14ac:dyDescent="0.25">
      <c r="X686" s="1"/>
      <c r="Y686" s="1"/>
      <c r="AD686">
        <f>IF(data[[#This Row],[type]]="score",SUMPRODUCT($J$1:$AC$1,data[[#This Row],[ci.hts_index]:[stat.tb]]),-1)</f>
        <v>-1</v>
      </c>
      <c r="AE686">
        <f>IF(data[[#This Row],[type]]="score",RANK(data[[#This Row],[score]],data[score])+COUNTIF($AD$3:AD686,AD686)-1,0)</f>
        <v>0</v>
      </c>
    </row>
    <row r="687" spans="24:31" x14ac:dyDescent="0.25">
      <c r="X687" s="1"/>
      <c r="Y687" s="1"/>
      <c r="AD687">
        <f>IF(data[[#This Row],[type]]="score",SUMPRODUCT($J$1:$AC$1,data[[#This Row],[ci.hts_index]:[stat.tb]]),-1)</f>
        <v>-1</v>
      </c>
      <c r="AE687">
        <f>IF(data[[#This Row],[type]]="score",RANK(data[[#This Row],[score]],data[score])+COUNTIF($AD$3:AD687,AD687)-1,0)</f>
        <v>0</v>
      </c>
    </row>
    <row r="688" spans="24:31" x14ac:dyDescent="0.25">
      <c r="X688" s="1"/>
      <c r="Y688" s="1"/>
      <c r="AD688">
        <f>IF(data[[#This Row],[type]]="score",SUMPRODUCT($J$1:$AC$1,data[[#This Row],[ci.hts_index]:[stat.tb]]),-1)</f>
        <v>-1</v>
      </c>
      <c r="AE688">
        <f>IF(data[[#This Row],[type]]="score",RANK(data[[#This Row],[score]],data[score])+COUNTIF($AD$3:AD688,AD688)-1,0)</f>
        <v>0</v>
      </c>
    </row>
    <row r="689" spans="24:31" x14ac:dyDescent="0.25">
      <c r="X689" s="1"/>
      <c r="Y689" s="1"/>
      <c r="AD689">
        <f>IF(data[[#This Row],[type]]="score",SUMPRODUCT($J$1:$AC$1,data[[#This Row],[ci.hts_index]:[stat.tb]]),-1)</f>
        <v>-1</v>
      </c>
      <c r="AE689">
        <f>IF(data[[#This Row],[type]]="score",RANK(data[[#This Row],[score]],data[score])+COUNTIF($AD$3:AD689,AD689)-1,0)</f>
        <v>0</v>
      </c>
    </row>
    <row r="690" spans="24:31" x14ac:dyDescent="0.25">
      <c r="X690" s="1"/>
      <c r="Y690" s="1"/>
      <c r="AD690">
        <f>IF(data[[#This Row],[type]]="score",SUMPRODUCT($J$1:$AC$1,data[[#This Row],[ci.hts_index]:[stat.tb]]),-1)</f>
        <v>-1</v>
      </c>
      <c r="AE690">
        <f>IF(data[[#This Row],[type]]="score",RANK(data[[#This Row],[score]],data[score])+COUNTIF($AD$3:AD690,AD690)-1,0)</f>
        <v>0</v>
      </c>
    </row>
    <row r="691" spans="24:31" x14ac:dyDescent="0.25">
      <c r="X691" s="1"/>
      <c r="Y691" s="1"/>
      <c r="AD691">
        <f>IF(data[[#This Row],[type]]="score",SUMPRODUCT($J$1:$AC$1,data[[#This Row],[ci.hts_index]:[stat.tb]]),-1)</f>
        <v>-1</v>
      </c>
      <c r="AE691">
        <f>IF(data[[#This Row],[type]]="score",RANK(data[[#This Row],[score]],data[score])+COUNTIF($AD$3:AD691,AD691)-1,0)</f>
        <v>0</v>
      </c>
    </row>
    <row r="692" spans="24:31" x14ac:dyDescent="0.25">
      <c r="X692" s="1"/>
      <c r="Y692" s="1"/>
      <c r="AD692">
        <f>IF(data[[#This Row],[type]]="score",SUMPRODUCT($J$1:$AC$1,data[[#This Row],[ci.hts_index]:[stat.tb]]),-1)</f>
        <v>-1</v>
      </c>
      <c r="AE692">
        <f>IF(data[[#This Row],[type]]="score",RANK(data[[#This Row],[score]],data[score])+COUNTIF($AD$3:AD692,AD692)-1,0)</f>
        <v>0</v>
      </c>
    </row>
    <row r="693" spans="24:31" x14ac:dyDescent="0.25">
      <c r="X693" s="1"/>
      <c r="Y693" s="1"/>
      <c r="AD693">
        <f>IF(data[[#This Row],[type]]="score",SUMPRODUCT($J$1:$AC$1,data[[#This Row],[ci.hts_index]:[stat.tb]]),-1)</f>
        <v>-1</v>
      </c>
      <c r="AE693">
        <f>IF(data[[#This Row],[type]]="score",RANK(data[[#This Row],[score]],data[score])+COUNTIF($AD$3:AD693,AD693)-1,0)</f>
        <v>0</v>
      </c>
    </row>
    <row r="694" spans="24:31" x14ac:dyDescent="0.25">
      <c r="X694" s="1"/>
      <c r="Y694" s="1"/>
      <c r="AD694">
        <f>IF(data[[#This Row],[type]]="score",SUMPRODUCT($J$1:$AC$1,data[[#This Row],[ci.hts_index]:[stat.tb]]),-1)</f>
        <v>-1</v>
      </c>
      <c r="AE694">
        <f>IF(data[[#This Row],[type]]="score",RANK(data[[#This Row],[score]],data[score])+COUNTIF($AD$3:AD694,AD694)-1,0)</f>
        <v>0</v>
      </c>
    </row>
    <row r="695" spans="24:31" x14ac:dyDescent="0.25">
      <c r="X695" s="1"/>
      <c r="Y695" s="1"/>
      <c r="AD695">
        <f>IF(data[[#This Row],[type]]="score",SUMPRODUCT($J$1:$AC$1,data[[#This Row],[ci.hts_index]:[stat.tb]]),-1)</f>
        <v>-1</v>
      </c>
      <c r="AE695">
        <f>IF(data[[#This Row],[type]]="score",RANK(data[[#This Row],[score]],data[score])+COUNTIF($AD$3:AD695,AD695)-1,0)</f>
        <v>0</v>
      </c>
    </row>
    <row r="696" spans="24:31" x14ac:dyDescent="0.25">
      <c r="X696" s="1"/>
      <c r="Y696" s="1"/>
      <c r="AD696">
        <f>IF(data[[#This Row],[type]]="score",SUMPRODUCT($J$1:$AC$1,data[[#This Row],[ci.hts_index]:[stat.tb]]),-1)</f>
        <v>-1</v>
      </c>
      <c r="AE696">
        <f>IF(data[[#This Row],[type]]="score",RANK(data[[#This Row],[score]],data[score])+COUNTIF($AD$3:AD696,AD696)-1,0)</f>
        <v>0</v>
      </c>
    </row>
    <row r="697" spans="24:31" x14ac:dyDescent="0.25">
      <c r="X697" s="1"/>
      <c r="Y697" s="1"/>
      <c r="AD697">
        <f>IF(data[[#This Row],[type]]="score",SUMPRODUCT($J$1:$AC$1,data[[#This Row],[ci.hts_index]:[stat.tb]]),-1)</f>
        <v>-1</v>
      </c>
      <c r="AE697">
        <f>IF(data[[#This Row],[type]]="score",RANK(data[[#This Row],[score]],data[score])+COUNTIF($AD$3:AD697,AD697)-1,0)</f>
        <v>0</v>
      </c>
    </row>
    <row r="698" spans="24:31" x14ac:dyDescent="0.25">
      <c r="X698" s="1"/>
      <c r="Y698" s="1"/>
      <c r="AD698">
        <f>IF(data[[#This Row],[type]]="score",SUMPRODUCT($J$1:$AC$1,data[[#This Row],[ci.hts_index]:[stat.tb]]),-1)</f>
        <v>-1</v>
      </c>
      <c r="AE698">
        <f>IF(data[[#This Row],[type]]="score",RANK(data[[#This Row],[score]],data[score])+COUNTIF($AD$3:AD698,AD698)-1,0)</f>
        <v>0</v>
      </c>
    </row>
    <row r="699" spans="24:31" x14ac:dyDescent="0.25">
      <c r="X699" s="1"/>
      <c r="Y699" s="1"/>
      <c r="AD699">
        <f>IF(data[[#This Row],[type]]="score",SUMPRODUCT($J$1:$AC$1,data[[#This Row],[ci.hts_index]:[stat.tb]]),-1)</f>
        <v>-1</v>
      </c>
      <c r="AE699">
        <f>IF(data[[#This Row],[type]]="score",RANK(data[[#This Row],[score]],data[score])+COUNTIF($AD$3:AD699,AD699)-1,0)</f>
        <v>0</v>
      </c>
    </row>
    <row r="700" spans="24:31" x14ac:dyDescent="0.25">
      <c r="X700" s="1"/>
      <c r="Y700" s="1"/>
      <c r="AD700">
        <f>IF(data[[#This Row],[type]]="score",SUMPRODUCT($J$1:$AC$1,data[[#This Row],[ci.hts_index]:[stat.tb]]),-1)</f>
        <v>-1</v>
      </c>
      <c r="AE700">
        <f>IF(data[[#This Row],[type]]="score",RANK(data[[#This Row],[score]],data[score])+COUNTIF($AD$3:AD700,AD700)-1,0)</f>
        <v>0</v>
      </c>
    </row>
    <row r="701" spans="24:31" x14ac:dyDescent="0.25">
      <c r="X701" s="1"/>
      <c r="Y701" s="1"/>
      <c r="AD701">
        <f>IF(data[[#This Row],[type]]="score",SUMPRODUCT($J$1:$AC$1,data[[#This Row],[ci.hts_index]:[stat.tb]]),-1)</f>
        <v>-1</v>
      </c>
      <c r="AE701">
        <f>IF(data[[#This Row],[type]]="score",RANK(data[[#This Row],[score]],data[score])+COUNTIF($AD$3:AD701,AD701)-1,0)</f>
        <v>0</v>
      </c>
    </row>
    <row r="702" spans="24:31" x14ac:dyDescent="0.25">
      <c r="X702" s="1"/>
      <c r="Y702" s="1"/>
      <c r="AD702">
        <f>IF(data[[#This Row],[type]]="score",SUMPRODUCT($J$1:$AC$1,data[[#This Row],[ci.hts_index]:[stat.tb]]),-1)</f>
        <v>-1</v>
      </c>
      <c r="AE702">
        <f>IF(data[[#This Row],[type]]="score",RANK(data[[#This Row],[score]],data[score])+COUNTIF($AD$3:AD702,AD702)-1,0)</f>
        <v>0</v>
      </c>
    </row>
    <row r="703" spans="24:31" x14ac:dyDescent="0.25">
      <c r="X703" s="1"/>
      <c r="Y703" s="1"/>
      <c r="AD703">
        <f>IF(data[[#This Row],[type]]="score",SUMPRODUCT($J$1:$AC$1,data[[#This Row],[ci.hts_index]:[stat.tb]]),-1)</f>
        <v>-1</v>
      </c>
      <c r="AE703">
        <f>IF(data[[#This Row],[type]]="score",RANK(data[[#This Row],[score]],data[score])+COUNTIF($AD$3:AD703,AD703)-1,0)</f>
        <v>0</v>
      </c>
    </row>
    <row r="704" spans="24:31" x14ac:dyDescent="0.25">
      <c r="X704" s="1"/>
      <c r="Y704" s="1"/>
      <c r="AD704">
        <f>IF(data[[#This Row],[type]]="score",SUMPRODUCT($J$1:$AC$1,data[[#This Row],[ci.hts_index]:[stat.tb]]),-1)</f>
        <v>-1</v>
      </c>
      <c r="AE704">
        <f>IF(data[[#This Row],[type]]="score",RANK(data[[#This Row],[score]],data[score])+COUNTIF($AD$3:AD704,AD704)-1,0)</f>
        <v>0</v>
      </c>
    </row>
    <row r="705" spans="24:31" x14ac:dyDescent="0.25">
      <c r="X705" s="1"/>
      <c r="Y705" s="1"/>
      <c r="AD705">
        <f>IF(data[[#This Row],[type]]="score",SUMPRODUCT($J$1:$AC$1,data[[#This Row],[ci.hts_index]:[stat.tb]]),-1)</f>
        <v>-1</v>
      </c>
      <c r="AE705">
        <f>IF(data[[#This Row],[type]]="score",RANK(data[[#This Row],[score]],data[score])+COUNTIF($AD$3:AD705,AD705)-1,0)</f>
        <v>0</v>
      </c>
    </row>
    <row r="706" spans="24:31" x14ac:dyDescent="0.25">
      <c r="X706" s="1"/>
      <c r="Y706" s="1"/>
      <c r="AD706">
        <f>IF(data[[#This Row],[type]]="score",SUMPRODUCT($J$1:$AC$1,data[[#This Row],[ci.hts_index]:[stat.tb]]),-1)</f>
        <v>-1</v>
      </c>
      <c r="AE706">
        <f>IF(data[[#This Row],[type]]="score",RANK(data[[#This Row],[score]],data[score])+COUNTIF($AD$3:AD706,AD706)-1,0)</f>
        <v>0</v>
      </c>
    </row>
    <row r="707" spans="24:31" x14ac:dyDescent="0.25">
      <c r="X707" s="1"/>
      <c r="Y707" s="1"/>
      <c r="AD707">
        <f>IF(data[[#This Row],[type]]="score",SUMPRODUCT($J$1:$AC$1,data[[#This Row],[ci.hts_index]:[stat.tb]]),-1)</f>
        <v>-1</v>
      </c>
      <c r="AE707">
        <f>IF(data[[#This Row],[type]]="score",RANK(data[[#This Row],[score]],data[score])+COUNTIF($AD$3:AD707,AD707)-1,0)</f>
        <v>0</v>
      </c>
    </row>
    <row r="708" spans="24:31" x14ac:dyDescent="0.25">
      <c r="X708" s="1"/>
      <c r="Y708" s="1"/>
      <c r="AD708">
        <f>IF(data[[#This Row],[type]]="score",SUMPRODUCT($J$1:$AC$1,data[[#This Row],[ci.hts_index]:[stat.tb]]),-1)</f>
        <v>-1</v>
      </c>
      <c r="AE708">
        <f>IF(data[[#This Row],[type]]="score",RANK(data[[#This Row],[score]],data[score])+COUNTIF($AD$3:AD708,AD708)-1,0)</f>
        <v>0</v>
      </c>
    </row>
    <row r="709" spans="24:31" x14ac:dyDescent="0.25">
      <c r="X709" s="1"/>
      <c r="Y709" s="1"/>
      <c r="AD709">
        <f>IF(data[[#This Row],[type]]="score",SUMPRODUCT($J$1:$AC$1,data[[#This Row],[ci.hts_index]:[stat.tb]]),-1)</f>
        <v>-1</v>
      </c>
      <c r="AE709">
        <f>IF(data[[#This Row],[type]]="score",RANK(data[[#This Row],[score]],data[score])+COUNTIF($AD$3:AD709,AD709)-1,0)</f>
        <v>0</v>
      </c>
    </row>
    <row r="710" spans="24:31" x14ac:dyDescent="0.25">
      <c r="X710" s="1"/>
      <c r="Y710" s="1"/>
      <c r="AD710">
        <f>IF(data[[#This Row],[type]]="score",SUMPRODUCT($J$1:$AC$1,data[[#This Row],[ci.hts_index]:[stat.tb]]),-1)</f>
        <v>-1</v>
      </c>
      <c r="AE710">
        <f>IF(data[[#This Row],[type]]="score",RANK(data[[#This Row],[score]],data[score])+COUNTIF($AD$3:AD710,AD710)-1,0)</f>
        <v>0</v>
      </c>
    </row>
    <row r="711" spans="24:31" x14ac:dyDescent="0.25">
      <c r="X711" s="1"/>
      <c r="Y711" s="1"/>
      <c r="AD711">
        <f>IF(data[[#This Row],[type]]="score",SUMPRODUCT($J$1:$AC$1,data[[#This Row],[ci.hts_index]:[stat.tb]]),-1)</f>
        <v>-1</v>
      </c>
      <c r="AE711">
        <f>IF(data[[#This Row],[type]]="score",RANK(data[[#This Row],[score]],data[score])+COUNTIF($AD$3:AD711,AD711)-1,0)</f>
        <v>0</v>
      </c>
    </row>
    <row r="712" spans="24:31" x14ac:dyDescent="0.25">
      <c r="X712" s="1"/>
      <c r="Y712" s="1"/>
      <c r="AD712">
        <f>IF(data[[#This Row],[type]]="score",SUMPRODUCT($J$1:$AC$1,data[[#This Row],[ci.hts_index]:[stat.tb]]),-1)</f>
        <v>-1</v>
      </c>
      <c r="AE712">
        <f>IF(data[[#This Row],[type]]="score",RANK(data[[#This Row],[score]],data[score])+COUNTIF($AD$3:AD712,AD712)-1,0)</f>
        <v>0</v>
      </c>
    </row>
    <row r="713" spans="24:31" x14ac:dyDescent="0.25">
      <c r="X713" s="1"/>
      <c r="Y713" s="1"/>
      <c r="AD713">
        <f>IF(data[[#This Row],[type]]="score",SUMPRODUCT($J$1:$AC$1,data[[#This Row],[ci.hts_index]:[stat.tb]]),-1)</f>
        <v>-1</v>
      </c>
      <c r="AE713">
        <f>IF(data[[#This Row],[type]]="score",RANK(data[[#This Row],[score]],data[score])+COUNTIF($AD$3:AD713,AD713)-1,0)</f>
        <v>0</v>
      </c>
    </row>
    <row r="714" spans="24:31" x14ac:dyDescent="0.25">
      <c r="X714" s="1"/>
      <c r="Y714" s="1"/>
      <c r="AD714">
        <f>IF(data[[#This Row],[type]]="score",SUMPRODUCT($J$1:$AC$1,data[[#This Row],[ci.hts_index]:[stat.tb]]),-1)</f>
        <v>-1</v>
      </c>
      <c r="AE714">
        <f>IF(data[[#This Row],[type]]="score",RANK(data[[#This Row],[score]],data[score])+COUNTIF($AD$3:AD714,AD714)-1,0)</f>
        <v>0</v>
      </c>
    </row>
    <row r="715" spans="24:31" x14ac:dyDescent="0.25">
      <c r="X715" s="1"/>
      <c r="Y715" s="1"/>
      <c r="AD715">
        <f>IF(data[[#This Row],[type]]="score",SUMPRODUCT($J$1:$AC$1,data[[#This Row],[ci.hts_index]:[stat.tb]]),-1)</f>
        <v>-1</v>
      </c>
      <c r="AE715">
        <f>IF(data[[#This Row],[type]]="score",RANK(data[[#This Row],[score]],data[score])+COUNTIF($AD$3:AD715,AD715)-1,0)</f>
        <v>0</v>
      </c>
    </row>
    <row r="716" spans="24:31" x14ac:dyDescent="0.25">
      <c r="X716" s="1"/>
      <c r="Y716" s="1"/>
      <c r="AD716">
        <f>IF(data[[#This Row],[type]]="score",SUMPRODUCT($J$1:$AC$1,data[[#This Row],[ci.hts_index]:[stat.tb]]),-1)</f>
        <v>-1</v>
      </c>
      <c r="AE716">
        <f>IF(data[[#This Row],[type]]="score",RANK(data[[#This Row],[score]],data[score])+COUNTIF($AD$3:AD716,AD716)-1,0)</f>
        <v>0</v>
      </c>
    </row>
    <row r="717" spans="24:31" x14ac:dyDescent="0.25">
      <c r="X717" s="1"/>
      <c r="Y717" s="1"/>
      <c r="AD717">
        <f>IF(data[[#This Row],[type]]="score",SUMPRODUCT($J$1:$AC$1,data[[#This Row],[ci.hts_index]:[stat.tb]]),-1)</f>
        <v>-1</v>
      </c>
      <c r="AE717">
        <f>IF(data[[#This Row],[type]]="score",RANK(data[[#This Row],[score]],data[score])+COUNTIF($AD$3:AD717,AD717)-1,0)</f>
        <v>0</v>
      </c>
    </row>
    <row r="718" spans="24:31" x14ac:dyDescent="0.25">
      <c r="X718" s="1"/>
      <c r="Y718" s="1"/>
      <c r="AD718">
        <f>IF(data[[#This Row],[type]]="score",SUMPRODUCT($J$1:$AC$1,data[[#This Row],[ci.hts_index]:[stat.tb]]),-1)</f>
        <v>-1</v>
      </c>
      <c r="AE718">
        <f>IF(data[[#This Row],[type]]="score",RANK(data[[#This Row],[score]],data[score])+COUNTIF($AD$3:AD718,AD718)-1,0)</f>
        <v>0</v>
      </c>
    </row>
    <row r="719" spans="24:31" x14ac:dyDescent="0.25">
      <c r="X719" s="1"/>
      <c r="Y719" s="1"/>
      <c r="AD719">
        <f>IF(data[[#This Row],[type]]="score",SUMPRODUCT($J$1:$AC$1,data[[#This Row],[ci.hts_index]:[stat.tb]]),-1)</f>
        <v>-1</v>
      </c>
      <c r="AE719">
        <f>IF(data[[#This Row],[type]]="score",RANK(data[[#This Row],[score]],data[score])+COUNTIF($AD$3:AD719,AD719)-1,0)</f>
        <v>0</v>
      </c>
    </row>
    <row r="720" spans="24:31" x14ac:dyDescent="0.25">
      <c r="X720" s="1"/>
      <c r="Y720" s="1"/>
      <c r="AD720">
        <f>IF(data[[#This Row],[type]]="score",SUMPRODUCT($J$1:$AC$1,data[[#This Row],[ci.hts_index]:[stat.tb]]),-1)</f>
        <v>-1</v>
      </c>
      <c r="AE720">
        <f>IF(data[[#This Row],[type]]="score",RANK(data[[#This Row],[score]],data[score])+COUNTIF($AD$3:AD720,AD720)-1,0)</f>
        <v>0</v>
      </c>
    </row>
    <row r="721" spans="24:31" x14ac:dyDescent="0.25">
      <c r="X721" s="1"/>
      <c r="Y721" s="1"/>
      <c r="AD721">
        <f>IF(data[[#This Row],[type]]="score",SUMPRODUCT($J$1:$AC$1,data[[#This Row],[ci.hts_index]:[stat.tb]]),-1)</f>
        <v>-1</v>
      </c>
      <c r="AE721">
        <f>IF(data[[#This Row],[type]]="score",RANK(data[[#This Row],[score]],data[score])+COUNTIF($AD$3:AD721,AD721)-1,0)</f>
        <v>0</v>
      </c>
    </row>
    <row r="722" spans="24:31" x14ac:dyDescent="0.25">
      <c r="X722" s="1"/>
      <c r="Y722" s="1"/>
      <c r="AD722">
        <f>IF(data[[#This Row],[type]]="score",SUMPRODUCT($J$1:$AC$1,data[[#This Row],[ci.hts_index]:[stat.tb]]),-1)</f>
        <v>-1</v>
      </c>
      <c r="AE722">
        <f>IF(data[[#This Row],[type]]="score",RANK(data[[#This Row],[score]],data[score])+COUNTIF($AD$3:AD722,AD722)-1,0)</f>
        <v>0</v>
      </c>
    </row>
    <row r="723" spans="24:31" x14ac:dyDescent="0.25">
      <c r="X723" s="1"/>
      <c r="Y723" s="1"/>
      <c r="AD723">
        <f>IF(data[[#This Row],[type]]="score",SUMPRODUCT($J$1:$AC$1,data[[#This Row],[ci.hts_index]:[stat.tb]]),-1)</f>
        <v>-1</v>
      </c>
      <c r="AE723">
        <f>IF(data[[#This Row],[type]]="score",RANK(data[[#This Row],[score]],data[score])+COUNTIF($AD$3:AD723,AD723)-1,0)</f>
        <v>0</v>
      </c>
    </row>
    <row r="724" spans="24:31" x14ac:dyDescent="0.25">
      <c r="X724" s="1"/>
      <c r="Y724" s="1"/>
      <c r="AD724">
        <f>IF(data[[#This Row],[type]]="score",SUMPRODUCT($J$1:$AC$1,data[[#This Row],[ci.hts_index]:[stat.tb]]),-1)</f>
        <v>-1</v>
      </c>
      <c r="AE724">
        <f>IF(data[[#This Row],[type]]="score",RANK(data[[#This Row],[score]],data[score])+COUNTIF($AD$3:AD724,AD724)-1,0)</f>
        <v>0</v>
      </c>
    </row>
    <row r="725" spans="24:31" x14ac:dyDescent="0.25">
      <c r="X725" s="1"/>
      <c r="Y725" s="1"/>
      <c r="AD725">
        <f>IF(data[[#This Row],[type]]="score",SUMPRODUCT($J$1:$AC$1,data[[#This Row],[ci.hts_index]:[stat.tb]]),-1)</f>
        <v>-1</v>
      </c>
      <c r="AE725">
        <f>IF(data[[#This Row],[type]]="score",RANK(data[[#This Row],[score]],data[score])+COUNTIF($AD$3:AD725,AD725)-1,0)</f>
        <v>0</v>
      </c>
    </row>
    <row r="726" spans="24:31" x14ac:dyDescent="0.25">
      <c r="X726" s="1"/>
      <c r="Y726" s="1"/>
      <c r="AD726">
        <f>IF(data[[#This Row],[type]]="score",SUMPRODUCT($J$1:$AC$1,data[[#This Row],[ci.hts_index]:[stat.tb]]),-1)</f>
        <v>-1</v>
      </c>
      <c r="AE726">
        <f>IF(data[[#This Row],[type]]="score",RANK(data[[#This Row],[score]],data[score])+COUNTIF($AD$3:AD726,AD726)-1,0)</f>
        <v>0</v>
      </c>
    </row>
    <row r="727" spans="24:31" x14ac:dyDescent="0.25">
      <c r="X727" s="1"/>
      <c r="Y727" s="1"/>
      <c r="AD727">
        <f>IF(data[[#This Row],[type]]="score",SUMPRODUCT($J$1:$AC$1,data[[#This Row],[ci.hts_index]:[stat.tb]]),-1)</f>
        <v>-1</v>
      </c>
      <c r="AE727">
        <f>IF(data[[#This Row],[type]]="score",RANK(data[[#This Row],[score]],data[score])+COUNTIF($AD$3:AD727,AD727)-1,0)</f>
        <v>0</v>
      </c>
    </row>
    <row r="728" spans="24:31" x14ac:dyDescent="0.25">
      <c r="X728" s="1"/>
      <c r="Y728" s="1"/>
      <c r="AD728">
        <f>IF(data[[#This Row],[type]]="score",SUMPRODUCT($J$1:$AC$1,data[[#This Row],[ci.hts_index]:[stat.tb]]),-1)</f>
        <v>-1</v>
      </c>
      <c r="AE728">
        <f>IF(data[[#This Row],[type]]="score",RANK(data[[#This Row],[score]],data[score])+COUNTIF($AD$3:AD728,AD728)-1,0)</f>
        <v>0</v>
      </c>
    </row>
    <row r="729" spans="24:31" x14ac:dyDescent="0.25">
      <c r="X729" s="1"/>
      <c r="Y729" s="1"/>
      <c r="AD729">
        <f>IF(data[[#This Row],[type]]="score",SUMPRODUCT($J$1:$AC$1,data[[#This Row],[ci.hts_index]:[stat.tb]]),-1)</f>
        <v>-1</v>
      </c>
      <c r="AE729">
        <f>IF(data[[#This Row],[type]]="score",RANK(data[[#This Row],[score]],data[score])+COUNTIF($AD$3:AD729,AD729)-1,0)</f>
        <v>0</v>
      </c>
    </row>
    <row r="730" spans="24:31" x14ac:dyDescent="0.25">
      <c r="X730" s="1"/>
      <c r="Y730" s="1"/>
      <c r="AD730">
        <f>IF(data[[#This Row],[type]]="score",SUMPRODUCT($J$1:$AC$1,data[[#This Row],[ci.hts_index]:[stat.tb]]),-1)</f>
        <v>-1</v>
      </c>
      <c r="AE730">
        <f>IF(data[[#This Row],[type]]="score",RANK(data[[#This Row],[score]],data[score])+COUNTIF($AD$3:AD730,AD730)-1,0)</f>
        <v>0</v>
      </c>
    </row>
    <row r="731" spans="24:31" x14ac:dyDescent="0.25">
      <c r="X731" s="1"/>
      <c r="Y731" s="1"/>
      <c r="AD731">
        <f>IF(data[[#This Row],[type]]="score",SUMPRODUCT($J$1:$AC$1,data[[#This Row],[ci.hts_index]:[stat.tb]]),-1)</f>
        <v>-1</v>
      </c>
      <c r="AE731">
        <f>IF(data[[#This Row],[type]]="score",RANK(data[[#This Row],[score]],data[score])+COUNTIF($AD$3:AD731,AD731)-1,0)</f>
        <v>0</v>
      </c>
    </row>
    <row r="732" spans="24:31" x14ac:dyDescent="0.25">
      <c r="X732" s="1"/>
      <c r="Y732" s="1"/>
      <c r="AD732">
        <f>IF(data[[#This Row],[type]]="score",SUMPRODUCT($J$1:$AC$1,data[[#This Row],[ci.hts_index]:[stat.tb]]),-1)</f>
        <v>-1</v>
      </c>
      <c r="AE732">
        <f>IF(data[[#This Row],[type]]="score",RANK(data[[#This Row],[score]],data[score])+COUNTIF($AD$3:AD732,AD732)-1,0)</f>
        <v>0</v>
      </c>
    </row>
    <row r="733" spans="24:31" x14ac:dyDescent="0.25">
      <c r="X733" s="1"/>
      <c r="Y733" s="1"/>
      <c r="AD733">
        <f>IF(data[[#This Row],[type]]="score",SUMPRODUCT($J$1:$AC$1,data[[#This Row],[ci.hts_index]:[stat.tb]]),-1)</f>
        <v>-1</v>
      </c>
      <c r="AE733">
        <f>IF(data[[#This Row],[type]]="score",RANK(data[[#This Row],[score]],data[score])+COUNTIF($AD$3:AD733,AD733)-1,0)</f>
        <v>0</v>
      </c>
    </row>
    <row r="734" spans="24:31" x14ac:dyDescent="0.25">
      <c r="X734" s="1"/>
      <c r="Y734" s="1"/>
      <c r="AD734">
        <f>IF(data[[#This Row],[type]]="score",SUMPRODUCT($J$1:$AC$1,data[[#This Row],[ci.hts_index]:[stat.tb]]),-1)</f>
        <v>-1</v>
      </c>
      <c r="AE734">
        <f>IF(data[[#This Row],[type]]="score",RANK(data[[#This Row],[score]],data[score])+COUNTIF($AD$3:AD734,AD734)-1,0)</f>
        <v>0</v>
      </c>
    </row>
    <row r="735" spans="24:31" x14ac:dyDescent="0.25">
      <c r="X735" s="1"/>
      <c r="Y735" s="1"/>
      <c r="AD735">
        <f>IF(data[[#This Row],[type]]="score",SUMPRODUCT($J$1:$AC$1,data[[#This Row],[ci.hts_index]:[stat.tb]]),-1)</f>
        <v>-1</v>
      </c>
      <c r="AE735">
        <f>IF(data[[#This Row],[type]]="score",RANK(data[[#This Row],[score]],data[score])+COUNTIF($AD$3:AD735,AD735)-1,0)</f>
        <v>0</v>
      </c>
    </row>
    <row r="736" spans="24:31" x14ac:dyDescent="0.25">
      <c r="X736" s="1"/>
      <c r="Y736" s="1"/>
      <c r="AD736">
        <f>IF(data[[#This Row],[type]]="score",SUMPRODUCT($J$1:$AC$1,data[[#This Row],[ci.hts_index]:[stat.tb]]),-1)</f>
        <v>-1</v>
      </c>
      <c r="AE736">
        <f>IF(data[[#This Row],[type]]="score",RANK(data[[#This Row],[score]],data[score])+COUNTIF($AD$3:AD736,AD736)-1,0)</f>
        <v>0</v>
      </c>
    </row>
    <row r="737" spans="24:31" x14ac:dyDescent="0.25">
      <c r="X737" s="1"/>
      <c r="Y737" s="1"/>
      <c r="AD737">
        <f>IF(data[[#This Row],[type]]="score",SUMPRODUCT($J$1:$AC$1,data[[#This Row],[ci.hts_index]:[stat.tb]]),-1)</f>
        <v>-1</v>
      </c>
      <c r="AE737">
        <f>IF(data[[#This Row],[type]]="score",RANK(data[[#This Row],[score]],data[score])+COUNTIF($AD$3:AD737,AD737)-1,0)</f>
        <v>0</v>
      </c>
    </row>
    <row r="738" spans="24:31" x14ac:dyDescent="0.25">
      <c r="X738" s="1"/>
      <c r="Y738" s="1"/>
      <c r="AD738">
        <f>IF(data[[#This Row],[type]]="score",SUMPRODUCT($J$1:$AC$1,data[[#This Row],[ci.hts_index]:[stat.tb]]),-1)</f>
        <v>-1</v>
      </c>
      <c r="AE738">
        <f>IF(data[[#This Row],[type]]="score",RANK(data[[#This Row],[score]],data[score])+COUNTIF($AD$3:AD738,AD738)-1,0)</f>
        <v>0</v>
      </c>
    </row>
    <row r="739" spans="24:31" x14ac:dyDescent="0.25">
      <c r="X739" s="1"/>
      <c r="Y739" s="1"/>
      <c r="AD739">
        <f>IF(data[[#This Row],[type]]="score",SUMPRODUCT($J$1:$AC$1,data[[#This Row],[ci.hts_index]:[stat.tb]]),-1)</f>
        <v>-1</v>
      </c>
      <c r="AE739">
        <f>IF(data[[#This Row],[type]]="score",RANK(data[[#This Row],[score]],data[score])+COUNTIF($AD$3:AD739,AD739)-1,0)</f>
        <v>0</v>
      </c>
    </row>
    <row r="740" spans="24:31" x14ac:dyDescent="0.25">
      <c r="X740" s="1"/>
      <c r="Y740" s="1"/>
      <c r="AD740">
        <f>IF(data[[#This Row],[type]]="score",SUMPRODUCT($J$1:$AC$1,data[[#This Row],[ci.hts_index]:[stat.tb]]),-1)</f>
        <v>-1</v>
      </c>
      <c r="AE740">
        <f>IF(data[[#This Row],[type]]="score",RANK(data[[#This Row],[score]],data[score])+COUNTIF($AD$3:AD740,AD740)-1,0)</f>
        <v>0</v>
      </c>
    </row>
    <row r="741" spans="24:31" x14ac:dyDescent="0.25">
      <c r="X741" s="1"/>
      <c r="Y741" s="1"/>
      <c r="AD741">
        <f>IF(data[[#This Row],[type]]="score",SUMPRODUCT($J$1:$AC$1,data[[#This Row],[ci.hts_index]:[stat.tb]]),-1)</f>
        <v>-1</v>
      </c>
      <c r="AE741">
        <f>IF(data[[#This Row],[type]]="score",RANK(data[[#This Row],[score]],data[score])+COUNTIF($AD$3:AD741,AD741)-1,0)</f>
        <v>0</v>
      </c>
    </row>
    <row r="742" spans="24:31" x14ac:dyDescent="0.25">
      <c r="X742" s="1"/>
      <c r="Y742" s="1"/>
      <c r="AD742">
        <f>IF(data[[#This Row],[type]]="score",SUMPRODUCT($J$1:$AC$1,data[[#This Row],[ci.hts_index]:[stat.tb]]),-1)</f>
        <v>-1</v>
      </c>
      <c r="AE742">
        <f>IF(data[[#This Row],[type]]="score",RANK(data[[#This Row],[score]],data[score])+COUNTIF($AD$3:AD742,AD742)-1,0)</f>
        <v>0</v>
      </c>
    </row>
    <row r="743" spans="24:31" x14ac:dyDescent="0.25">
      <c r="X743" s="1"/>
      <c r="Y743" s="1"/>
      <c r="AD743">
        <f>IF(data[[#This Row],[type]]="score",SUMPRODUCT($J$1:$AC$1,data[[#This Row],[ci.hts_index]:[stat.tb]]),-1)</f>
        <v>-1</v>
      </c>
      <c r="AE743">
        <f>IF(data[[#This Row],[type]]="score",RANK(data[[#This Row],[score]],data[score])+COUNTIF($AD$3:AD743,AD743)-1,0)</f>
        <v>0</v>
      </c>
    </row>
    <row r="744" spans="24:31" x14ac:dyDescent="0.25">
      <c r="X744" s="1"/>
      <c r="Y744" s="1"/>
      <c r="AD744">
        <f>IF(data[[#This Row],[type]]="score",SUMPRODUCT($J$1:$AC$1,data[[#This Row],[ci.hts_index]:[stat.tb]]),-1)</f>
        <v>-1</v>
      </c>
      <c r="AE744">
        <f>IF(data[[#This Row],[type]]="score",RANK(data[[#This Row],[score]],data[score])+COUNTIF($AD$3:AD744,AD744)-1,0)</f>
        <v>0</v>
      </c>
    </row>
    <row r="745" spans="24:31" x14ac:dyDescent="0.25">
      <c r="X745" s="1"/>
      <c r="Y745" s="1"/>
      <c r="AD745">
        <f>IF(data[[#This Row],[type]]="score",SUMPRODUCT($J$1:$AC$1,data[[#This Row],[ci.hts_index]:[stat.tb]]),-1)</f>
        <v>-1</v>
      </c>
      <c r="AE745">
        <f>IF(data[[#This Row],[type]]="score",RANK(data[[#This Row],[score]],data[score])+COUNTIF($AD$3:AD745,AD745)-1,0)</f>
        <v>0</v>
      </c>
    </row>
    <row r="746" spans="24:31" x14ac:dyDescent="0.25">
      <c r="X746" s="1"/>
      <c r="Y746" s="1"/>
      <c r="AD746">
        <f>IF(data[[#This Row],[type]]="score",SUMPRODUCT($J$1:$AC$1,data[[#This Row],[ci.hts_index]:[stat.tb]]),-1)</f>
        <v>-1</v>
      </c>
      <c r="AE746">
        <f>IF(data[[#This Row],[type]]="score",RANK(data[[#This Row],[score]],data[score])+COUNTIF($AD$3:AD746,AD746)-1,0)</f>
        <v>0</v>
      </c>
    </row>
    <row r="747" spans="24:31" x14ac:dyDescent="0.25">
      <c r="X747" s="1"/>
      <c r="Y747" s="1"/>
      <c r="AD747">
        <f>IF(data[[#This Row],[type]]="score",SUMPRODUCT($J$1:$AC$1,data[[#This Row],[ci.hts_index]:[stat.tb]]),-1)</f>
        <v>-1</v>
      </c>
      <c r="AE747">
        <f>IF(data[[#This Row],[type]]="score",RANK(data[[#This Row],[score]],data[score])+COUNTIF($AD$3:AD747,AD747)-1,0)</f>
        <v>0</v>
      </c>
    </row>
    <row r="748" spans="24:31" x14ac:dyDescent="0.25">
      <c r="X748" s="1"/>
      <c r="Y748" s="1"/>
      <c r="AD748">
        <f>IF(data[[#This Row],[type]]="score",SUMPRODUCT($J$1:$AC$1,data[[#This Row],[ci.hts_index]:[stat.tb]]),-1)</f>
        <v>-1</v>
      </c>
      <c r="AE748">
        <f>IF(data[[#This Row],[type]]="score",RANK(data[[#This Row],[score]],data[score])+COUNTIF($AD$3:AD748,AD748)-1,0)</f>
        <v>0</v>
      </c>
    </row>
    <row r="749" spans="24:31" x14ac:dyDescent="0.25">
      <c r="X749" s="1"/>
      <c r="Y749" s="1"/>
      <c r="AD749">
        <f>IF(data[[#This Row],[type]]="score",SUMPRODUCT($J$1:$AC$1,data[[#This Row],[ci.hts_index]:[stat.tb]]),-1)</f>
        <v>-1</v>
      </c>
      <c r="AE749">
        <f>IF(data[[#This Row],[type]]="score",RANK(data[[#This Row],[score]],data[score])+COUNTIF($AD$3:AD749,AD749)-1,0)</f>
        <v>0</v>
      </c>
    </row>
    <row r="750" spans="24:31" x14ac:dyDescent="0.25">
      <c r="X750" s="1"/>
      <c r="Y750" s="1"/>
      <c r="AD750">
        <f>IF(data[[#This Row],[type]]="score",SUMPRODUCT($J$1:$AC$1,data[[#This Row],[ci.hts_index]:[stat.tb]]),-1)</f>
        <v>-1</v>
      </c>
      <c r="AE750">
        <f>IF(data[[#This Row],[type]]="score",RANK(data[[#This Row],[score]],data[score])+COUNTIF($AD$3:AD750,AD750)-1,0)</f>
        <v>0</v>
      </c>
    </row>
    <row r="751" spans="24:31" x14ac:dyDescent="0.25">
      <c r="X751" s="1"/>
      <c r="Y751" s="1"/>
      <c r="AD751">
        <f>IF(data[[#This Row],[type]]="score",SUMPRODUCT($J$1:$AC$1,data[[#This Row],[ci.hts_index]:[stat.tb]]),-1)</f>
        <v>-1</v>
      </c>
      <c r="AE751">
        <f>IF(data[[#This Row],[type]]="score",RANK(data[[#This Row],[score]],data[score])+COUNTIF($AD$3:AD751,AD751)-1,0)</f>
        <v>0</v>
      </c>
    </row>
    <row r="752" spans="24:31" x14ac:dyDescent="0.25">
      <c r="X752" s="1"/>
      <c r="Y752" s="1"/>
      <c r="AD752">
        <f>IF(data[[#This Row],[type]]="score",SUMPRODUCT($J$1:$AC$1,data[[#This Row],[ci.hts_index]:[stat.tb]]),-1)</f>
        <v>-1</v>
      </c>
      <c r="AE752">
        <f>IF(data[[#This Row],[type]]="score",RANK(data[[#This Row],[score]],data[score])+COUNTIF($AD$3:AD752,AD752)-1,0)</f>
        <v>0</v>
      </c>
    </row>
    <row r="753" spans="24:31" x14ac:dyDescent="0.25">
      <c r="X753" s="1"/>
      <c r="Y753" s="1"/>
      <c r="AD753">
        <f>IF(data[[#This Row],[type]]="score",SUMPRODUCT($J$1:$AC$1,data[[#This Row],[ci.hts_index]:[stat.tb]]),-1)</f>
        <v>-1</v>
      </c>
      <c r="AE753">
        <f>IF(data[[#This Row],[type]]="score",RANK(data[[#This Row],[score]],data[score])+COUNTIF($AD$3:AD753,AD753)-1,0)</f>
        <v>0</v>
      </c>
    </row>
    <row r="754" spans="24:31" x14ac:dyDescent="0.25">
      <c r="X754" s="1"/>
      <c r="Y754" s="1"/>
      <c r="AD754">
        <f>IF(data[[#This Row],[type]]="score",SUMPRODUCT($J$1:$AC$1,data[[#This Row],[ci.hts_index]:[stat.tb]]),-1)</f>
        <v>-1</v>
      </c>
      <c r="AE754">
        <f>IF(data[[#This Row],[type]]="score",RANK(data[[#This Row],[score]],data[score])+COUNTIF($AD$3:AD754,AD754)-1,0)</f>
        <v>0</v>
      </c>
    </row>
    <row r="755" spans="24:31" x14ac:dyDescent="0.25">
      <c r="X755" s="1"/>
      <c r="Y755" s="1"/>
      <c r="AD755">
        <f>IF(data[[#This Row],[type]]="score",SUMPRODUCT($J$1:$AC$1,data[[#This Row],[ci.hts_index]:[stat.tb]]),-1)</f>
        <v>-1</v>
      </c>
      <c r="AE755">
        <f>IF(data[[#This Row],[type]]="score",RANK(data[[#This Row],[score]],data[score])+COUNTIF($AD$3:AD755,AD755)-1,0)</f>
        <v>0</v>
      </c>
    </row>
    <row r="756" spans="24:31" x14ac:dyDescent="0.25">
      <c r="X756" s="1"/>
      <c r="Y756" s="1"/>
      <c r="AD756">
        <f>IF(data[[#This Row],[type]]="score",SUMPRODUCT($J$1:$AC$1,data[[#This Row],[ci.hts_index]:[stat.tb]]),-1)</f>
        <v>-1</v>
      </c>
      <c r="AE756">
        <f>IF(data[[#This Row],[type]]="score",RANK(data[[#This Row],[score]],data[score])+COUNTIF($AD$3:AD756,AD756)-1,0)</f>
        <v>0</v>
      </c>
    </row>
    <row r="757" spans="24:31" x14ac:dyDescent="0.25">
      <c r="X757" s="1"/>
      <c r="Y757" s="1"/>
      <c r="AD757">
        <f>IF(data[[#This Row],[type]]="score",SUMPRODUCT($J$1:$AC$1,data[[#This Row],[ci.hts_index]:[stat.tb]]),-1)</f>
        <v>-1</v>
      </c>
      <c r="AE757">
        <f>IF(data[[#This Row],[type]]="score",RANK(data[[#This Row],[score]],data[score])+COUNTIF($AD$3:AD757,AD757)-1,0)</f>
        <v>0</v>
      </c>
    </row>
    <row r="758" spans="24:31" x14ac:dyDescent="0.25">
      <c r="X758" s="1"/>
      <c r="Y758" s="1"/>
      <c r="AD758">
        <f>IF(data[[#This Row],[type]]="score",SUMPRODUCT($J$1:$AC$1,data[[#This Row],[ci.hts_index]:[stat.tb]]),-1)</f>
        <v>-1</v>
      </c>
      <c r="AE758">
        <f>IF(data[[#This Row],[type]]="score",RANK(data[[#This Row],[score]],data[score])+COUNTIF($AD$3:AD758,AD758)-1,0)</f>
        <v>0</v>
      </c>
    </row>
    <row r="759" spans="24:31" x14ac:dyDescent="0.25">
      <c r="X759" s="1"/>
      <c r="Y759" s="1"/>
      <c r="AD759">
        <f>IF(data[[#This Row],[type]]="score",SUMPRODUCT($J$1:$AC$1,data[[#This Row],[ci.hts_index]:[stat.tb]]),-1)</f>
        <v>-1</v>
      </c>
      <c r="AE759">
        <f>IF(data[[#This Row],[type]]="score",RANK(data[[#This Row],[score]],data[score])+COUNTIF($AD$3:AD759,AD759)-1,0)</f>
        <v>0</v>
      </c>
    </row>
    <row r="760" spans="24:31" x14ac:dyDescent="0.25">
      <c r="X760" s="1"/>
      <c r="Y760" s="1"/>
      <c r="AD760">
        <f>IF(data[[#This Row],[type]]="score",SUMPRODUCT($J$1:$AC$1,data[[#This Row],[ci.hts_index]:[stat.tb]]),-1)</f>
        <v>-1</v>
      </c>
      <c r="AE760">
        <f>IF(data[[#This Row],[type]]="score",RANK(data[[#This Row],[score]],data[score])+COUNTIF($AD$3:AD760,AD760)-1,0)</f>
        <v>0</v>
      </c>
    </row>
    <row r="761" spans="24:31" x14ac:dyDescent="0.25">
      <c r="X761" s="1"/>
      <c r="Y761" s="1"/>
      <c r="AD761">
        <f>IF(data[[#This Row],[type]]="score",SUMPRODUCT($J$1:$AC$1,data[[#This Row],[ci.hts_index]:[stat.tb]]),-1)</f>
        <v>-1</v>
      </c>
      <c r="AE761">
        <f>IF(data[[#This Row],[type]]="score",RANK(data[[#This Row],[score]],data[score])+COUNTIF($AD$3:AD761,AD761)-1,0)</f>
        <v>0</v>
      </c>
    </row>
    <row r="762" spans="24:31" x14ac:dyDescent="0.25">
      <c r="X762" s="1"/>
      <c r="Y762" s="1"/>
      <c r="AD762">
        <f>IF(data[[#This Row],[type]]="score",SUMPRODUCT($J$1:$AC$1,data[[#This Row],[ci.hts_index]:[stat.tb]]),-1)</f>
        <v>-1</v>
      </c>
      <c r="AE762">
        <f>IF(data[[#This Row],[type]]="score",RANK(data[[#This Row],[score]],data[score])+COUNTIF($AD$3:AD762,AD762)-1,0)</f>
        <v>0</v>
      </c>
    </row>
    <row r="763" spans="24:31" x14ac:dyDescent="0.25">
      <c r="X763" s="1"/>
      <c r="Y763" s="1"/>
      <c r="AD763">
        <f>IF(data[[#This Row],[type]]="score",SUMPRODUCT($J$1:$AC$1,data[[#This Row],[ci.hts_index]:[stat.tb]]),-1)</f>
        <v>-1</v>
      </c>
      <c r="AE763">
        <f>IF(data[[#This Row],[type]]="score",RANK(data[[#This Row],[score]],data[score])+COUNTIF($AD$3:AD763,AD763)-1,0)</f>
        <v>0</v>
      </c>
    </row>
    <row r="764" spans="24:31" x14ac:dyDescent="0.25">
      <c r="X764" s="1"/>
      <c r="Y764" s="1"/>
      <c r="AD764">
        <f>IF(data[[#This Row],[type]]="score",SUMPRODUCT($J$1:$AC$1,data[[#This Row],[ci.hts_index]:[stat.tb]]),-1)</f>
        <v>-1</v>
      </c>
      <c r="AE764">
        <f>IF(data[[#This Row],[type]]="score",RANK(data[[#This Row],[score]],data[score])+COUNTIF($AD$3:AD764,AD764)-1,0)</f>
        <v>0</v>
      </c>
    </row>
    <row r="765" spans="24:31" x14ac:dyDescent="0.25">
      <c r="X765" s="1"/>
      <c r="Y765" s="1"/>
      <c r="AD765">
        <f>IF(data[[#This Row],[type]]="score",SUMPRODUCT($J$1:$AC$1,data[[#This Row],[ci.hts_index]:[stat.tb]]),-1)</f>
        <v>-1</v>
      </c>
      <c r="AE765">
        <f>IF(data[[#This Row],[type]]="score",RANK(data[[#This Row],[score]],data[score])+COUNTIF($AD$3:AD765,AD765)-1,0)</f>
        <v>0</v>
      </c>
    </row>
    <row r="766" spans="24:31" x14ac:dyDescent="0.25">
      <c r="X766" s="1"/>
      <c r="Y766" s="1"/>
      <c r="AD766">
        <f>IF(data[[#This Row],[type]]="score",SUMPRODUCT($J$1:$AC$1,data[[#This Row],[ci.hts_index]:[stat.tb]]),-1)</f>
        <v>-1</v>
      </c>
      <c r="AE766">
        <f>IF(data[[#This Row],[type]]="score",RANK(data[[#This Row],[score]],data[score])+COUNTIF($AD$3:AD766,AD766)-1,0)</f>
        <v>0</v>
      </c>
    </row>
    <row r="767" spans="24:31" x14ac:dyDescent="0.25">
      <c r="X767" s="1"/>
      <c r="Y767" s="1"/>
      <c r="AD767">
        <f>IF(data[[#This Row],[type]]="score",SUMPRODUCT($J$1:$AC$1,data[[#This Row],[ci.hts_index]:[stat.tb]]),-1)</f>
        <v>-1</v>
      </c>
      <c r="AE767">
        <f>IF(data[[#This Row],[type]]="score",RANK(data[[#This Row],[score]],data[score])+COUNTIF($AD$3:AD767,AD767)-1,0)</f>
        <v>0</v>
      </c>
    </row>
    <row r="768" spans="24:31" x14ac:dyDescent="0.25">
      <c r="X768" s="1"/>
      <c r="Y768" s="1"/>
      <c r="AD768">
        <f>IF(data[[#This Row],[type]]="score",SUMPRODUCT($J$1:$AC$1,data[[#This Row],[ci.hts_index]:[stat.tb]]),-1)</f>
        <v>-1</v>
      </c>
      <c r="AE768">
        <f>IF(data[[#This Row],[type]]="score",RANK(data[[#This Row],[score]],data[score])+COUNTIF($AD$3:AD768,AD768)-1,0)</f>
        <v>0</v>
      </c>
    </row>
    <row r="769" spans="24:31" x14ac:dyDescent="0.25">
      <c r="X769" s="1"/>
      <c r="Y769" s="1"/>
      <c r="AD769">
        <f>IF(data[[#This Row],[type]]="score",SUMPRODUCT($J$1:$AC$1,data[[#This Row],[ci.hts_index]:[stat.tb]]),-1)</f>
        <v>-1</v>
      </c>
      <c r="AE769">
        <f>IF(data[[#This Row],[type]]="score",RANK(data[[#This Row],[score]],data[score])+COUNTIF($AD$3:AD769,AD769)-1,0)</f>
        <v>0</v>
      </c>
    </row>
    <row r="770" spans="24:31" x14ac:dyDescent="0.25">
      <c r="X770" s="1"/>
      <c r="Y770" s="1"/>
      <c r="AD770">
        <f>IF(data[[#This Row],[type]]="score",SUMPRODUCT($J$1:$AC$1,data[[#This Row],[ci.hts_index]:[stat.tb]]),-1)</f>
        <v>-1</v>
      </c>
      <c r="AE770">
        <f>IF(data[[#This Row],[type]]="score",RANK(data[[#This Row],[score]],data[score])+COUNTIF($AD$3:AD770,AD770)-1,0)</f>
        <v>0</v>
      </c>
    </row>
    <row r="771" spans="24:31" x14ac:dyDescent="0.25">
      <c r="X771" s="1"/>
      <c r="Y771" s="1"/>
      <c r="AD771">
        <f>IF(data[[#This Row],[type]]="score",SUMPRODUCT($J$1:$AC$1,data[[#This Row],[ci.hts_index]:[stat.tb]]),-1)</f>
        <v>-1</v>
      </c>
      <c r="AE771">
        <f>IF(data[[#This Row],[type]]="score",RANK(data[[#This Row],[score]],data[score])+COUNTIF($AD$3:AD771,AD771)-1,0)</f>
        <v>0</v>
      </c>
    </row>
    <row r="772" spans="24:31" x14ac:dyDescent="0.25">
      <c r="X772" s="1"/>
      <c r="Y772" s="1"/>
      <c r="AD772">
        <f>IF(data[[#This Row],[type]]="score",SUMPRODUCT($J$1:$AC$1,data[[#This Row],[ci.hts_index]:[stat.tb]]),-1)</f>
        <v>-1</v>
      </c>
      <c r="AE772">
        <f>IF(data[[#This Row],[type]]="score",RANK(data[[#This Row],[score]],data[score])+COUNTIF($AD$3:AD772,AD772)-1,0)</f>
        <v>0</v>
      </c>
    </row>
    <row r="773" spans="24:31" x14ac:dyDescent="0.25">
      <c r="X773" s="1"/>
      <c r="Y773" s="1"/>
      <c r="AD773">
        <f>IF(data[[#This Row],[type]]="score",SUMPRODUCT($J$1:$AC$1,data[[#This Row],[ci.hts_index]:[stat.tb]]),-1)</f>
        <v>-1</v>
      </c>
      <c r="AE773">
        <f>IF(data[[#This Row],[type]]="score",RANK(data[[#This Row],[score]],data[score])+COUNTIF($AD$3:AD773,AD773)-1,0)</f>
        <v>0</v>
      </c>
    </row>
    <row r="774" spans="24:31" x14ac:dyDescent="0.25">
      <c r="X774" s="1"/>
      <c r="Y774" s="1"/>
      <c r="AD774">
        <f>IF(data[[#This Row],[type]]="score",SUMPRODUCT($J$1:$AC$1,data[[#This Row],[ci.hts_index]:[stat.tb]]),-1)</f>
        <v>-1</v>
      </c>
      <c r="AE774">
        <f>IF(data[[#This Row],[type]]="score",RANK(data[[#This Row],[score]],data[score])+COUNTIF($AD$3:AD774,AD774)-1,0)</f>
        <v>0</v>
      </c>
    </row>
    <row r="775" spans="24:31" x14ac:dyDescent="0.25">
      <c r="X775" s="1"/>
      <c r="Y775" s="1"/>
      <c r="AD775">
        <f>IF(data[[#This Row],[type]]="score",SUMPRODUCT($J$1:$AC$1,data[[#This Row],[ci.hts_index]:[stat.tb]]),-1)</f>
        <v>-1</v>
      </c>
      <c r="AE775">
        <f>IF(data[[#This Row],[type]]="score",RANK(data[[#This Row],[score]],data[score])+COUNTIF($AD$3:AD775,AD775)-1,0)</f>
        <v>0</v>
      </c>
    </row>
    <row r="776" spans="24:31" x14ac:dyDescent="0.25">
      <c r="X776" s="1"/>
      <c r="Y776" s="1"/>
      <c r="AD776">
        <f>IF(data[[#This Row],[type]]="score",SUMPRODUCT($J$1:$AC$1,data[[#This Row],[ci.hts_index]:[stat.tb]]),-1)</f>
        <v>-1</v>
      </c>
      <c r="AE776">
        <f>IF(data[[#This Row],[type]]="score",RANK(data[[#This Row],[score]],data[score])+COUNTIF($AD$3:AD776,AD776)-1,0)</f>
        <v>0</v>
      </c>
    </row>
    <row r="777" spans="24:31" x14ac:dyDescent="0.25">
      <c r="X777" s="1"/>
      <c r="Y777" s="1"/>
      <c r="AD777">
        <f>IF(data[[#This Row],[type]]="score",SUMPRODUCT($J$1:$AC$1,data[[#This Row],[ci.hts_index]:[stat.tb]]),-1)</f>
        <v>-1</v>
      </c>
      <c r="AE777">
        <f>IF(data[[#This Row],[type]]="score",RANK(data[[#This Row],[score]],data[score])+COUNTIF($AD$3:AD777,AD777)-1,0)</f>
        <v>0</v>
      </c>
    </row>
    <row r="778" spans="24:31" x14ac:dyDescent="0.25">
      <c r="X778" s="1"/>
      <c r="Y778" s="1"/>
      <c r="AD778">
        <f>IF(data[[#This Row],[type]]="score",SUMPRODUCT($J$1:$AC$1,data[[#This Row],[ci.hts_index]:[stat.tb]]),-1)</f>
        <v>-1</v>
      </c>
      <c r="AE778">
        <f>IF(data[[#This Row],[type]]="score",RANK(data[[#This Row],[score]],data[score])+COUNTIF($AD$3:AD778,AD778)-1,0)</f>
        <v>0</v>
      </c>
    </row>
    <row r="779" spans="24:31" x14ac:dyDescent="0.25">
      <c r="X779" s="1"/>
      <c r="Y779" s="1"/>
      <c r="AD779">
        <f>IF(data[[#This Row],[type]]="score",SUMPRODUCT($J$1:$AC$1,data[[#This Row],[ci.hts_index]:[stat.tb]]),-1)</f>
        <v>-1</v>
      </c>
      <c r="AE779">
        <f>IF(data[[#This Row],[type]]="score",RANK(data[[#This Row],[score]],data[score])+COUNTIF($AD$3:AD779,AD779)-1,0)</f>
        <v>0</v>
      </c>
    </row>
    <row r="780" spans="24:31" x14ac:dyDescent="0.25">
      <c r="X780" s="1"/>
      <c r="Y780" s="1"/>
      <c r="AD780">
        <f>IF(data[[#This Row],[type]]="score",SUMPRODUCT($J$1:$AC$1,data[[#This Row],[ci.hts_index]:[stat.tb]]),-1)</f>
        <v>-1</v>
      </c>
      <c r="AE780">
        <f>IF(data[[#This Row],[type]]="score",RANK(data[[#This Row],[score]],data[score])+COUNTIF($AD$3:AD780,AD780)-1,0)</f>
        <v>0</v>
      </c>
    </row>
    <row r="781" spans="24:31" x14ac:dyDescent="0.25">
      <c r="X781" s="1"/>
      <c r="Y781" s="1"/>
      <c r="AD781">
        <f>IF(data[[#This Row],[type]]="score",SUMPRODUCT($J$1:$AC$1,data[[#This Row],[ci.hts_index]:[stat.tb]]),-1)</f>
        <v>-1</v>
      </c>
      <c r="AE781">
        <f>IF(data[[#This Row],[type]]="score",RANK(data[[#This Row],[score]],data[score])+COUNTIF($AD$3:AD781,AD781)-1,0)</f>
        <v>0</v>
      </c>
    </row>
    <row r="782" spans="24:31" x14ac:dyDescent="0.25">
      <c r="X782" s="1"/>
      <c r="Y782" s="1"/>
      <c r="AD782">
        <f>IF(data[[#This Row],[type]]="score",SUMPRODUCT($J$1:$AC$1,data[[#This Row],[ci.hts_index]:[stat.tb]]),-1)</f>
        <v>-1</v>
      </c>
      <c r="AE782">
        <f>IF(data[[#This Row],[type]]="score",RANK(data[[#This Row],[score]],data[score])+COUNTIF($AD$3:AD782,AD782)-1,0)</f>
        <v>0</v>
      </c>
    </row>
    <row r="783" spans="24:31" x14ac:dyDescent="0.25">
      <c r="X783" s="1"/>
      <c r="Y783" s="1"/>
      <c r="AD783">
        <f>IF(data[[#This Row],[type]]="score",SUMPRODUCT($J$1:$AC$1,data[[#This Row],[ci.hts_index]:[stat.tb]]),-1)</f>
        <v>-1</v>
      </c>
      <c r="AE783">
        <f>IF(data[[#This Row],[type]]="score",RANK(data[[#This Row],[score]],data[score])+COUNTIF($AD$3:AD783,AD783)-1,0)</f>
        <v>0</v>
      </c>
    </row>
    <row r="784" spans="24:31" x14ac:dyDescent="0.25">
      <c r="X784" s="1"/>
      <c r="Y784" s="1"/>
      <c r="AD784">
        <f>IF(data[[#This Row],[type]]="score",SUMPRODUCT($J$1:$AC$1,data[[#This Row],[ci.hts_index]:[stat.tb]]),-1)</f>
        <v>-1</v>
      </c>
      <c r="AE784">
        <f>IF(data[[#This Row],[type]]="score",RANK(data[[#This Row],[score]],data[score])+COUNTIF($AD$3:AD784,AD784)-1,0)</f>
        <v>0</v>
      </c>
    </row>
    <row r="785" spans="24:31" x14ac:dyDescent="0.25">
      <c r="X785" s="1"/>
      <c r="Y785" s="1"/>
      <c r="AD785">
        <f>IF(data[[#This Row],[type]]="score",SUMPRODUCT($J$1:$AC$1,data[[#This Row],[ci.hts_index]:[stat.tb]]),-1)</f>
        <v>-1</v>
      </c>
      <c r="AE785">
        <f>IF(data[[#This Row],[type]]="score",RANK(data[[#This Row],[score]],data[score])+COUNTIF($AD$3:AD785,AD785)-1,0)</f>
        <v>0</v>
      </c>
    </row>
    <row r="786" spans="24:31" x14ac:dyDescent="0.25">
      <c r="X786" s="1"/>
      <c r="Y786" s="1"/>
      <c r="AD786">
        <f>IF(data[[#This Row],[type]]="score",SUMPRODUCT($J$1:$AC$1,data[[#This Row],[ci.hts_index]:[stat.tb]]),-1)</f>
        <v>-1</v>
      </c>
      <c r="AE786">
        <f>IF(data[[#This Row],[type]]="score",RANK(data[[#This Row],[score]],data[score])+COUNTIF($AD$3:AD786,AD786)-1,0)</f>
        <v>0</v>
      </c>
    </row>
    <row r="787" spans="24:31" x14ac:dyDescent="0.25">
      <c r="X787" s="1"/>
      <c r="Y787" s="1"/>
      <c r="AD787">
        <f>IF(data[[#This Row],[type]]="score",SUMPRODUCT($J$1:$AC$1,data[[#This Row],[ci.hts_index]:[stat.tb]]),-1)</f>
        <v>-1</v>
      </c>
      <c r="AE787">
        <f>IF(data[[#This Row],[type]]="score",RANK(data[[#This Row],[score]],data[score])+COUNTIF($AD$3:AD787,AD787)-1,0)</f>
        <v>0</v>
      </c>
    </row>
    <row r="788" spans="24:31" x14ac:dyDescent="0.25">
      <c r="X788" s="1"/>
      <c r="Y788" s="1"/>
      <c r="AD788">
        <f>IF(data[[#This Row],[type]]="score",SUMPRODUCT($J$1:$AC$1,data[[#This Row],[ci.hts_index]:[stat.tb]]),-1)</f>
        <v>-1</v>
      </c>
      <c r="AE788">
        <f>IF(data[[#This Row],[type]]="score",RANK(data[[#This Row],[score]],data[score])+COUNTIF($AD$3:AD788,AD788)-1,0)</f>
        <v>0</v>
      </c>
    </row>
    <row r="789" spans="24:31" x14ac:dyDescent="0.25">
      <c r="X789" s="1"/>
      <c r="Y789" s="1"/>
      <c r="AD789">
        <f>IF(data[[#This Row],[type]]="score",SUMPRODUCT($J$1:$AC$1,data[[#This Row],[ci.hts_index]:[stat.tb]]),-1)</f>
        <v>-1</v>
      </c>
      <c r="AE789">
        <f>IF(data[[#This Row],[type]]="score",RANK(data[[#This Row],[score]],data[score])+COUNTIF($AD$3:AD789,AD789)-1,0)</f>
        <v>0</v>
      </c>
    </row>
    <row r="790" spans="24:31" x14ac:dyDescent="0.25">
      <c r="X790" s="1"/>
      <c r="Y790" s="1"/>
      <c r="AD790">
        <f>IF(data[[#This Row],[type]]="score",SUMPRODUCT($J$1:$AC$1,data[[#This Row],[ci.hts_index]:[stat.tb]]),-1)</f>
        <v>-1</v>
      </c>
      <c r="AE790">
        <f>IF(data[[#This Row],[type]]="score",RANK(data[[#This Row],[score]],data[score])+COUNTIF($AD$3:AD790,AD790)-1,0)</f>
        <v>0</v>
      </c>
    </row>
    <row r="791" spans="24:31" x14ac:dyDescent="0.25">
      <c r="X791" s="1"/>
      <c r="Y791" s="1"/>
      <c r="AD791">
        <f>IF(data[[#This Row],[type]]="score",SUMPRODUCT($J$1:$AC$1,data[[#This Row],[ci.hts_index]:[stat.tb]]),-1)</f>
        <v>-1</v>
      </c>
      <c r="AE791">
        <f>IF(data[[#This Row],[type]]="score",RANK(data[[#This Row],[score]],data[score])+COUNTIF($AD$3:AD791,AD791)-1,0)</f>
        <v>0</v>
      </c>
    </row>
    <row r="792" spans="24:31" x14ac:dyDescent="0.25">
      <c r="X792" s="1"/>
      <c r="Y792" s="1"/>
      <c r="AD792">
        <f>IF(data[[#This Row],[type]]="score",SUMPRODUCT($J$1:$AC$1,data[[#This Row],[ci.hts_index]:[stat.tb]]),-1)</f>
        <v>-1</v>
      </c>
      <c r="AE792">
        <f>IF(data[[#This Row],[type]]="score",RANK(data[[#This Row],[score]],data[score])+COUNTIF($AD$3:AD792,AD792)-1,0)</f>
        <v>0</v>
      </c>
    </row>
    <row r="793" spans="24:31" x14ac:dyDescent="0.25">
      <c r="X793" s="1"/>
      <c r="Y793" s="1"/>
      <c r="AD793">
        <f>IF(data[[#This Row],[type]]="score",SUMPRODUCT($J$1:$AC$1,data[[#This Row],[ci.hts_index]:[stat.tb]]),-1)</f>
        <v>-1</v>
      </c>
      <c r="AE793">
        <f>IF(data[[#This Row],[type]]="score",RANK(data[[#This Row],[score]],data[score])+COUNTIF($AD$3:AD793,AD793)-1,0)</f>
        <v>0</v>
      </c>
    </row>
    <row r="794" spans="24:31" x14ac:dyDescent="0.25">
      <c r="X794" s="1"/>
      <c r="Y794" s="1"/>
      <c r="AD794">
        <f>IF(data[[#This Row],[type]]="score",SUMPRODUCT($J$1:$AC$1,data[[#This Row],[ci.hts_index]:[stat.tb]]),-1)</f>
        <v>-1</v>
      </c>
      <c r="AE794">
        <f>IF(data[[#This Row],[type]]="score",RANK(data[[#This Row],[score]],data[score])+COUNTIF($AD$3:AD794,AD794)-1,0)</f>
        <v>0</v>
      </c>
    </row>
    <row r="795" spans="24:31" x14ac:dyDescent="0.25">
      <c r="X795" s="1"/>
      <c r="Y795" s="1"/>
      <c r="AD795">
        <f>IF(data[[#This Row],[type]]="score",SUMPRODUCT($J$1:$AC$1,data[[#This Row],[ci.hts_index]:[stat.tb]]),-1)</f>
        <v>-1</v>
      </c>
      <c r="AE795">
        <f>IF(data[[#This Row],[type]]="score",RANK(data[[#This Row],[score]],data[score])+COUNTIF($AD$3:AD795,AD795)-1,0)</f>
        <v>0</v>
      </c>
    </row>
    <row r="796" spans="24:31" x14ac:dyDescent="0.25">
      <c r="X796" s="1"/>
      <c r="Y796" s="1"/>
      <c r="AD796">
        <f>IF(data[[#This Row],[type]]="score",SUMPRODUCT($J$1:$AC$1,data[[#This Row],[ci.hts_index]:[stat.tb]]),-1)</f>
        <v>-1</v>
      </c>
      <c r="AE796">
        <f>IF(data[[#This Row],[type]]="score",RANK(data[[#This Row],[score]],data[score])+COUNTIF($AD$3:AD796,AD796)-1,0)</f>
        <v>0</v>
      </c>
    </row>
    <row r="797" spans="24:31" x14ac:dyDescent="0.25">
      <c r="X797" s="1"/>
      <c r="Y797" s="1"/>
      <c r="AD797">
        <f>IF(data[[#This Row],[type]]="score",SUMPRODUCT($J$1:$AC$1,data[[#This Row],[ci.hts_index]:[stat.tb]]),-1)</f>
        <v>-1</v>
      </c>
      <c r="AE797">
        <f>IF(data[[#This Row],[type]]="score",RANK(data[[#This Row],[score]],data[score])+COUNTIF($AD$3:AD797,AD797)-1,0)</f>
        <v>0</v>
      </c>
    </row>
    <row r="798" spans="24:31" x14ac:dyDescent="0.25">
      <c r="X798" s="1"/>
      <c r="Y798" s="1"/>
      <c r="AD798">
        <f>IF(data[[#This Row],[type]]="score",SUMPRODUCT($J$1:$AC$1,data[[#This Row],[ci.hts_index]:[stat.tb]]),-1)</f>
        <v>-1</v>
      </c>
      <c r="AE798">
        <f>IF(data[[#This Row],[type]]="score",RANK(data[[#This Row],[score]],data[score])+COUNTIF($AD$3:AD798,AD798)-1,0)</f>
        <v>0</v>
      </c>
    </row>
    <row r="799" spans="24:31" x14ac:dyDescent="0.25">
      <c r="X799" s="1"/>
      <c r="Y799" s="1"/>
      <c r="AD799">
        <f>IF(data[[#This Row],[type]]="score",SUMPRODUCT($J$1:$AC$1,data[[#This Row],[ci.hts_index]:[stat.tb]]),-1)</f>
        <v>-1</v>
      </c>
      <c r="AE799">
        <f>IF(data[[#This Row],[type]]="score",RANK(data[[#This Row],[score]],data[score])+COUNTIF($AD$3:AD799,AD799)-1,0)</f>
        <v>0</v>
      </c>
    </row>
    <row r="800" spans="24:31" x14ac:dyDescent="0.25">
      <c r="X800" s="1"/>
      <c r="Y800" s="1"/>
      <c r="AD800">
        <f>IF(data[[#This Row],[type]]="score",SUMPRODUCT($J$1:$AC$1,data[[#This Row],[ci.hts_index]:[stat.tb]]),-1)</f>
        <v>-1</v>
      </c>
      <c r="AE800">
        <f>IF(data[[#This Row],[type]]="score",RANK(data[[#This Row],[score]],data[score])+COUNTIF($AD$3:AD800,AD800)-1,0)</f>
        <v>0</v>
      </c>
    </row>
    <row r="801" spans="24:31" x14ac:dyDescent="0.25">
      <c r="X801" s="1"/>
      <c r="Y801" s="1"/>
      <c r="AD801">
        <f>IF(data[[#This Row],[type]]="score",SUMPRODUCT($J$1:$AC$1,data[[#This Row],[ci.hts_index]:[stat.tb]]),-1)</f>
        <v>-1</v>
      </c>
      <c r="AE801">
        <f>IF(data[[#This Row],[type]]="score",RANK(data[[#This Row],[score]],data[score])+COUNTIF($AD$3:AD801,AD801)-1,0)</f>
        <v>0</v>
      </c>
    </row>
    <row r="802" spans="24:31" x14ac:dyDescent="0.25">
      <c r="X802" s="1"/>
      <c r="Y802" s="1"/>
      <c r="AD802">
        <f>IF(data[[#This Row],[type]]="score",SUMPRODUCT($J$1:$AC$1,data[[#This Row],[ci.hts_index]:[stat.tb]]),-1)</f>
        <v>-1</v>
      </c>
      <c r="AE802">
        <f>IF(data[[#This Row],[type]]="score",RANK(data[[#This Row],[score]],data[score])+COUNTIF($AD$3:AD802,AD802)-1,0)</f>
        <v>0</v>
      </c>
    </row>
    <row r="803" spans="24:31" x14ac:dyDescent="0.25">
      <c r="X803" s="1"/>
      <c r="Y803" s="1"/>
      <c r="AD803">
        <f>IF(data[[#This Row],[type]]="score",SUMPRODUCT($J$1:$AC$1,data[[#This Row],[ci.hts_index]:[stat.tb]]),-1)</f>
        <v>-1</v>
      </c>
      <c r="AE803">
        <f>IF(data[[#This Row],[type]]="score",RANK(data[[#This Row],[score]],data[score])+COUNTIF($AD$3:AD803,AD803)-1,0)</f>
        <v>0</v>
      </c>
    </row>
    <row r="804" spans="24:31" x14ac:dyDescent="0.25">
      <c r="X804" s="1"/>
      <c r="Y804" s="1"/>
      <c r="AD804">
        <f>IF(data[[#This Row],[type]]="score",SUMPRODUCT($J$1:$AC$1,data[[#This Row],[ci.hts_index]:[stat.tb]]),-1)</f>
        <v>-1</v>
      </c>
      <c r="AE804">
        <f>IF(data[[#This Row],[type]]="score",RANK(data[[#This Row],[score]],data[score])+COUNTIF($AD$3:AD804,AD804)-1,0)</f>
        <v>0</v>
      </c>
    </row>
    <row r="805" spans="24:31" x14ac:dyDescent="0.25">
      <c r="X805" s="1"/>
      <c r="Y805" s="1"/>
      <c r="AD805">
        <f>IF(data[[#This Row],[type]]="score",SUMPRODUCT($J$1:$AC$1,data[[#This Row],[ci.hts_index]:[stat.tb]]),-1)</f>
        <v>-1</v>
      </c>
      <c r="AE805">
        <f>IF(data[[#This Row],[type]]="score",RANK(data[[#This Row],[score]],data[score])+COUNTIF($AD$3:AD805,AD805)-1,0)</f>
        <v>0</v>
      </c>
    </row>
    <row r="806" spans="24:31" x14ac:dyDescent="0.25">
      <c r="X806" s="1"/>
      <c r="Y806" s="1"/>
      <c r="AD806">
        <f>IF(data[[#This Row],[type]]="score",SUMPRODUCT($J$1:$AC$1,data[[#This Row],[ci.hts_index]:[stat.tb]]),-1)</f>
        <v>-1</v>
      </c>
      <c r="AE806">
        <f>IF(data[[#This Row],[type]]="score",RANK(data[[#This Row],[score]],data[score])+COUNTIF($AD$3:AD806,AD806)-1,0)</f>
        <v>0</v>
      </c>
    </row>
    <row r="807" spans="24:31" x14ac:dyDescent="0.25">
      <c r="X807" s="1"/>
      <c r="Y807" s="1"/>
      <c r="AD807">
        <f>IF(data[[#This Row],[type]]="score",SUMPRODUCT($J$1:$AC$1,data[[#This Row],[ci.hts_index]:[stat.tb]]),-1)</f>
        <v>-1</v>
      </c>
      <c r="AE807">
        <f>IF(data[[#This Row],[type]]="score",RANK(data[[#This Row],[score]],data[score])+COUNTIF($AD$3:AD807,AD807)-1,0)</f>
        <v>0</v>
      </c>
    </row>
    <row r="808" spans="24:31" x14ac:dyDescent="0.25">
      <c r="X808" s="1"/>
      <c r="Y808" s="1"/>
      <c r="AD808">
        <f>IF(data[[#This Row],[type]]="score",SUMPRODUCT($J$1:$AC$1,data[[#This Row],[ci.hts_index]:[stat.tb]]),-1)</f>
        <v>-1</v>
      </c>
      <c r="AE808">
        <f>IF(data[[#This Row],[type]]="score",RANK(data[[#This Row],[score]],data[score])+COUNTIF($AD$3:AD808,AD808)-1,0)</f>
        <v>0</v>
      </c>
    </row>
    <row r="809" spans="24:31" x14ac:dyDescent="0.25">
      <c r="X809" s="1"/>
      <c r="Y809" s="1"/>
      <c r="AD809">
        <f>IF(data[[#This Row],[type]]="score",SUMPRODUCT($J$1:$AC$1,data[[#This Row],[ci.hts_index]:[stat.tb]]),-1)</f>
        <v>-1</v>
      </c>
      <c r="AE809">
        <f>IF(data[[#This Row],[type]]="score",RANK(data[[#This Row],[score]],data[score])+COUNTIF($AD$3:AD809,AD809)-1,0)</f>
        <v>0</v>
      </c>
    </row>
    <row r="810" spans="24:31" x14ac:dyDescent="0.25">
      <c r="X810" s="1"/>
      <c r="Y810" s="1"/>
      <c r="AD810">
        <f>IF(data[[#This Row],[type]]="score",SUMPRODUCT($J$1:$AC$1,data[[#This Row],[ci.hts_index]:[stat.tb]]),-1)</f>
        <v>-1</v>
      </c>
      <c r="AE810">
        <f>IF(data[[#This Row],[type]]="score",RANK(data[[#This Row],[score]],data[score])+COUNTIF($AD$3:AD810,AD810)-1,0)</f>
        <v>0</v>
      </c>
    </row>
    <row r="811" spans="24:31" x14ac:dyDescent="0.25">
      <c r="X811" s="1"/>
      <c r="Y811" s="1"/>
      <c r="AD811">
        <f>IF(data[[#This Row],[type]]="score",SUMPRODUCT($J$1:$AC$1,data[[#This Row],[ci.hts_index]:[stat.tb]]),-1)</f>
        <v>-1</v>
      </c>
      <c r="AE811">
        <f>IF(data[[#This Row],[type]]="score",RANK(data[[#This Row],[score]],data[score])+COUNTIF($AD$3:AD811,AD811)-1,0)</f>
        <v>0</v>
      </c>
    </row>
    <row r="812" spans="24:31" x14ac:dyDescent="0.25">
      <c r="X812" s="1"/>
      <c r="Y812" s="1"/>
      <c r="AD812">
        <f>IF(data[[#This Row],[type]]="score",SUMPRODUCT($J$1:$AC$1,data[[#This Row],[ci.hts_index]:[stat.tb]]),-1)</f>
        <v>-1</v>
      </c>
      <c r="AE812">
        <f>IF(data[[#This Row],[type]]="score",RANK(data[[#This Row],[score]],data[score])+COUNTIF($AD$3:AD812,AD812)-1,0)</f>
        <v>0</v>
      </c>
    </row>
    <row r="813" spans="24:31" x14ac:dyDescent="0.25">
      <c r="X813" s="1"/>
      <c r="Y813" s="1"/>
      <c r="AD813">
        <f>IF(data[[#This Row],[type]]="score",SUMPRODUCT($J$1:$AC$1,data[[#This Row],[ci.hts_index]:[stat.tb]]),-1)</f>
        <v>-1</v>
      </c>
      <c r="AE813">
        <f>IF(data[[#This Row],[type]]="score",RANK(data[[#This Row],[score]],data[score])+COUNTIF($AD$3:AD813,AD813)-1,0)</f>
        <v>0</v>
      </c>
    </row>
    <row r="814" spans="24:31" x14ac:dyDescent="0.25">
      <c r="X814" s="1"/>
      <c r="Y814" s="1"/>
      <c r="AD814">
        <f>IF(data[[#This Row],[type]]="score",SUMPRODUCT($J$1:$AC$1,data[[#This Row],[ci.hts_index]:[stat.tb]]),-1)</f>
        <v>-1</v>
      </c>
      <c r="AE814">
        <f>IF(data[[#This Row],[type]]="score",RANK(data[[#This Row],[score]],data[score])+COUNTIF($AD$3:AD814,AD814)-1,0)</f>
        <v>0</v>
      </c>
    </row>
    <row r="815" spans="24:31" x14ac:dyDescent="0.25">
      <c r="X815" s="1"/>
      <c r="Y815" s="1"/>
      <c r="AD815">
        <f>IF(data[[#This Row],[type]]="score",SUMPRODUCT($J$1:$AC$1,data[[#This Row],[ci.hts_index]:[stat.tb]]),-1)</f>
        <v>-1</v>
      </c>
      <c r="AE815">
        <f>IF(data[[#This Row],[type]]="score",RANK(data[[#This Row],[score]],data[score])+COUNTIF($AD$3:AD815,AD815)-1,0)</f>
        <v>0</v>
      </c>
    </row>
    <row r="816" spans="24:31" x14ac:dyDescent="0.25">
      <c r="X816" s="1"/>
      <c r="Y816" s="1"/>
      <c r="AD816">
        <f>IF(data[[#This Row],[type]]="score",SUMPRODUCT($J$1:$AC$1,data[[#This Row],[ci.hts_index]:[stat.tb]]),-1)</f>
        <v>-1</v>
      </c>
      <c r="AE816">
        <f>IF(data[[#This Row],[type]]="score",RANK(data[[#This Row],[score]],data[score])+COUNTIF($AD$3:AD816,AD816)-1,0)</f>
        <v>0</v>
      </c>
    </row>
    <row r="817" spans="24:31" x14ac:dyDescent="0.25">
      <c r="X817" s="1"/>
      <c r="Y817" s="1"/>
      <c r="AD817">
        <f>IF(data[[#This Row],[type]]="score",SUMPRODUCT($J$1:$AC$1,data[[#This Row],[ci.hts_index]:[stat.tb]]),-1)</f>
        <v>-1</v>
      </c>
      <c r="AE817">
        <f>IF(data[[#This Row],[type]]="score",RANK(data[[#This Row],[score]],data[score])+COUNTIF($AD$3:AD817,AD817)-1,0)</f>
        <v>0</v>
      </c>
    </row>
    <row r="818" spans="24:31" x14ac:dyDescent="0.25">
      <c r="X818" s="1"/>
      <c r="Y818" s="1"/>
      <c r="AD818">
        <f>IF(data[[#This Row],[type]]="score",SUMPRODUCT($J$1:$AC$1,data[[#This Row],[ci.hts_index]:[stat.tb]]),-1)</f>
        <v>-1</v>
      </c>
      <c r="AE818">
        <f>IF(data[[#This Row],[type]]="score",RANK(data[[#This Row],[score]],data[score])+COUNTIF($AD$3:AD818,AD818)-1,0)</f>
        <v>0</v>
      </c>
    </row>
    <row r="819" spans="24:31" x14ac:dyDescent="0.25">
      <c r="X819" s="1"/>
      <c r="Y819" s="1"/>
      <c r="AD819">
        <f>IF(data[[#This Row],[type]]="score",SUMPRODUCT($J$1:$AC$1,data[[#This Row],[ci.hts_index]:[stat.tb]]),-1)</f>
        <v>-1</v>
      </c>
      <c r="AE819">
        <f>IF(data[[#This Row],[type]]="score",RANK(data[[#This Row],[score]],data[score])+COUNTIF($AD$3:AD819,AD819)-1,0)</f>
        <v>0</v>
      </c>
    </row>
    <row r="820" spans="24:31" x14ac:dyDescent="0.25">
      <c r="X820" s="1"/>
      <c r="Y820" s="1"/>
      <c r="AD820">
        <f>IF(data[[#This Row],[type]]="score",SUMPRODUCT($J$1:$AC$1,data[[#This Row],[ci.hts_index]:[stat.tb]]),-1)</f>
        <v>-1</v>
      </c>
      <c r="AE820">
        <f>IF(data[[#This Row],[type]]="score",RANK(data[[#This Row],[score]],data[score])+COUNTIF($AD$3:AD820,AD820)-1,0)</f>
        <v>0</v>
      </c>
    </row>
    <row r="821" spans="24:31" x14ac:dyDescent="0.25">
      <c r="X821" s="1"/>
      <c r="Y821" s="1"/>
      <c r="AD821">
        <f>IF(data[[#This Row],[type]]="score",SUMPRODUCT($J$1:$AC$1,data[[#This Row],[ci.hts_index]:[stat.tb]]),-1)</f>
        <v>-1</v>
      </c>
      <c r="AE821">
        <f>IF(data[[#This Row],[type]]="score",RANK(data[[#This Row],[score]],data[score])+COUNTIF($AD$3:AD821,AD821)-1,0)</f>
        <v>0</v>
      </c>
    </row>
    <row r="822" spans="24:31" x14ac:dyDescent="0.25">
      <c r="X822" s="1"/>
      <c r="Y822" s="1"/>
      <c r="AD822">
        <f>IF(data[[#This Row],[type]]="score",SUMPRODUCT($J$1:$AC$1,data[[#This Row],[ci.hts_index]:[stat.tb]]),-1)</f>
        <v>-1</v>
      </c>
      <c r="AE822">
        <f>IF(data[[#This Row],[type]]="score",RANK(data[[#This Row],[score]],data[score])+COUNTIF($AD$3:AD822,AD822)-1,0)</f>
        <v>0</v>
      </c>
    </row>
    <row r="823" spans="24:31" x14ac:dyDescent="0.25">
      <c r="X823" s="1"/>
      <c r="Y823" s="1"/>
      <c r="AD823">
        <f>IF(data[[#This Row],[type]]="score",SUMPRODUCT($J$1:$AC$1,data[[#This Row],[ci.hts_index]:[stat.tb]]),-1)</f>
        <v>-1</v>
      </c>
      <c r="AE823">
        <f>IF(data[[#This Row],[type]]="score",RANK(data[[#This Row],[score]],data[score])+COUNTIF($AD$3:AD823,AD823)-1,0)</f>
        <v>0</v>
      </c>
    </row>
    <row r="824" spans="24:31" x14ac:dyDescent="0.25">
      <c r="X824" s="1"/>
      <c r="Y824" s="1"/>
      <c r="AD824">
        <f>IF(data[[#This Row],[type]]="score",SUMPRODUCT($J$1:$AC$1,data[[#This Row],[ci.hts_index]:[stat.tb]]),-1)</f>
        <v>-1</v>
      </c>
      <c r="AE824">
        <f>IF(data[[#This Row],[type]]="score",RANK(data[[#This Row],[score]],data[score])+COUNTIF($AD$3:AD824,AD824)-1,0)</f>
        <v>0</v>
      </c>
    </row>
    <row r="825" spans="24:31" x14ac:dyDescent="0.25">
      <c r="X825" s="1"/>
      <c r="Y825" s="1"/>
      <c r="AD825">
        <f>IF(data[[#This Row],[type]]="score",SUMPRODUCT($J$1:$AC$1,data[[#This Row],[ci.hts_index]:[stat.tb]]),-1)</f>
        <v>-1</v>
      </c>
      <c r="AE825">
        <f>IF(data[[#This Row],[type]]="score",RANK(data[[#This Row],[score]],data[score])+COUNTIF($AD$3:AD825,AD825)-1,0)</f>
        <v>0</v>
      </c>
    </row>
    <row r="826" spans="24:31" x14ac:dyDescent="0.25">
      <c r="X826" s="1"/>
      <c r="Y826" s="1"/>
      <c r="AD826">
        <f>IF(data[[#This Row],[type]]="score",SUMPRODUCT($J$1:$AC$1,data[[#This Row],[ci.hts_index]:[stat.tb]]),-1)</f>
        <v>-1</v>
      </c>
      <c r="AE826">
        <f>IF(data[[#This Row],[type]]="score",RANK(data[[#This Row],[score]],data[score])+COUNTIF($AD$3:AD826,AD826)-1,0)</f>
        <v>0</v>
      </c>
    </row>
    <row r="827" spans="24:31" x14ac:dyDescent="0.25">
      <c r="X827" s="1"/>
      <c r="Y827" s="1"/>
      <c r="AD827">
        <f>IF(data[[#This Row],[type]]="score",SUMPRODUCT($J$1:$AC$1,data[[#This Row],[ci.hts_index]:[stat.tb]]),-1)</f>
        <v>-1</v>
      </c>
      <c r="AE827">
        <f>IF(data[[#This Row],[type]]="score",RANK(data[[#This Row],[score]],data[score])+COUNTIF($AD$3:AD827,AD827)-1,0)</f>
        <v>0</v>
      </c>
    </row>
    <row r="828" spans="24:31" x14ac:dyDescent="0.25">
      <c r="X828" s="1"/>
      <c r="Y828" s="1"/>
      <c r="AD828">
        <f>IF(data[[#This Row],[type]]="score",SUMPRODUCT($J$1:$AC$1,data[[#This Row],[ci.hts_index]:[stat.tb]]),-1)</f>
        <v>-1</v>
      </c>
      <c r="AE828">
        <f>IF(data[[#This Row],[type]]="score",RANK(data[[#This Row],[score]],data[score])+COUNTIF($AD$3:AD828,AD828)-1,0)</f>
        <v>0</v>
      </c>
    </row>
    <row r="829" spans="24:31" x14ac:dyDescent="0.25">
      <c r="X829" s="1"/>
      <c r="Y829" s="1"/>
      <c r="AD829">
        <f>IF(data[[#This Row],[type]]="score",SUMPRODUCT($J$1:$AC$1,data[[#This Row],[ci.hts_index]:[stat.tb]]),-1)</f>
        <v>-1</v>
      </c>
      <c r="AE829">
        <f>IF(data[[#This Row],[type]]="score",RANK(data[[#This Row],[score]],data[score])+COUNTIF($AD$3:AD829,AD829)-1,0)</f>
        <v>0</v>
      </c>
    </row>
    <row r="830" spans="24:31" x14ac:dyDescent="0.25">
      <c r="X830" s="1"/>
      <c r="Y830" s="1"/>
      <c r="AD830">
        <f>IF(data[[#This Row],[type]]="score",SUMPRODUCT($J$1:$AC$1,data[[#This Row],[ci.hts_index]:[stat.tb]]),-1)</f>
        <v>-1</v>
      </c>
      <c r="AE830">
        <f>IF(data[[#This Row],[type]]="score",RANK(data[[#This Row],[score]],data[score])+COUNTIF($AD$3:AD830,AD830)-1,0)</f>
        <v>0</v>
      </c>
    </row>
    <row r="831" spans="24:31" x14ac:dyDescent="0.25">
      <c r="X831" s="1"/>
      <c r="Y831" s="1"/>
      <c r="AD831">
        <f>IF(data[[#This Row],[type]]="score",SUMPRODUCT($J$1:$AC$1,data[[#This Row],[ci.hts_index]:[stat.tb]]),-1)</f>
        <v>-1</v>
      </c>
      <c r="AE831">
        <f>IF(data[[#This Row],[type]]="score",RANK(data[[#This Row],[score]],data[score])+COUNTIF($AD$3:AD831,AD831)-1,0)</f>
        <v>0</v>
      </c>
    </row>
    <row r="832" spans="24:31" x14ac:dyDescent="0.25">
      <c r="X832" s="1"/>
      <c r="Y832" s="1"/>
      <c r="AD832">
        <f>IF(data[[#This Row],[type]]="score",SUMPRODUCT($J$1:$AC$1,data[[#This Row],[ci.hts_index]:[stat.tb]]),-1)</f>
        <v>-1</v>
      </c>
      <c r="AE832">
        <f>IF(data[[#This Row],[type]]="score",RANK(data[[#This Row],[score]],data[score])+COUNTIF($AD$3:AD832,AD832)-1,0)</f>
        <v>0</v>
      </c>
    </row>
    <row r="833" spans="24:31" x14ac:dyDescent="0.25">
      <c r="X833" s="1"/>
      <c r="Y833" s="1"/>
      <c r="AD833">
        <f>IF(data[[#This Row],[type]]="score",SUMPRODUCT($J$1:$AC$1,data[[#This Row],[ci.hts_index]:[stat.tb]]),-1)</f>
        <v>-1</v>
      </c>
      <c r="AE833">
        <f>IF(data[[#This Row],[type]]="score",RANK(data[[#This Row],[score]],data[score])+COUNTIF($AD$3:AD833,AD833)-1,0)</f>
        <v>0</v>
      </c>
    </row>
    <row r="834" spans="24:31" x14ac:dyDescent="0.25">
      <c r="X834" s="1"/>
      <c r="Y834" s="1"/>
      <c r="AD834">
        <f>IF(data[[#This Row],[type]]="score",SUMPRODUCT($J$1:$AC$1,data[[#This Row],[ci.hts_index]:[stat.tb]]),-1)</f>
        <v>-1</v>
      </c>
      <c r="AE834">
        <f>IF(data[[#This Row],[type]]="score",RANK(data[[#This Row],[score]],data[score])+COUNTIF($AD$3:AD834,AD834)-1,0)</f>
        <v>0</v>
      </c>
    </row>
    <row r="835" spans="24:31" x14ac:dyDescent="0.25">
      <c r="X835" s="1"/>
      <c r="Y835" s="1"/>
      <c r="AD835">
        <f>IF(data[[#This Row],[type]]="score",SUMPRODUCT($J$1:$AC$1,data[[#This Row],[ci.hts_index]:[stat.tb]]),-1)</f>
        <v>-1</v>
      </c>
      <c r="AE835">
        <f>IF(data[[#This Row],[type]]="score",RANK(data[[#This Row],[score]],data[score])+COUNTIF($AD$3:AD835,AD835)-1,0)</f>
        <v>0</v>
      </c>
    </row>
    <row r="836" spans="24:31" x14ac:dyDescent="0.25">
      <c r="X836" s="1"/>
      <c r="Y836" s="1"/>
      <c r="AD836">
        <f>IF(data[[#This Row],[type]]="score",SUMPRODUCT($J$1:$AC$1,data[[#This Row],[ci.hts_index]:[stat.tb]]),-1)</f>
        <v>-1</v>
      </c>
      <c r="AE836">
        <f>IF(data[[#This Row],[type]]="score",RANK(data[[#This Row],[score]],data[score])+COUNTIF($AD$3:AD836,AD836)-1,0)</f>
        <v>0</v>
      </c>
    </row>
    <row r="837" spans="24:31" x14ac:dyDescent="0.25">
      <c r="X837" s="1"/>
      <c r="Y837" s="1"/>
      <c r="AD837">
        <f>IF(data[[#This Row],[type]]="score",SUMPRODUCT($J$1:$AC$1,data[[#This Row],[ci.hts_index]:[stat.tb]]),-1)</f>
        <v>-1</v>
      </c>
      <c r="AE837">
        <f>IF(data[[#This Row],[type]]="score",RANK(data[[#This Row],[score]],data[score])+COUNTIF($AD$3:AD837,AD837)-1,0)</f>
        <v>0</v>
      </c>
    </row>
    <row r="838" spans="24:31" x14ac:dyDescent="0.25">
      <c r="X838" s="1"/>
      <c r="Y838" s="1"/>
      <c r="AD838">
        <f>IF(data[[#This Row],[type]]="score",SUMPRODUCT($J$1:$AC$1,data[[#This Row],[ci.hts_index]:[stat.tb]]),-1)</f>
        <v>-1</v>
      </c>
      <c r="AE838">
        <f>IF(data[[#This Row],[type]]="score",RANK(data[[#This Row],[score]],data[score])+COUNTIF($AD$3:AD838,AD838)-1,0)</f>
        <v>0</v>
      </c>
    </row>
    <row r="839" spans="24:31" x14ac:dyDescent="0.25">
      <c r="X839" s="1"/>
      <c r="Y839" s="1"/>
      <c r="AD839">
        <f>IF(data[[#This Row],[type]]="score",SUMPRODUCT($J$1:$AC$1,data[[#This Row],[ci.hts_index]:[stat.tb]]),-1)</f>
        <v>-1</v>
      </c>
      <c r="AE839">
        <f>IF(data[[#This Row],[type]]="score",RANK(data[[#This Row],[score]],data[score])+COUNTIF($AD$3:AD839,AD839)-1,0)</f>
        <v>0</v>
      </c>
    </row>
    <row r="840" spans="24:31" x14ac:dyDescent="0.25">
      <c r="X840" s="1"/>
      <c r="Y840" s="1"/>
      <c r="AD840">
        <f>IF(data[[#This Row],[type]]="score",SUMPRODUCT($J$1:$AC$1,data[[#This Row],[ci.hts_index]:[stat.tb]]),-1)</f>
        <v>-1</v>
      </c>
      <c r="AE840">
        <f>IF(data[[#This Row],[type]]="score",RANK(data[[#This Row],[score]],data[score])+COUNTIF($AD$3:AD840,AD840)-1,0)</f>
        <v>0</v>
      </c>
    </row>
    <row r="841" spans="24:31" x14ac:dyDescent="0.25">
      <c r="X841" s="1"/>
      <c r="Y841" s="1"/>
      <c r="AD841">
        <f>IF(data[[#This Row],[type]]="score",SUMPRODUCT($J$1:$AC$1,data[[#This Row],[ci.hts_index]:[stat.tb]]),-1)</f>
        <v>-1</v>
      </c>
      <c r="AE841">
        <f>IF(data[[#This Row],[type]]="score",RANK(data[[#This Row],[score]],data[score])+COUNTIF($AD$3:AD841,AD841)-1,0)</f>
        <v>0</v>
      </c>
    </row>
    <row r="842" spans="24:31" x14ac:dyDescent="0.25">
      <c r="X842" s="1"/>
      <c r="Y842" s="1"/>
      <c r="AD842">
        <f>IF(data[[#This Row],[type]]="score",SUMPRODUCT($J$1:$AC$1,data[[#This Row],[ci.hts_index]:[stat.tb]]),-1)</f>
        <v>-1</v>
      </c>
      <c r="AE842">
        <f>IF(data[[#This Row],[type]]="score",RANK(data[[#This Row],[score]],data[score])+COUNTIF($AD$3:AD842,AD842)-1,0)</f>
        <v>0</v>
      </c>
    </row>
    <row r="843" spans="24:31" x14ac:dyDescent="0.25">
      <c r="X843" s="1"/>
      <c r="Y843" s="1"/>
      <c r="AD843">
        <f>IF(data[[#This Row],[type]]="score",SUMPRODUCT($J$1:$AC$1,data[[#This Row],[ci.hts_index]:[stat.tb]]),-1)</f>
        <v>-1</v>
      </c>
      <c r="AE843">
        <f>IF(data[[#This Row],[type]]="score",RANK(data[[#This Row],[score]],data[score])+COUNTIF($AD$3:AD843,AD843)-1,0)</f>
        <v>0</v>
      </c>
    </row>
    <row r="844" spans="24:31" x14ac:dyDescent="0.25">
      <c r="X844" s="1"/>
      <c r="Y844" s="1"/>
      <c r="AD844">
        <f>IF(data[[#This Row],[type]]="score",SUMPRODUCT($J$1:$AC$1,data[[#This Row],[ci.hts_index]:[stat.tb]]),-1)</f>
        <v>-1</v>
      </c>
      <c r="AE844">
        <f>IF(data[[#This Row],[type]]="score",RANK(data[[#This Row],[score]],data[score])+COUNTIF($AD$3:AD844,AD844)-1,0)</f>
        <v>0</v>
      </c>
    </row>
    <row r="845" spans="24:31" x14ac:dyDescent="0.25">
      <c r="X845" s="1"/>
      <c r="Y845" s="1"/>
      <c r="AD845">
        <f>IF(data[[#This Row],[type]]="score",SUMPRODUCT($J$1:$AC$1,data[[#This Row],[ci.hts_index]:[stat.tb]]),-1)</f>
        <v>-1</v>
      </c>
      <c r="AE845">
        <f>IF(data[[#This Row],[type]]="score",RANK(data[[#This Row],[score]],data[score])+COUNTIF($AD$3:AD845,AD845)-1,0)</f>
        <v>0</v>
      </c>
    </row>
    <row r="846" spans="24:31" x14ac:dyDescent="0.25">
      <c r="X846" s="1"/>
      <c r="Y846" s="1"/>
      <c r="AD846">
        <f>IF(data[[#This Row],[type]]="score",SUMPRODUCT($J$1:$AC$1,data[[#This Row],[ci.hts_index]:[stat.tb]]),-1)</f>
        <v>-1</v>
      </c>
      <c r="AE846">
        <f>IF(data[[#This Row],[type]]="score",RANK(data[[#This Row],[score]],data[score])+COUNTIF($AD$3:AD846,AD846)-1,0)</f>
        <v>0</v>
      </c>
    </row>
    <row r="847" spans="24:31" x14ac:dyDescent="0.25">
      <c r="X847" s="1"/>
      <c r="Y847" s="1"/>
      <c r="AD847">
        <f>IF(data[[#This Row],[type]]="score",SUMPRODUCT($J$1:$AC$1,data[[#This Row],[ci.hts_index]:[stat.tb]]),-1)</f>
        <v>-1</v>
      </c>
      <c r="AE847">
        <f>IF(data[[#This Row],[type]]="score",RANK(data[[#This Row],[score]],data[score])+COUNTIF($AD$3:AD847,AD847)-1,0)</f>
        <v>0</v>
      </c>
    </row>
    <row r="848" spans="24:31" x14ac:dyDescent="0.25">
      <c r="X848" s="1"/>
      <c r="Y848" s="1"/>
      <c r="AD848">
        <f>IF(data[[#This Row],[type]]="score",SUMPRODUCT($J$1:$AC$1,data[[#This Row],[ci.hts_index]:[stat.tb]]),-1)</f>
        <v>-1</v>
      </c>
      <c r="AE848">
        <f>IF(data[[#This Row],[type]]="score",RANK(data[[#This Row],[score]],data[score])+COUNTIF($AD$3:AD848,AD848)-1,0)</f>
        <v>0</v>
      </c>
    </row>
    <row r="849" spans="24:31" x14ac:dyDescent="0.25">
      <c r="X849" s="1"/>
      <c r="Y849" s="1"/>
      <c r="AD849">
        <f>IF(data[[#This Row],[type]]="score",SUMPRODUCT($J$1:$AC$1,data[[#This Row],[ci.hts_index]:[stat.tb]]),-1)</f>
        <v>-1</v>
      </c>
      <c r="AE849">
        <f>IF(data[[#This Row],[type]]="score",RANK(data[[#This Row],[score]],data[score])+COUNTIF($AD$3:AD849,AD849)-1,0)</f>
        <v>0</v>
      </c>
    </row>
    <row r="850" spans="24:31" x14ac:dyDescent="0.25">
      <c r="X850" s="1"/>
      <c r="Y850" s="1"/>
      <c r="AD850">
        <f>IF(data[[#This Row],[type]]="score",SUMPRODUCT($J$1:$AC$1,data[[#This Row],[ci.hts_index]:[stat.tb]]),-1)</f>
        <v>-1</v>
      </c>
      <c r="AE850">
        <f>IF(data[[#This Row],[type]]="score",RANK(data[[#This Row],[score]],data[score])+COUNTIF($AD$3:AD850,AD850)-1,0)</f>
        <v>0</v>
      </c>
    </row>
    <row r="851" spans="24:31" x14ac:dyDescent="0.25">
      <c r="X851" s="1"/>
      <c r="Y851" s="1"/>
      <c r="AD851">
        <f>IF(data[[#This Row],[type]]="score",SUMPRODUCT($J$1:$AC$1,data[[#This Row],[ci.hts_index]:[stat.tb]]),-1)</f>
        <v>-1</v>
      </c>
      <c r="AE851">
        <f>IF(data[[#This Row],[type]]="score",RANK(data[[#This Row],[score]],data[score])+COUNTIF($AD$3:AD851,AD851)-1,0)</f>
        <v>0</v>
      </c>
    </row>
    <row r="852" spans="24:31" x14ac:dyDescent="0.25">
      <c r="X852" s="1"/>
      <c r="Y852" s="1"/>
      <c r="AD852">
        <f>IF(data[[#This Row],[type]]="score",SUMPRODUCT($J$1:$AC$1,data[[#This Row],[ci.hts_index]:[stat.tb]]),-1)</f>
        <v>-1</v>
      </c>
      <c r="AE852">
        <f>IF(data[[#This Row],[type]]="score",RANK(data[[#This Row],[score]],data[score])+COUNTIF($AD$3:AD852,AD852)-1,0)</f>
        <v>0</v>
      </c>
    </row>
    <row r="853" spans="24:31" x14ac:dyDescent="0.25">
      <c r="X853" s="1"/>
      <c r="Y853" s="1"/>
      <c r="AD853">
        <f>IF(data[[#This Row],[type]]="score",SUMPRODUCT($J$1:$AC$1,data[[#This Row],[ci.hts_index]:[stat.tb]]),-1)</f>
        <v>-1</v>
      </c>
      <c r="AE853">
        <f>IF(data[[#This Row],[type]]="score",RANK(data[[#This Row],[score]],data[score])+COUNTIF($AD$3:AD853,AD853)-1,0)</f>
        <v>0</v>
      </c>
    </row>
    <row r="854" spans="24:31" x14ac:dyDescent="0.25">
      <c r="X854" s="1"/>
      <c r="Y854" s="1"/>
      <c r="AD854">
        <f>IF(data[[#This Row],[type]]="score",SUMPRODUCT($J$1:$AC$1,data[[#This Row],[ci.hts_index]:[stat.tb]]),-1)</f>
        <v>-1</v>
      </c>
      <c r="AE854">
        <f>IF(data[[#This Row],[type]]="score",RANK(data[[#This Row],[score]],data[score])+COUNTIF($AD$3:AD854,AD854)-1,0)</f>
        <v>0</v>
      </c>
    </row>
    <row r="855" spans="24:31" x14ac:dyDescent="0.25">
      <c r="X855" s="1"/>
      <c r="Y855" s="1"/>
      <c r="AD855">
        <f>IF(data[[#This Row],[type]]="score",SUMPRODUCT($J$1:$AC$1,data[[#This Row],[ci.hts_index]:[stat.tb]]),-1)</f>
        <v>-1</v>
      </c>
      <c r="AE855">
        <f>IF(data[[#This Row],[type]]="score",RANK(data[[#This Row],[score]],data[score])+COUNTIF($AD$3:AD855,AD855)-1,0)</f>
        <v>0</v>
      </c>
    </row>
    <row r="856" spans="24:31" x14ac:dyDescent="0.25">
      <c r="X856" s="1"/>
      <c r="Y856" s="1"/>
      <c r="AD856">
        <f>IF(data[[#This Row],[type]]="score",SUMPRODUCT($J$1:$AC$1,data[[#This Row],[ci.hts_index]:[stat.tb]]),-1)</f>
        <v>-1</v>
      </c>
      <c r="AE856">
        <f>IF(data[[#This Row],[type]]="score",RANK(data[[#This Row],[score]],data[score])+COUNTIF($AD$3:AD856,AD856)-1,0)</f>
        <v>0</v>
      </c>
    </row>
    <row r="857" spans="24:31" x14ac:dyDescent="0.25">
      <c r="X857" s="1"/>
      <c r="Y857" s="1"/>
      <c r="AD857">
        <f>IF(data[[#This Row],[type]]="score",SUMPRODUCT($J$1:$AC$1,data[[#This Row],[ci.hts_index]:[stat.tb]]),-1)</f>
        <v>-1</v>
      </c>
      <c r="AE857">
        <f>IF(data[[#This Row],[type]]="score",RANK(data[[#This Row],[score]],data[score])+COUNTIF($AD$3:AD857,AD857)-1,0)</f>
        <v>0</v>
      </c>
    </row>
    <row r="858" spans="24:31" x14ac:dyDescent="0.25">
      <c r="X858" s="1"/>
      <c r="Y858" s="1"/>
      <c r="AD858">
        <f>IF(data[[#This Row],[type]]="score",SUMPRODUCT($J$1:$AC$1,data[[#This Row],[ci.hts_index]:[stat.tb]]),-1)</f>
        <v>-1</v>
      </c>
      <c r="AE858">
        <f>IF(data[[#This Row],[type]]="score",RANK(data[[#This Row],[score]],data[score])+COUNTIF($AD$3:AD858,AD858)-1,0)</f>
        <v>0</v>
      </c>
    </row>
    <row r="859" spans="24:31" x14ac:dyDescent="0.25">
      <c r="X859" s="1"/>
      <c r="Y859" s="1"/>
      <c r="AD859">
        <f>IF(data[[#This Row],[type]]="score",SUMPRODUCT($J$1:$AC$1,data[[#This Row],[ci.hts_index]:[stat.tb]]),-1)</f>
        <v>-1</v>
      </c>
      <c r="AE859">
        <f>IF(data[[#This Row],[type]]="score",RANK(data[[#This Row],[score]],data[score])+COUNTIF($AD$3:AD859,AD859)-1,0)</f>
        <v>0</v>
      </c>
    </row>
    <row r="860" spans="24:31" x14ac:dyDescent="0.25">
      <c r="X860" s="1"/>
      <c r="Y860" s="1"/>
      <c r="AD860">
        <f>IF(data[[#This Row],[type]]="score",SUMPRODUCT($J$1:$AC$1,data[[#This Row],[ci.hts_index]:[stat.tb]]),-1)</f>
        <v>-1</v>
      </c>
      <c r="AE860">
        <f>IF(data[[#This Row],[type]]="score",RANK(data[[#This Row],[score]],data[score])+COUNTIF($AD$3:AD860,AD860)-1,0)</f>
        <v>0</v>
      </c>
    </row>
    <row r="861" spans="24:31" x14ac:dyDescent="0.25">
      <c r="X861" s="1"/>
      <c r="Y861" s="1"/>
      <c r="AD861">
        <f>IF(data[[#This Row],[type]]="score",SUMPRODUCT($J$1:$AC$1,data[[#This Row],[ci.hts_index]:[stat.tb]]),-1)</f>
        <v>-1</v>
      </c>
      <c r="AE861">
        <f>IF(data[[#This Row],[type]]="score",RANK(data[[#This Row],[score]],data[score])+COUNTIF($AD$3:AD861,AD861)-1,0)</f>
        <v>0</v>
      </c>
    </row>
    <row r="862" spans="24:31" x14ac:dyDescent="0.25">
      <c r="X862" s="1"/>
      <c r="Y862" s="1"/>
      <c r="AD862">
        <f>IF(data[[#This Row],[type]]="score",SUMPRODUCT($J$1:$AC$1,data[[#This Row],[ci.hts_index]:[stat.tb]]),-1)</f>
        <v>-1</v>
      </c>
      <c r="AE862">
        <f>IF(data[[#This Row],[type]]="score",RANK(data[[#This Row],[score]],data[score])+COUNTIF($AD$3:AD862,AD862)-1,0)</f>
        <v>0</v>
      </c>
    </row>
    <row r="863" spans="24:31" x14ac:dyDescent="0.25">
      <c r="X863" s="1"/>
      <c r="Y863" s="1"/>
      <c r="AD863">
        <f>IF(data[[#This Row],[type]]="score",SUMPRODUCT($J$1:$AC$1,data[[#This Row],[ci.hts_index]:[stat.tb]]),-1)</f>
        <v>-1</v>
      </c>
      <c r="AE863">
        <f>IF(data[[#This Row],[type]]="score",RANK(data[[#This Row],[score]],data[score])+COUNTIF($AD$3:AD863,AD863)-1,0)</f>
        <v>0</v>
      </c>
    </row>
    <row r="864" spans="24:31" x14ac:dyDescent="0.25">
      <c r="X864" s="1"/>
      <c r="Y864" s="1"/>
      <c r="AD864">
        <f>IF(data[[#This Row],[type]]="score",SUMPRODUCT($J$1:$AC$1,data[[#This Row],[ci.hts_index]:[stat.tb]]),-1)</f>
        <v>-1</v>
      </c>
      <c r="AE864">
        <f>IF(data[[#This Row],[type]]="score",RANK(data[[#This Row],[score]],data[score])+COUNTIF($AD$3:AD864,AD864)-1,0)</f>
        <v>0</v>
      </c>
    </row>
    <row r="865" spans="24:31" x14ac:dyDescent="0.25">
      <c r="X865" s="1"/>
      <c r="Y865" s="1"/>
      <c r="AD865">
        <f>IF(data[[#This Row],[type]]="score",SUMPRODUCT($J$1:$AC$1,data[[#This Row],[ci.hts_index]:[stat.tb]]),-1)</f>
        <v>-1</v>
      </c>
      <c r="AE865">
        <f>IF(data[[#This Row],[type]]="score",RANK(data[[#This Row],[score]],data[score])+COUNTIF($AD$3:AD865,AD865)-1,0)</f>
        <v>0</v>
      </c>
    </row>
    <row r="866" spans="24:31" x14ac:dyDescent="0.25">
      <c r="X866" s="1"/>
      <c r="Y866" s="1"/>
      <c r="AD866">
        <f>IF(data[[#This Row],[type]]="score",SUMPRODUCT($J$1:$AC$1,data[[#This Row],[ci.hts_index]:[stat.tb]]),-1)</f>
        <v>-1</v>
      </c>
      <c r="AE866">
        <f>IF(data[[#This Row],[type]]="score",RANK(data[[#This Row],[score]],data[score])+COUNTIF($AD$3:AD866,AD866)-1,0)</f>
        <v>0</v>
      </c>
    </row>
    <row r="867" spans="24:31" x14ac:dyDescent="0.25">
      <c r="X867" s="1"/>
      <c r="Y867" s="1"/>
      <c r="AD867">
        <f>IF(data[[#This Row],[type]]="score",SUMPRODUCT($J$1:$AC$1,data[[#This Row],[ci.hts_index]:[stat.tb]]),-1)</f>
        <v>-1</v>
      </c>
      <c r="AE867">
        <f>IF(data[[#This Row],[type]]="score",RANK(data[[#This Row],[score]],data[score])+COUNTIF($AD$3:AD867,AD867)-1,0)</f>
        <v>0</v>
      </c>
    </row>
    <row r="868" spans="24:31" x14ac:dyDescent="0.25">
      <c r="X868" s="1"/>
      <c r="Y868" s="1"/>
      <c r="AD868">
        <f>IF(data[[#This Row],[type]]="score",SUMPRODUCT($J$1:$AC$1,data[[#This Row],[ci.hts_index]:[stat.tb]]),-1)</f>
        <v>-1</v>
      </c>
      <c r="AE868">
        <f>IF(data[[#This Row],[type]]="score",RANK(data[[#This Row],[score]],data[score])+COUNTIF($AD$3:AD868,AD868)-1,0)</f>
        <v>0</v>
      </c>
    </row>
    <row r="869" spans="24:31" x14ac:dyDescent="0.25">
      <c r="X869" s="1"/>
      <c r="Y869" s="1"/>
      <c r="AD869">
        <f>IF(data[[#This Row],[type]]="score",SUMPRODUCT($J$1:$AC$1,data[[#This Row],[ci.hts_index]:[stat.tb]]),-1)</f>
        <v>-1</v>
      </c>
      <c r="AE869">
        <f>IF(data[[#This Row],[type]]="score",RANK(data[[#This Row],[score]],data[score])+COUNTIF($AD$3:AD869,AD869)-1,0)</f>
        <v>0</v>
      </c>
    </row>
    <row r="870" spans="24:31" x14ac:dyDescent="0.25">
      <c r="X870" s="1"/>
      <c r="Y870" s="1"/>
      <c r="AD870">
        <f>IF(data[[#This Row],[type]]="score",SUMPRODUCT($J$1:$AC$1,data[[#This Row],[ci.hts_index]:[stat.tb]]),-1)</f>
        <v>-1</v>
      </c>
      <c r="AE870">
        <f>IF(data[[#This Row],[type]]="score",RANK(data[[#This Row],[score]],data[score])+COUNTIF($AD$3:AD870,AD870)-1,0)</f>
        <v>0</v>
      </c>
    </row>
    <row r="871" spans="24:31" x14ac:dyDescent="0.25">
      <c r="X871" s="1"/>
      <c r="Y871" s="1"/>
      <c r="AD871">
        <f>IF(data[[#This Row],[type]]="score",SUMPRODUCT($J$1:$AC$1,data[[#This Row],[ci.hts_index]:[stat.tb]]),-1)</f>
        <v>-1</v>
      </c>
      <c r="AE871">
        <f>IF(data[[#This Row],[type]]="score",RANK(data[[#This Row],[score]],data[score])+COUNTIF($AD$3:AD871,AD871)-1,0)</f>
        <v>0</v>
      </c>
    </row>
    <row r="872" spans="24:31" x14ac:dyDescent="0.25">
      <c r="X872" s="1"/>
      <c r="Y872" s="1"/>
      <c r="AD872">
        <f>IF(data[[#This Row],[type]]="score",SUMPRODUCT($J$1:$AC$1,data[[#This Row],[ci.hts_index]:[stat.tb]]),-1)</f>
        <v>-1</v>
      </c>
      <c r="AE872">
        <f>IF(data[[#This Row],[type]]="score",RANK(data[[#This Row],[score]],data[score])+COUNTIF($AD$3:AD872,AD872)-1,0)</f>
        <v>0</v>
      </c>
    </row>
    <row r="873" spans="24:31" x14ac:dyDescent="0.25">
      <c r="X873" s="1"/>
      <c r="Y873" s="1"/>
      <c r="AD873">
        <f>IF(data[[#This Row],[type]]="score",SUMPRODUCT($J$1:$AC$1,data[[#This Row],[ci.hts_index]:[stat.tb]]),-1)</f>
        <v>-1</v>
      </c>
      <c r="AE873">
        <f>IF(data[[#This Row],[type]]="score",RANK(data[[#This Row],[score]],data[score])+COUNTIF($AD$3:AD873,AD873)-1,0)</f>
        <v>0</v>
      </c>
    </row>
    <row r="874" spans="24:31" x14ac:dyDescent="0.25">
      <c r="X874" s="1"/>
      <c r="Y874" s="1"/>
      <c r="AD874">
        <f>IF(data[[#This Row],[type]]="score",SUMPRODUCT($J$1:$AC$1,data[[#This Row],[ci.hts_index]:[stat.tb]]),-1)</f>
        <v>-1</v>
      </c>
      <c r="AE874">
        <f>IF(data[[#This Row],[type]]="score",RANK(data[[#This Row],[score]],data[score])+COUNTIF($AD$3:AD874,AD874)-1,0)</f>
        <v>0</v>
      </c>
    </row>
    <row r="875" spans="24:31" x14ac:dyDescent="0.25">
      <c r="X875" s="1"/>
      <c r="Y875" s="1"/>
      <c r="AD875">
        <f>IF(data[[#This Row],[type]]="score",SUMPRODUCT($J$1:$AC$1,data[[#This Row],[ci.hts_index]:[stat.tb]]),-1)</f>
        <v>-1</v>
      </c>
      <c r="AE875">
        <f>IF(data[[#This Row],[type]]="score",RANK(data[[#This Row],[score]],data[score])+COUNTIF($AD$3:AD875,AD875)-1,0)</f>
        <v>0</v>
      </c>
    </row>
    <row r="876" spans="24:31" x14ac:dyDescent="0.25">
      <c r="X876" s="1"/>
      <c r="Y876" s="1"/>
      <c r="AD876">
        <f>IF(data[[#This Row],[type]]="score",SUMPRODUCT($J$1:$AC$1,data[[#This Row],[ci.hts_index]:[stat.tb]]),-1)</f>
        <v>-1</v>
      </c>
      <c r="AE876">
        <f>IF(data[[#This Row],[type]]="score",RANK(data[[#This Row],[score]],data[score])+COUNTIF($AD$3:AD876,AD876)-1,0)</f>
        <v>0</v>
      </c>
    </row>
    <row r="877" spans="24:31" x14ac:dyDescent="0.25">
      <c r="X877" s="1"/>
      <c r="Y877" s="1"/>
      <c r="AD877">
        <f>IF(data[[#This Row],[type]]="score",SUMPRODUCT($J$1:$AC$1,data[[#This Row],[ci.hts_index]:[stat.tb]]),-1)</f>
        <v>-1</v>
      </c>
      <c r="AE877">
        <f>IF(data[[#This Row],[type]]="score",RANK(data[[#This Row],[score]],data[score])+COUNTIF($AD$3:AD877,AD877)-1,0)</f>
        <v>0</v>
      </c>
    </row>
    <row r="878" spans="24:31" x14ac:dyDescent="0.25">
      <c r="X878" s="1"/>
      <c r="Y878" s="1"/>
      <c r="AD878">
        <f>IF(data[[#This Row],[type]]="score",SUMPRODUCT($J$1:$AC$1,data[[#This Row],[ci.hts_index]:[stat.tb]]),-1)</f>
        <v>-1</v>
      </c>
      <c r="AE878">
        <f>IF(data[[#This Row],[type]]="score",RANK(data[[#This Row],[score]],data[score])+COUNTIF($AD$3:AD878,AD878)-1,0)</f>
        <v>0</v>
      </c>
    </row>
    <row r="879" spans="24:31" x14ac:dyDescent="0.25">
      <c r="X879" s="1"/>
      <c r="Y879" s="1"/>
      <c r="AD879">
        <f>IF(data[[#This Row],[type]]="score",SUMPRODUCT($J$1:$AC$1,data[[#This Row],[ci.hts_index]:[stat.tb]]),-1)</f>
        <v>-1</v>
      </c>
      <c r="AE879">
        <f>IF(data[[#This Row],[type]]="score",RANK(data[[#This Row],[score]],data[score])+COUNTIF($AD$3:AD879,AD879)-1,0)</f>
        <v>0</v>
      </c>
    </row>
    <row r="880" spans="24:31" x14ac:dyDescent="0.25">
      <c r="X880" s="1"/>
      <c r="Y880" s="1"/>
      <c r="AD880">
        <f>IF(data[[#This Row],[type]]="score",SUMPRODUCT($J$1:$AC$1,data[[#This Row],[ci.hts_index]:[stat.tb]]),-1)</f>
        <v>-1</v>
      </c>
      <c r="AE880">
        <f>IF(data[[#This Row],[type]]="score",RANK(data[[#This Row],[score]],data[score])+COUNTIF($AD$3:AD880,AD880)-1,0)</f>
        <v>0</v>
      </c>
    </row>
    <row r="881" spans="24:31" x14ac:dyDescent="0.25">
      <c r="X881" s="1"/>
      <c r="Y881" s="1"/>
      <c r="AD881">
        <f>IF(data[[#This Row],[type]]="score",SUMPRODUCT($J$1:$AC$1,data[[#This Row],[ci.hts_index]:[stat.tb]]),-1)</f>
        <v>-1</v>
      </c>
      <c r="AE881">
        <f>IF(data[[#This Row],[type]]="score",RANK(data[[#This Row],[score]],data[score])+COUNTIF($AD$3:AD881,AD881)-1,0)</f>
        <v>0</v>
      </c>
    </row>
    <row r="882" spans="24:31" x14ac:dyDescent="0.25">
      <c r="X882" s="1"/>
      <c r="Y882" s="1"/>
      <c r="AD882">
        <f>IF(data[[#This Row],[type]]="score",SUMPRODUCT($J$1:$AC$1,data[[#This Row],[ci.hts_index]:[stat.tb]]),-1)</f>
        <v>-1</v>
      </c>
      <c r="AE882">
        <f>IF(data[[#This Row],[type]]="score",RANK(data[[#This Row],[score]],data[score])+COUNTIF($AD$3:AD882,AD882)-1,0)</f>
        <v>0</v>
      </c>
    </row>
    <row r="883" spans="24:31" x14ac:dyDescent="0.25">
      <c r="X883" s="1"/>
      <c r="Y883" s="1"/>
      <c r="AD883">
        <f>IF(data[[#This Row],[type]]="score",SUMPRODUCT($J$1:$AC$1,data[[#This Row],[ci.hts_index]:[stat.tb]]),-1)</f>
        <v>-1</v>
      </c>
      <c r="AE883">
        <f>IF(data[[#This Row],[type]]="score",RANK(data[[#This Row],[score]],data[score])+COUNTIF($AD$3:AD883,AD883)-1,0)</f>
        <v>0</v>
      </c>
    </row>
    <row r="884" spans="24:31" x14ac:dyDescent="0.25">
      <c r="X884" s="1"/>
      <c r="Y884" s="1"/>
      <c r="AD884">
        <f>IF(data[[#This Row],[type]]="score",SUMPRODUCT($J$1:$AC$1,data[[#This Row],[ci.hts_index]:[stat.tb]]),-1)</f>
        <v>-1</v>
      </c>
      <c r="AE884">
        <f>IF(data[[#This Row],[type]]="score",RANK(data[[#This Row],[score]],data[score])+COUNTIF($AD$3:AD884,AD884)-1,0)</f>
        <v>0</v>
      </c>
    </row>
    <row r="885" spans="24:31" x14ac:dyDescent="0.25">
      <c r="X885" s="1"/>
      <c r="Y885" s="1"/>
      <c r="AD885">
        <f>IF(data[[#This Row],[type]]="score",SUMPRODUCT($J$1:$AC$1,data[[#This Row],[ci.hts_index]:[stat.tb]]),-1)</f>
        <v>-1</v>
      </c>
      <c r="AE885">
        <f>IF(data[[#This Row],[type]]="score",RANK(data[[#This Row],[score]],data[score])+COUNTIF($AD$3:AD885,AD885)-1,0)</f>
        <v>0</v>
      </c>
    </row>
    <row r="886" spans="24:31" x14ac:dyDescent="0.25">
      <c r="X886" s="1"/>
      <c r="Y886" s="1"/>
      <c r="AD886">
        <f>IF(data[[#This Row],[type]]="score",SUMPRODUCT($J$1:$AC$1,data[[#This Row],[ci.hts_index]:[stat.tb]]),-1)</f>
        <v>-1</v>
      </c>
      <c r="AE886">
        <f>IF(data[[#This Row],[type]]="score",RANK(data[[#This Row],[score]],data[score])+COUNTIF($AD$3:AD886,AD886)-1,0)</f>
        <v>0</v>
      </c>
    </row>
    <row r="887" spans="24:31" x14ac:dyDescent="0.25">
      <c r="X887" s="1"/>
      <c r="Y887" s="1"/>
      <c r="AD887">
        <f>IF(data[[#This Row],[type]]="score",SUMPRODUCT($J$1:$AC$1,data[[#This Row],[ci.hts_index]:[stat.tb]]),-1)</f>
        <v>-1</v>
      </c>
      <c r="AE887">
        <f>IF(data[[#This Row],[type]]="score",RANK(data[[#This Row],[score]],data[score])+COUNTIF($AD$3:AD887,AD887)-1,0)</f>
        <v>0</v>
      </c>
    </row>
    <row r="888" spans="24:31" x14ac:dyDescent="0.25">
      <c r="X888" s="1"/>
      <c r="Y888" s="1"/>
      <c r="AD888">
        <f>IF(data[[#This Row],[type]]="score",SUMPRODUCT($J$1:$AC$1,data[[#This Row],[ci.hts_index]:[stat.tb]]),-1)</f>
        <v>-1</v>
      </c>
      <c r="AE888">
        <f>IF(data[[#This Row],[type]]="score",RANK(data[[#This Row],[score]],data[score])+COUNTIF($AD$3:AD888,AD888)-1,0)</f>
        <v>0</v>
      </c>
    </row>
    <row r="889" spans="24:31" x14ac:dyDescent="0.25">
      <c r="X889" s="1"/>
      <c r="Y889" s="1"/>
      <c r="AD889">
        <f>IF(data[[#This Row],[type]]="score",SUMPRODUCT($J$1:$AC$1,data[[#This Row],[ci.hts_index]:[stat.tb]]),-1)</f>
        <v>-1</v>
      </c>
      <c r="AE889">
        <f>IF(data[[#This Row],[type]]="score",RANK(data[[#This Row],[score]],data[score])+COUNTIF($AD$3:AD889,AD889)-1,0)</f>
        <v>0</v>
      </c>
    </row>
    <row r="890" spans="24:31" x14ac:dyDescent="0.25">
      <c r="X890" s="1"/>
      <c r="Y890" s="1"/>
      <c r="AD890">
        <f>IF(data[[#This Row],[type]]="score",SUMPRODUCT($J$1:$AC$1,data[[#This Row],[ci.hts_index]:[stat.tb]]),-1)</f>
        <v>-1</v>
      </c>
      <c r="AE890">
        <f>IF(data[[#This Row],[type]]="score",RANK(data[[#This Row],[score]],data[score])+COUNTIF($AD$3:AD890,AD890)-1,0)</f>
        <v>0</v>
      </c>
    </row>
    <row r="891" spans="24:31" x14ac:dyDescent="0.25">
      <c r="X891" s="1"/>
      <c r="Y891" s="1"/>
      <c r="AD891">
        <f>IF(data[[#This Row],[type]]="score",SUMPRODUCT($J$1:$AC$1,data[[#This Row],[ci.hts_index]:[stat.tb]]),-1)</f>
        <v>-1</v>
      </c>
      <c r="AE891">
        <f>IF(data[[#This Row],[type]]="score",RANK(data[[#This Row],[score]],data[score])+COUNTIF($AD$3:AD891,AD891)-1,0)</f>
        <v>0</v>
      </c>
    </row>
    <row r="892" spans="24:31" x14ac:dyDescent="0.25">
      <c r="X892" s="1"/>
      <c r="Y892" s="1"/>
      <c r="AD892">
        <f>IF(data[[#This Row],[type]]="score",SUMPRODUCT($J$1:$AC$1,data[[#This Row],[ci.hts_index]:[stat.tb]]),-1)</f>
        <v>-1</v>
      </c>
      <c r="AE892">
        <f>IF(data[[#This Row],[type]]="score",RANK(data[[#This Row],[score]],data[score])+COUNTIF($AD$3:AD892,AD892)-1,0)</f>
        <v>0</v>
      </c>
    </row>
    <row r="893" spans="24:31" x14ac:dyDescent="0.25">
      <c r="X893" s="1"/>
      <c r="Y893" s="1"/>
      <c r="AD893">
        <f>IF(data[[#This Row],[type]]="score",SUMPRODUCT($J$1:$AC$1,data[[#This Row],[ci.hts_index]:[stat.tb]]),-1)</f>
        <v>-1</v>
      </c>
      <c r="AE893">
        <f>IF(data[[#This Row],[type]]="score",RANK(data[[#This Row],[score]],data[score])+COUNTIF($AD$3:AD893,AD893)-1,0)</f>
        <v>0</v>
      </c>
    </row>
    <row r="894" spans="24:31" x14ac:dyDescent="0.25">
      <c r="X894" s="1"/>
      <c r="Y894" s="1"/>
      <c r="AD894">
        <f>IF(data[[#This Row],[type]]="score",SUMPRODUCT($J$1:$AC$1,data[[#This Row],[ci.hts_index]:[stat.tb]]),-1)</f>
        <v>-1</v>
      </c>
      <c r="AE894">
        <f>IF(data[[#This Row],[type]]="score",RANK(data[[#This Row],[score]],data[score])+COUNTIF($AD$3:AD894,AD894)-1,0)</f>
        <v>0</v>
      </c>
    </row>
    <row r="895" spans="24:31" x14ac:dyDescent="0.25">
      <c r="X895" s="1"/>
      <c r="Y895" s="1"/>
      <c r="AD895">
        <f>IF(data[[#This Row],[type]]="score",SUMPRODUCT($J$1:$AC$1,data[[#This Row],[ci.hts_index]:[stat.tb]]),-1)</f>
        <v>-1</v>
      </c>
      <c r="AE895">
        <f>IF(data[[#This Row],[type]]="score",RANK(data[[#This Row],[score]],data[score])+COUNTIF($AD$3:AD895,AD895)-1,0)</f>
        <v>0</v>
      </c>
    </row>
    <row r="896" spans="24:31" x14ac:dyDescent="0.25">
      <c r="X896" s="1"/>
      <c r="Y896" s="1"/>
      <c r="AD896">
        <f>IF(data[[#This Row],[type]]="score",SUMPRODUCT($J$1:$AC$1,data[[#This Row],[ci.hts_index]:[stat.tb]]),-1)</f>
        <v>-1</v>
      </c>
      <c r="AE896">
        <f>IF(data[[#This Row],[type]]="score",RANK(data[[#This Row],[score]],data[score])+COUNTIF($AD$3:AD896,AD896)-1,0)</f>
        <v>0</v>
      </c>
    </row>
    <row r="897" spans="24:31" x14ac:dyDescent="0.25">
      <c r="X897" s="1"/>
      <c r="Y897" s="1"/>
      <c r="AD897">
        <f>IF(data[[#This Row],[type]]="score",SUMPRODUCT($J$1:$AC$1,data[[#This Row],[ci.hts_index]:[stat.tb]]),-1)</f>
        <v>-1</v>
      </c>
      <c r="AE897">
        <f>IF(data[[#This Row],[type]]="score",RANK(data[[#This Row],[score]],data[score])+COUNTIF($AD$3:AD897,AD897)-1,0)</f>
        <v>0</v>
      </c>
    </row>
    <row r="898" spans="24:31" x14ac:dyDescent="0.25">
      <c r="X898" s="1"/>
      <c r="Y898" s="1"/>
      <c r="AD898">
        <f>IF(data[[#This Row],[type]]="score",SUMPRODUCT($J$1:$AC$1,data[[#This Row],[ci.hts_index]:[stat.tb]]),-1)</f>
        <v>-1</v>
      </c>
      <c r="AE898">
        <f>IF(data[[#This Row],[type]]="score",RANK(data[[#This Row],[score]],data[score])+COUNTIF($AD$3:AD898,AD898)-1,0)</f>
        <v>0</v>
      </c>
    </row>
    <row r="899" spans="24:31" x14ac:dyDescent="0.25">
      <c r="X899" s="1"/>
      <c r="Y899" s="1"/>
      <c r="AD899">
        <f>IF(data[[#This Row],[type]]="score",SUMPRODUCT($J$1:$AC$1,data[[#This Row],[ci.hts_index]:[stat.tb]]),-1)</f>
        <v>-1</v>
      </c>
      <c r="AE899">
        <f>IF(data[[#This Row],[type]]="score",RANK(data[[#This Row],[score]],data[score])+COUNTIF($AD$3:AD899,AD899)-1,0)</f>
        <v>0</v>
      </c>
    </row>
    <row r="900" spans="24:31" x14ac:dyDescent="0.25">
      <c r="X900" s="1"/>
      <c r="Y900" s="1"/>
      <c r="AD900">
        <f>IF(data[[#This Row],[type]]="score",SUMPRODUCT($J$1:$AC$1,data[[#This Row],[ci.hts_index]:[stat.tb]]),-1)</f>
        <v>-1</v>
      </c>
      <c r="AE900">
        <f>IF(data[[#This Row],[type]]="score",RANK(data[[#This Row],[score]],data[score])+COUNTIF($AD$3:AD900,AD900)-1,0)</f>
        <v>0</v>
      </c>
    </row>
    <row r="901" spans="24:31" x14ac:dyDescent="0.25">
      <c r="X901" s="1"/>
      <c r="Y901" s="1"/>
      <c r="AD901">
        <f>IF(data[[#This Row],[type]]="score",SUMPRODUCT($J$1:$AC$1,data[[#This Row],[ci.hts_index]:[stat.tb]]),-1)</f>
        <v>-1</v>
      </c>
      <c r="AE901">
        <f>IF(data[[#This Row],[type]]="score",RANK(data[[#This Row],[score]],data[score])+COUNTIF($AD$3:AD901,AD901)-1,0)</f>
        <v>0</v>
      </c>
    </row>
    <row r="902" spans="24:31" x14ac:dyDescent="0.25">
      <c r="X902" s="1"/>
      <c r="Y902" s="1"/>
      <c r="AD902">
        <f>IF(data[[#This Row],[type]]="score",SUMPRODUCT($J$1:$AC$1,data[[#This Row],[ci.hts_index]:[stat.tb]]),-1)</f>
        <v>-1</v>
      </c>
      <c r="AE902">
        <f>IF(data[[#This Row],[type]]="score",RANK(data[[#This Row],[score]],data[score])+COUNTIF($AD$3:AD902,AD902)-1,0)</f>
        <v>0</v>
      </c>
    </row>
    <row r="903" spans="24:31" x14ac:dyDescent="0.25">
      <c r="X903" s="1"/>
      <c r="Y903" s="1"/>
      <c r="AD903">
        <f>IF(data[[#This Row],[type]]="score",SUMPRODUCT($J$1:$AC$1,data[[#This Row],[ci.hts_index]:[stat.tb]]),-1)</f>
        <v>-1</v>
      </c>
      <c r="AE903">
        <f>IF(data[[#This Row],[type]]="score",RANK(data[[#This Row],[score]],data[score])+COUNTIF($AD$3:AD903,AD903)-1,0)</f>
        <v>0</v>
      </c>
    </row>
    <row r="904" spans="24:31" x14ac:dyDescent="0.25">
      <c r="X904" s="1"/>
      <c r="Y904" s="1"/>
      <c r="AD904">
        <f>IF(data[[#This Row],[type]]="score",SUMPRODUCT($J$1:$AC$1,data[[#This Row],[ci.hts_index]:[stat.tb]]),-1)</f>
        <v>-1</v>
      </c>
      <c r="AE904">
        <f>IF(data[[#This Row],[type]]="score",RANK(data[[#This Row],[score]],data[score])+COUNTIF($AD$3:AD904,AD904)-1,0)</f>
        <v>0</v>
      </c>
    </row>
    <row r="905" spans="24:31" x14ac:dyDescent="0.25">
      <c r="X905" s="1"/>
      <c r="Y905" s="1"/>
      <c r="AD905">
        <f>IF(data[[#This Row],[type]]="score",SUMPRODUCT($J$1:$AC$1,data[[#This Row],[ci.hts_index]:[stat.tb]]),-1)</f>
        <v>-1</v>
      </c>
      <c r="AE905">
        <f>IF(data[[#This Row],[type]]="score",RANK(data[[#This Row],[score]],data[score])+COUNTIF($AD$3:AD905,AD905)-1,0)</f>
        <v>0</v>
      </c>
    </row>
    <row r="906" spans="24:31" x14ac:dyDescent="0.25">
      <c r="X906" s="1"/>
      <c r="Y906" s="1"/>
      <c r="AD906">
        <f>IF(data[[#This Row],[type]]="score",SUMPRODUCT($J$1:$AC$1,data[[#This Row],[ci.hts_index]:[stat.tb]]),-1)</f>
        <v>-1</v>
      </c>
      <c r="AE906">
        <f>IF(data[[#This Row],[type]]="score",RANK(data[[#This Row],[score]],data[score])+COUNTIF($AD$3:AD906,AD906)-1,0)</f>
        <v>0</v>
      </c>
    </row>
    <row r="907" spans="24:31" x14ac:dyDescent="0.25">
      <c r="X907" s="1"/>
      <c r="Y907" s="1"/>
      <c r="AD907">
        <f>IF(data[[#This Row],[type]]="score",SUMPRODUCT($J$1:$AC$1,data[[#This Row],[ci.hts_index]:[stat.tb]]),-1)</f>
        <v>-1</v>
      </c>
      <c r="AE907">
        <f>IF(data[[#This Row],[type]]="score",RANK(data[[#This Row],[score]],data[score])+COUNTIF($AD$3:AD907,AD907)-1,0)</f>
        <v>0</v>
      </c>
    </row>
    <row r="908" spans="24:31" x14ac:dyDescent="0.25">
      <c r="X908" s="1"/>
      <c r="Y908" s="1"/>
      <c r="AD908">
        <f>IF(data[[#This Row],[type]]="score",SUMPRODUCT($J$1:$AC$1,data[[#This Row],[ci.hts_index]:[stat.tb]]),-1)</f>
        <v>-1</v>
      </c>
      <c r="AE908">
        <f>IF(data[[#This Row],[type]]="score",RANK(data[[#This Row],[score]],data[score])+COUNTIF($AD$3:AD908,AD908)-1,0)</f>
        <v>0</v>
      </c>
    </row>
    <row r="909" spans="24:31" x14ac:dyDescent="0.25">
      <c r="X909" s="1"/>
      <c r="Y909" s="1"/>
      <c r="AD909">
        <f>IF(data[[#This Row],[type]]="score",SUMPRODUCT($J$1:$AC$1,data[[#This Row],[ci.hts_index]:[stat.tb]]),-1)</f>
        <v>-1</v>
      </c>
      <c r="AE909">
        <f>IF(data[[#This Row],[type]]="score",RANK(data[[#This Row],[score]],data[score])+COUNTIF($AD$3:AD909,AD909)-1,0)</f>
        <v>0</v>
      </c>
    </row>
    <row r="910" spans="24:31" x14ac:dyDescent="0.25">
      <c r="X910" s="1"/>
      <c r="Y910" s="1"/>
      <c r="AD910">
        <f>IF(data[[#This Row],[type]]="score",SUMPRODUCT($J$1:$AC$1,data[[#This Row],[ci.hts_index]:[stat.tb]]),-1)</f>
        <v>-1</v>
      </c>
      <c r="AE910">
        <f>IF(data[[#This Row],[type]]="score",RANK(data[[#This Row],[score]],data[score])+COUNTIF($AD$3:AD910,AD910)-1,0)</f>
        <v>0</v>
      </c>
    </row>
    <row r="911" spans="24:31" x14ac:dyDescent="0.25">
      <c r="X911" s="1"/>
      <c r="Y911" s="1"/>
      <c r="AD911">
        <f>IF(data[[#This Row],[type]]="score",SUMPRODUCT($J$1:$AC$1,data[[#This Row],[ci.hts_index]:[stat.tb]]),-1)</f>
        <v>-1</v>
      </c>
      <c r="AE911">
        <f>IF(data[[#This Row],[type]]="score",RANK(data[[#This Row],[score]],data[score])+COUNTIF($AD$3:AD911,AD911)-1,0)</f>
        <v>0</v>
      </c>
    </row>
    <row r="912" spans="24:31" x14ac:dyDescent="0.25">
      <c r="X912" s="1"/>
      <c r="Y912" s="1"/>
      <c r="AD912">
        <f>IF(data[[#This Row],[type]]="score",SUMPRODUCT($J$1:$AC$1,data[[#This Row],[ci.hts_index]:[stat.tb]]),-1)</f>
        <v>-1</v>
      </c>
      <c r="AE912">
        <f>IF(data[[#This Row],[type]]="score",RANK(data[[#This Row],[score]],data[score])+COUNTIF($AD$3:AD912,AD912)-1,0)</f>
        <v>0</v>
      </c>
    </row>
    <row r="913" spans="24:31" x14ac:dyDescent="0.25">
      <c r="X913" s="1"/>
      <c r="Y913" s="1"/>
      <c r="AD913">
        <f>IF(data[[#This Row],[type]]="score",SUMPRODUCT($J$1:$AC$1,data[[#This Row],[ci.hts_index]:[stat.tb]]),-1)</f>
        <v>-1</v>
      </c>
      <c r="AE913">
        <f>IF(data[[#This Row],[type]]="score",RANK(data[[#This Row],[score]],data[score])+COUNTIF($AD$3:AD913,AD913)-1,0)</f>
        <v>0</v>
      </c>
    </row>
    <row r="914" spans="24:31" x14ac:dyDescent="0.25">
      <c r="X914" s="1"/>
      <c r="Y914" s="1"/>
      <c r="AD914">
        <f>IF(data[[#This Row],[type]]="score",SUMPRODUCT($J$1:$AC$1,data[[#This Row],[ci.hts_index]:[stat.tb]]),-1)</f>
        <v>-1</v>
      </c>
      <c r="AE914">
        <f>IF(data[[#This Row],[type]]="score",RANK(data[[#This Row],[score]],data[score])+COUNTIF($AD$3:AD914,AD914)-1,0)</f>
        <v>0</v>
      </c>
    </row>
    <row r="915" spans="24:31" x14ac:dyDescent="0.25">
      <c r="X915" s="1"/>
      <c r="Y915" s="1"/>
      <c r="AD915">
        <f>IF(data[[#This Row],[type]]="score",SUMPRODUCT($J$1:$AC$1,data[[#This Row],[ci.hts_index]:[stat.tb]]),-1)</f>
        <v>-1</v>
      </c>
      <c r="AE915">
        <f>IF(data[[#This Row],[type]]="score",RANK(data[[#This Row],[score]],data[score])+COUNTIF($AD$3:AD915,AD915)-1,0)</f>
        <v>0</v>
      </c>
    </row>
    <row r="916" spans="24:31" x14ac:dyDescent="0.25">
      <c r="X916" s="1"/>
      <c r="Y916" s="1"/>
      <c r="AD916">
        <f>IF(data[[#This Row],[type]]="score",SUMPRODUCT($J$1:$AC$1,data[[#This Row],[ci.hts_index]:[stat.tb]]),-1)</f>
        <v>-1</v>
      </c>
      <c r="AE916">
        <f>IF(data[[#This Row],[type]]="score",RANK(data[[#This Row],[score]],data[score])+COUNTIF($AD$3:AD916,AD916)-1,0)</f>
        <v>0</v>
      </c>
    </row>
    <row r="917" spans="24:31" x14ac:dyDescent="0.25">
      <c r="X917" s="1"/>
      <c r="Y917" s="1"/>
      <c r="AD917">
        <f>IF(data[[#This Row],[type]]="score",SUMPRODUCT($J$1:$AC$1,data[[#This Row],[ci.hts_index]:[stat.tb]]),-1)</f>
        <v>-1</v>
      </c>
      <c r="AE917">
        <f>IF(data[[#This Row],[type]]="score",RANK(data[[#This Row],[score]],data[score])+COUNTIF($AD$3:AD917,AD917)-1,0)</f>
        <v>0</v>
      </c>
    </row>
    <row r="918" spans="24:31" x14ac:dyDescent="0.25">
      <c r="X918" s="1"/>
      <c r="Y918" s="1"/>
      <c r="AD918">
        <f>IF(data[[#This Row],[type]]="score",SUMPRODUCT($J$1:$AC$1,data[[#This Row],[ci.hts_index]:[stat.tb]]),-1)</f>
        <v>-1</v>
      </c>
      <c r="AE918">
        <f>IF(data[[#This Row],[type]]="score",RANK(data[[#This Row],[score]],data[score])+COUNTIF($AD$3:AD918,AD918)-1,0)</f>
        <v>0</v>
      </c>
    </row>
    <row r="919" spans="24:31" x14ac:dyDescent="0.25">
      <c r="X919" s="1"/>
      <c r="Y919" s="1"/>
      <c r="AD919">
        <f>IF(data[[#This Row],[type]]="score",SUMPRODUCT($J$1:$AC$1,data[[#This Row],[ci.hts_index]:[stat.tb]]),-1)</f>
        <v>-1</v>
      </c>
      <c r="AE919">
        <f>IF(data[[#This Row],[type]]="score",RANK(data[[#This Row],[score]],data[score])+COUNTIF($AD$3:AD919,AD919)-1,0)</f>
        <v>0</v>
      </c>
    </row>
    <row r="920" spans="24:31" x14ac:dyDescent="0.25">
      <c r="X920" s="1"/>
      <c r="Y920" s="1"/>
      <c r="AD920">
        <f>IF(data[[#This Row],[type]]="score",SUMPRODUCT($J$1:$AC$1,data[[#This Row],[ci.hts_index]:[stat.tb]]),-1)</f>
        <v>-1</v>
      </c>
      <c r="AE920">
        <f>IF(data[[#This Row],[type]]="score",RANK(data[[#This Row],[score]],data[score])+COUNTIF($AD$3:AD920,AD920)-1,0)</f>
        <v>0</v>
      </c>
    </row>
    <row r="921" spans="24:31" x14ac:dyDescent="0.25">
      <c r="X921" s="1"/>
      <c r="Y921" s="1"/>
      <c r="AD921">
        <f>IF(data[[#This Row],[type]]="score",SUMPRODUCT($J$1:$AC$1,data[[#This Row],[ci.hts_index]:[stat.tb]]),-1)</f>
        <v>-1</v>
      </c>
      <c r="AE921">
        <f>IF(data[[#This Row],[type]]="score",RANK(data[[#This Row],[score]],data[score])+COUNTIF($AD$3:AD921,AD921)-1,0)</f>
        <v>0</v>
      </c>
    </row>
    <row r="922" spans="24:31" x14ac:dyDescent="0.25">
      <c r="X922" s="1"/>
      <c r="Y922" s="1"/>
      <c r="AD922">
        <f>IF(data[[#This Row],[type]]="score",SUMPRODUCT($J$1:$AC$1,data[[#This Row],[ci.hts_index]:[stat.tb]]),-1)</f>
        <v>-1</v>
      </c>
      <c r="AE922">
        <f>IF(data[[#This Row],[type]]="score",RANK(data[[#This Row],[score]],data[score])+COUNTIF($AD$3:AD922,AD922)-1,0)</f>
        <v>0</v>
      </c>
    </row>
    <row r="923" spans="24:31" x14ac:dyDescent="0.25">
      <c r="X923" s="1"/>
      <c r="Y923" s="1"/>
      <c r="AD923">
        <f>IF(data[[#This Row],[type]]="score",SUMPRODUCT($J$1:$AC$1,data[[#This Row],[ci.hts_index]:[stat.tb]]),-1)</f>
        <v>-1</v>
      </c>
      <c r="AE923">
        <f>IF(data[[#This Row],[type]]="score",RANK(data[[#This Row],[score]],data[score])+COUNTIF($AD$3:AD923,AD923)-1,0)</f>
        <v>0</v>
      </c>
    </row>
    <row r="924" spans="24:31" x14ac:dyDescent="0.25">
      <c r="X924" s="1"/>
      <c r="Y924" s="1"/>
      <c r="AD924">
        <f>IF(data[[#This Row],[type]]="score",SUMPRODUCT($J$1:$AC$1,data[[#This Row],[ci.hts_index]:[stat.tb]]),-1)</f>
        <v>-1</v>
      </c>
      <c r="AE924">
        <f>IF(data[[#This Row],[type]]="score",RANK(data[[#This Row],[score]],data[score])+COUNTIF($AD$3:AD924,AD924)-1,0)</f>
        <v>0</v>
      </c>
    </row>
    <row r="925" spans="24:31" x14ac:dyDescent="0.25">
      <c r="X925" s="1"/>
      <c r="Y925" s="1"/>
      <c r="AD925">
        <f>IF(data[[#This Row],[type]]="score",SUMPRODUCT($J$1:$AC$1,data[[#This Row],[ci.hts_index]:[stat.tb]]),-1)</f>
        <v>-1</v>
      </c>
      <c r="AE925">
        <f>IF(data[[#This Row],[type]]="score",RANK(data[[#This Row],[score]],data[score])+COUNTIF($AD$3:AD925,AD925)-1,0)</f>
        <v>0</v>
      </c>
    </row>
    <row r="926" spans="24:31" x14ac:dyDescent="0.25">
      <c r="X926" s="1"/>
      <c r="Y926" s="1"/>
      <c r="AD926">
        <f>IF(data[[#This Row],[type]]="score",SUMPRODUCT($J$1:$AC$1,data[[#This Row],[ci.hts_index]:[stat.tb]]),-1)</f>
        <v>-1</v>
      </c>
      <c r="AE926">
        <f>IF(data[[#This Row],[type]]="score",RANK(data[[#This Row],[score]],data[score])+COUNTIF($AD$3:AD926,AD926)-1,0)</f>
        <v>0</v>
      </c>
    </row>
    <row r="927" spans="24:31" x14ac:dyDescent="0.25">
      <c r="X927" s="1"/>
      <c r="Y927" s="1"/>
      <c r="AD927">
        <f>IF(data[[#This Row],[type]]="score",SUMPRODUCT($J$1:$AC$1,data[[#This Row],[ci.hts_index]:[stat.tb]]),-1)</f>
        <v>-1</v>
      </c>
      <c r="AE927">
        <f>IF(data[[#This Row],[type]]="score",RANK(data[[#This Row],[score]],data[score])+COUNTIF($AD$3:AD927,AD927)-1,0)</f>
        <v>0</v>
      </c>
    </row>
    <row r="928" spans="24:31" x14ac:dyDescent="0.25">
      <c r="X928" s="1"/>
      <c r="Y928" s="1"/>
      <c r="AD928">
        <f>IF(data[[#This Row],[type]]="score",SUMPRODUCT($J$1:$AC$1,data[[#This Row],[ci.hts_index]:[stat.tb]]),-1)</f>
        <v>-1</v>
      </c>
      <c r="AE928">
        <f>IF(data[[#This Row],[type]]="score",RANK(data[[#This Row],[score]],data[score])+COUNTIF($AD$3:AD928,AD928)-1,0)</f>
        <v>0</v>
      </c>
    </row>
    <row r="929" spans="24:31" x14ac:dyDescent="0.25">
      <c r="X929" s="1"/>
      <c r="Y929" s="1"/>
      <c r="AD929">
        <f>IF(data[[#This Row],[type]]="score",SUMPRODUCT($J$1:$AC$1,data[[#This Row],[ci.hts_index]:[stat.tb]]),-1)</f>
        <v>-1</v>
      </c>
      <c r="AE929">
        <f>IF(data[[#This Row],[type]]="score",RANK(data[[#This Row],[score]],data[score])+COUNTIF($AD$3:AD929,AD929)-1,0)</f>
        <v>0</v>
      </c>
    </row>
    <row r="930" spans="24:31" x14ac:dyDescent="0.25">
      <c r="X930" s="1"/>
      <c r="Y930" s="1"/>
      <c r="AD930">
        <f>IF(data[[#This Row],[type]]="score",SUMPRODUCT($J$1:$AC$1,data[[#This Row],[ci.hts_index]:[stat.tb]]),-1)</f>
        <v>-1</v>
      </c>
      <c r="AE930">
        <f>IF(data[[#This Row],[type]]="score",RANK(data[[#This Row],[score]],data[score])+COUNTIF($AD$3:AD930,AD930)-1,0)</f>
        <v>0</v>
      </c>
    </row>
    <row r="931" spans="24:31" x14ac:dyDescent="0.25">
      <c r="X931" s="1"/>
      <c r="Y931" s="1"/>
      <c r="AD931">
        <f>IF(data[[#This Row],[type]]="score",SUMPRODUCT($J$1:$AC$1,data[[#This Row],[ci.hts_index]:[stat.tb]]),-1)</f>
        <v>-1</v>
      </c>
      <c r="AE931">
        <f>IF(data[[#This Row],[type]]="score",RANK(data[[#This Row],[score]],data[score])+COUNTIF($AD$3:AD931,AD931)-1,0)</f>
        <v>0</v>
      </c>
    </row>
    <row r="932" spans="24:31" x14ac:dyDescent="0.25">
      <c r="X932" s="1"/>
      <c r="Y932" s="1"/>
      <c r="AD932">
        <f>IF(data[[#This Row],[type]]="score",SUMPRODUCT($J$1:$AC$1,data[[#This Row],[ci.hts_index]:[stat.tb]]),-1)</f>
        <v>-1</v>
      </c>
      <c r="AE932">
        <f>IF(data[[#This Row],[type]]="score",RANK(data[[#This Row],[score]],data[score])+COUNTIF($AD$3:AD932,AD932)-1,0)</f>
        <v>0</v>
      </c>
    </row>
    <row r="933" spans="24:31" x14ac:dyDescent="0.25">
      <c r="X933" s="1"/>
      <c r="Y933" s="1"/>
      <c r="AD933">
        <f>IF(data[[#This Row],[type]]="score",SUMPRODUCT($J$1:$AC$1,data[[#This Row],[ci.hts_index]:[stat.tb]]),-1)</f>
        <v>-1</v>
      </c>
      <c r="AE933">
        <f>IF(data[[#This Row],[type]]="score",RANK(data[[#This Row],[score]],data[score])+COUNTIF($AD$3:AD933,AD933)-1,0)</f>
        <v>0</v>
      </c>
    </row>
    <row r="934" spans="24:31" x14ac:dyDescent="0.25">
      <c r="X934" s="1"/>
      <c r="Y934" s="1"/>
      <c r="AD934">
        <f>IF(data[[#This Row],[type]]="score",SUMPRODUCT($J$1:$AC$1,data[[#This Row],[ci.hts_index]:[stat.tb]]),-1)</f>
        <v>-1</v>
      </c>
      <c r="AE934">
        <f>IF(data[[#This Row],[type]]="score",RANK(data[[#This Row],[score]],data[score])+COUNTIF($AD$3:AD934,AD934)-1,0)</f>
        <v>0</v>
      </c>
    </row>
    <row r="935" spans="24:31" x14ac:dyDescent="0.25">
      <c r="X935" s="1"/>
      <c r="Y935" s="1"/>
      <c r="AD935">
        <f>IF(data[[#This Row],[type]]="score",SUMPRODUCT($J$1:$AC$1,data[[#This Row],[ci.hts_index]:[stat.tb]]),-1)</f>
        <v>-1</v>
      </c>
      <c r="AE935">
        <f>IF(data[[#This Row],[type]]="score",RANK(data[[#This Row],[score]],data[score])+COUNTIF($AD$3:AD935,AD935)-1,0)</f>
        <v>0</v>
      </c>
    </row>
    <row r="936" spans="24:31" x14ac:dyDescent="0.25">
      <c r="X936" s="1"/>
      <c r="Y936" s="1"/>
      <c r="AD936">
        <f>IF(data[[#This Row],[type]]="score",SUMPRODUCT($J$1:$AC$1,data[[#This Row],[ci.hts_index]:[stat.tb]]),-1)</f>
        <v>-1</v>
      </c>
      <c r="AE936">
        <f>IF(data[[#This Row],[type]]="score",RANK(data[[#This Row],[score]],data[score])+COUNTIF($AD$3:AD936,AD936)-1,0)</f>
        <v>0</v>
      </c>
    </row>
    <row r="937" spans="24:31" x14ac:dyDescent="0.25">
      <c r="X937" s="1"/>
      <c r="Y937" s="1"/>
      <c r="AD937">
        <f>IF(data[[#This Row],[type]]="score",SUMPRODUCT($J$1:$AC$1,data[[#This Row],[ci.hts_index]:[stat.tb]]),-1)</f>
        <v>-1</v>
      </c>
      <c r="AE937">
        <f>IF(data[[#This Row],[type]]="score",RANK(data[[#This Row],[score]],data[score])+COUNTIF($AD$3:AD937,AD937)-1,0)</f>
        <v>0</v>
      </c>
    </row>
    <row r="938" spans="24:31" x14ac:dyDescent="0.25">
      <c r="X938" s="1"/>
      <c r="Y938" s="1"/>
      <c r="AD938">
        <f>IF(data[[#This Row],[type]]="score",SUMPRODUCT($J$1:$AC$1,data[[#This Row],[ci.hts_index]:[stat.tb]]),-1)</f>
        <v>-1</v>
      </c>
      <c r="AE938">
        <f>IF(data[[#This Row],[type]]="score",RANK(data[[#This Row],[score]],data[score])+COUNTIF($AD$3:AD938,AD938)-1,0)</f>
        <v>0</v>
      </c>
    </row>
    <row r="939" spans="24:31" x14ac:dyDescent="0.25">
      <c r="X939" s="1"/>
      <c r="Y939" s="1"/>
      <c r="AD939">
        <f>IF(data[[#This Row],[type]]="score",SUMPRODUCT($J$1:$AC$1,data[[#This Row],[ci.hts_index]:[stat.tb]]),-1)</f>
        <v>-1</v>
      </c>
      <c r="AE939">
        <f>IF(data[[#This Row],[type]]="score",RANK(data[[#This Row],[score]],data[score])+COUNTIF($AD$3:AD939,AD939)-1,0)</f>
        <v>0</v>
      </c>
    </row>
    <row r="940" spans="24:31" x14ac:dyDescent="0.25">
      <c r="X940" s="1"/>
      <c r="Y940" s="1"/>
      <c r="AD940">
        <f>IF(data[[#This Row],[type]]="score",SUMPRODUCT($J$1:$AC$1,data[[#This Row],[ci.hts_index]:[stat.tb]]),-1)</f>
        <v>-1</v>
      </c>
      <c r="AE940">
        <f>IF(data[[#This Row],[type]]="score",RANK(data[[#This Row],[score]],data[score])+COUNTIF($AD$3:AD940,AD940)-1,0)</f>
        <v>0</v>
      </c>
    </row>
    <row r="941" spans="24:31" x14ac:dyDescent="0.25">
      <c r="X941" s="1"/>
      <c r="Y941" s="1"/>
      <c r="AD941">
        <f>IF(data[[#This Row],[type]]="score",SUMPRODUCT($J$1:$AC$1,data[[#This Row],[ci.hts_index]:[stat.tb]]),-1)</f>
        <v>-1</v>
      </c>
      <c r="AE941">
        <f>IF(data[[#This Row],[type]]="score",RANK(data[[#This Row],[score]],data[score])+COUNTIF($AD$3:AD941,AD941)-1,0)</f>
        <v>0</v>
      </c>
    </row>
    <row r="942" spans="24:31" x14ac:dyDescent="0.25">
      <c r="X942" s="1"/>
      <c r="Y942" s="1"/>
      <c r="AD942">
        <f>IF(data[[#This Row],[type]]="score",SUMPRODUCT($J$1:$AC$1,data[[#This Row],[ci.hts_index]:[stat.tb]]),-1)</f>
        <v>-1</v>
      </c>
      <c r="AE942">
        <f>IF(data[[#This Row],[type]]="score",RANK(data[[#This Row],[score]],data[score])+COUNTIF($AD$3:AD942,AD942)-1,0)</f>
        <v>0</v>
      </c>
    </row>
    <row r="943" spans="24:31" x14ac:dyDescent="0.25">
      <c r="X943" s="1"/>
      <c r="Y943" s="1"/>
      <c r="AD943">
        <f>IF(data[[#This Row],[type]]="score",SUMPRODUCT($J$1:$AC$1,data[[#This Row],[ci.hts_index]:[stat.tb]]),-1)</f>
        <v>-1</v>
      </c>
      <c r="AE943">
        <f>IF(data[[#This Row],[type]]="score",RANK(data[[#This Row],[score]],data[score])+COUNTIF($AD$3:AD943,AD943)-1,0)</f>
        <v>0</v>
      </c>
    </row>
    <row r="944" spans="24:31" x14ac:dyDescent="0.25">
      <c r="X944" s="1"/>
      <c r="Y944" s="1"/>
      <c r="AD944">
        <f>IF(data[[#This Row],[type]]="score",SUMPRODUCT($J$1:$AC$1,data[[#This Row],[ci.hts_index]:[stat.tb]]),-1)</f>
        <v>-1</v>
      </c>
      <c r="AE944">
        <f>IF(data[[#This Row],[type]]="score",RANK(data[[#This Row],[score]],data[score])+COUNTIF($AD$3:AD944,AD944)-1,0)</f>
        <v>0</v>
      </c>
    </row>
    <row r="945" spans="24:31" x14ac:dyDescent="0.25">
      <c r="X945" s="1"/>
      <c r="Y945" s="1"/>
      <c r="AD945">
        <f>IF(data[[#This Row],[type]]="score",SUMPRODUCT($J$1:$AC$1,data[[#This Row],[ci.hts_index]:[stat.tb]]),-1)</f>
        <v>-1</v>
      </c>
      <c r="AE945">
        <f>IF(data[[#This Row],[type]]="score",RANK(data[[#This Row],[score]],data[score])+COUNTIF($AD$3:AD945,AD945)-1,0)</f>
        <v>0</v>
      </c>
    </row>
    <row r="946" spans="24:31" x14ac:dyDescent="0.25">
      <c r="X946" s="1"/>
      <c r="Y946" s="1"/>
      <c r="AD946">
        <f>IF(data[[#This Row],[type]]="score",SUMPRODUCT($J$1:$AC$1,data[[#This Row],[ci.hts_index]:[stat.tb]]),-1)</f>
        <v>-1</v>
      </c>
      <c r="AE946">
        <f>IF(data[[#This Row],[type]]="score",RANK(data[[#This Row],[score]],data[score])+COUNTIF($AD$3:AD946,AD946)-1,0)</f>
        <v>0</v>
      </c>
    </row>
    <row r="947" spans="24:31" x14ac:dyDescent="0.25">
      <c r="X947" s="1"/>
      <c r="Y947" s="1"/>
      <c r="AD947">
        <f>IF(data[[#This Row],[type]]="score",SUMPRODUCT($J$1:$AC$1,data[[#This Row],[ci.hts_index]:[stat.tb]]),-1)</f>
        <v>-1</v>
      </c>
      <c r="AE947">
        <f>IF(data[[#This Row],[type]]="score",RANK(data[[#This Row],[score]],data[score])+COUNTIF($AD$3:AD947,AD947)-1,0)</f>
        <v>0</v>
      </c>
    </row>
    <row r="948" spans="24:31" x14ac:dyDescent="0.25">
      <c r="X948" s="1"/>
      <c r="Y948" s="1"/>
      <c r="AD948">
        <f>IF(data[[#This Row],[type]]="score",SUMPRODUCT($J$1:$AC$1,data[[#This Row],[ci.hts_index]:[stat.tb]]),-1)</f>
        <v>-1</v>
      </c>
      <c r="AE948">
        <f>IF(data[[#This Row],[type]]="score",RANK(data[[#This Row],[score]],data[score])+COUNTIF($AD$3:AD948,AD948)-1,0)</f>
        <v>0</v>
      </c>
    </row>
    <row r="949" spans="24:31" x14ac:dyDescent="0.25">
      <c r="X949" s="1"/>
      <c r="Y949" s="1"/>
      <c r="AD949">
        <f>IF(data[[#This Row],[type]]="score",SUMPRODUCT($J$1:$AC$1,data[[#This Row],[ci.hts_index]:[stat.tb]]),-1)</f>
        <v>-1</v>
      </c>
      <c r="AE949">
        <f>IF(data[[#This Row],[type]]="score",RANK(data[[#This Row],[score]],data[score])+COUNTIF($AD$3:AD949,AD949)-1,0)</f>
        <v>0</v>
      </c>
    </row>
    <row r="950" spans="24:31" x14ac:dyDescent="0.25">
      <c r="X950" s="1"/>
      <c r="Y950" s="1"/>
      <c r="AD950">
        <f>IF(data[[#This Row],[type]]="score",SUMPRODUCT($J$1:$AC$1,data[[#This Row],[ci.hts_index]:[stat.tb]]),-1)</f>
        <v>-1</v>
      </c>
      <c r="AE950">
        <f>IF(data[[#This Row],[type]]="score",RANK(data[[#This Row],[score]],data[score])+COUNTIF($AD$3:AD950,AD950)-1,0)</f>
        <v>0</v>
      </c>
    </row>
    <row r="951" spans="24:31" x14ac:dyDescent="0.25">
      <c r="X951" s="1"/>
      <c r="Y951" s="1"/>
      <c r="AD951">
        <f>IF(data[[#This Row],[type]]="score",SUMPRODUCT($J$1:$AC$1,data[[#This Row],[ci.hts_index]:[stat.tb]]),-1)</f>
        <v>-1</v>
      </c>
      <c r="AE951">
        <f>IF(data[[#This Row],[type]]="score",RANK(data[[#This Row],[score]],data[score])+COUNTIF($AD$3:AD951,AD951)-1,0)</f>
        <v>0</v>
      </c>
    </row>
    <row r="952" spans="24:31" x14ac:dyDescent="0.25">
      <c r="X952" s="1"/>
      <c r="Y952" s="1"/>
      <c r="AD952">
        <f>IF(data[[#This Row],[type]]="score",SUMPRODUCT($J$1:$AC$1,data[[#This Row],[ci.hts_index]:[stat.tb]]),-1)</f>
        <v>-1</v>
      </c>
      <c r="AE952">
        <f>IF(data[[#This Row],[type]]="score",RANK(data[[#This Row],[score]],data[score])+COUNTIF($AD$3:AD952,AD952)-1,0)</f>
        <v>0</v>
      </c>
    </row>
    <row r="953" spans="24:31" x14ac:dyDescent="0.25">
      <c r="X953" s="1"/>
      <c r="Y953" s="1"/>
      <c r="AD953">
        <f>IF(data[[#This Row],[type]]="score",SUMPRODUCT($J$1:$AC$1,data[[#This Row],[ci.hts_index]:[stat.tb]]),-1)</f>
        <v>-1</v>
      </c>
      <c r="AE953">
        <f>IF(data[[#This Row],[type]]="score",RANK(data[[#This Row],[score]],data[score])+COUNTIF($AD$3:AD953,AD953)-1,0)</f>
        <v>0</v>
      </c>
    </row>
    <row r="954" spans="24:31" x14ac:dyDescent="0.25">
      <c r="X954" s="1"/>
      <c r="Y954" s="1"/>
      <c r="AD954">
        <f>IF(data[[#This Row],[type]]="score",SUMPRODUCT($J$1:$AC$1,data[[#This Row],[ci.hts_index]:[stat.tb]]),-1)</f>
        <v>-1</v>
      </c>
      <c r="AE954">
        <f>IF(data[[#This Row],[type]]="score",RANK(data[[#This Row],[score]],data[score])+COUNTIF($AD$3:AD954,AD954)-1,0)</f>
        <v>0</v>
      </c>
    </row>
    <row r="955" spans="24:31" x14ac:dyDescent="0.25">
      <c r="X955" s="1"/>
      <c r="Y955" s="1"/>
      <c r="AD955">
        <f>IF(data[[#This Row],[type]]="score",SUMPRODUCT($J$1:$AC$1,data[[#This Row],[ci.hts_index]:[stat.tb]]),-1)</f>
        <v>-1</v>
      </c>
      <c r="AE955">
        <f>IF(data[[#This Row],[type]]="score",RANK(data[[#This Row],[score]],data[score])+COUNTIF($AD$3:AD955,AD955)-1,0)</f>
        <v>0</v>
      </c>
    </row>
    <row r="956" spans="24:31" x14ac:dyDescent="0.25">
      <c r="X956" s="1"/>
      <c r="Y956" s="1"/>
      <c r="AD956">
        <f>IF(data[[#This Row],[type]]="score",SUMPRODUCT($J$1:$AC$1,data[[#This Row],[ci.hts_index]:[stat.tb]]),-1)</f>
        <v>-1</v>
      </c>
      <c r="AE956">
        <f>IF(data[[#This Row],[type]]="score",RANK(data[[#This Row],[score]],data[score])+COUNTIF($AD$3:AD956,AD956)-1,0)</f>
        <v>0</v>
      </c>
    </row>
    <row r="957" spans="24:31" x14ac:dyDescent="0.25">
      <c r="X957" s="1"/>
      <c r="Y957" s="1"/>
      <c r="AD957">
        <f>IF(data[[#This Row],[type]]="score",SUMPRODUCT($J$1:$AC$1,data[[#This Row],[ci.hts_index]:[stat.tb]]),-1)</f>
        <v>-1</v>
      </c>
      <c r="AE957">
        <f>IF(data[[#This Row],[type]]="score",RANK(data[[#This Row],[score]],data[score])+COUNTIF($AD$3:AD957,AD957)-1,0)</f>
        <v>0</v>
      </c>
    </row>
    <row r="958" spans="24:31" x14ac:dyDescent="0.25">
      <c r="X958" s="1"/>
      <c r="Y958" s="1"/>
      <c r="AD958">
        <f>IF(data[[#This Row],[type]]="score",SUMPRODUCT($J$1:$AC$1,data[[#This Row],[ci.hts_index]:[stat.tb]]),-1)</f>
        <v>-1</v>
      </c>
      <c r="AE958">
        <f>IF(data[[#This Row],[type]]="score",RANK(data[[#This Row],[score]],data[score])+COUNTIF($AD$3:AD958,AD958)-1,0)</f>
        <v>0</v>
      </c>
    </row>
    <row r="959" spans="24:31" x14ac:dyDescent="0.25">
      <c r="X959" s="1"/>
      <c r="Y959" s="1"/>
      <c r="AD959">
        <f>IF(data[[#This Row],[type]]="score",SUMPRODUCT($J$1:$AC$1,data[[#This Row],[ci.hts_index]:[stat.tb]]),-1)</f>
        <v>-1</v>
      </c>
      <c r="AE959">
        <f>IF(data[[#This Row],[type]]="score",RANK(data[[#This Row],[score]],data[score])+COUNTIF($AD$3:AD959,AD959)-1,0)</f>
        <v>0</v>
      </c>
    </row>
    <row r="960" spans="24:31" x14ac:dyDescent="0.25">
      <c r="X960" s="1"/>
      <c r="Y960" s="1"/>
      <c r="AD960">
        <f>IF(data[[#This Row],[type]]="score",SUMPRODUCT($J$1:$AC$1,data[[#This Row],[ci.hts_index]:[stat.tb]]),-1)</f>
        <v>-1</v>
      </c>
      <c r="AE960">
        <f>IF(data[[#This Row],[type]]="score",RANK(data[[#This Row],[score]],data[score])+COUNTIF($AD$3:AD960,AD960)-1,0)</f>
        <v>0</v>
      </c>
    </row>
    <row r="961" spans="24:31" x14ac:dyDescent="0.25">
      <c r="X961" s="1"/>
      <c r="Y961" s="1"/>
      <c r="AD961">
        <f>IF(data[[#This Row],[type]]="score",SUMPRODUCT($J$1:$AC$1,data[[#This Row],[ci.hts_index]:[stat.tb]]),-1)</f>
        <v>-1</v>
      </c>
      <c r="AE961">
        <f>IF(data[[#This Row],[type]]="score",RANK(data[[#This Row],[score]],data[score])+COUNTIF($AD$3:AD961,AD961)-1,0)</f>
        <v>0</v>
      </c>
    </row>
    <row r="962" spans="24:31" x14ac:dyDescent="0.25">
      <c r="X962" s="1"/>
      <c r="Y962" s="1"/>
      <c r="AD962">
        <f>IF(data[[#This Row],[type]]="score",SUMPRODUCT($J$1:$AC$1,data[[#This Row],[ci.hts_index]:[stat.tb]]),-1)</f>
        <v>-1</v>
      </c>
      <c r="AE962">
        <f>IF(data[[#This Row],[type]]="score",RANK(data[[#This Row],[score]],data[score])+COUNTIF($AD$3:AD962,AD962)-1,0)</f>
        <v>0</v>
      </c>
    </row>
    <row r="963" spans="24:31" x14ac:dyDescent="0.25">
      <c r="X963" s="1"/>
      <c r="Y963" s="1"/>
      <c r="AD963">
        <f>IF(data[[#This Row],[type]]="score",SUMPRODUCT($J$1:$AC$1,data[[#This Row],[ci.hts_index]:[stat.tb]]),-1)</f>
        <v>-1</v>
      </c>
      <c r="AE963">
        <f>IF(data[[#This Row],[type]]="score",RANK(data[[#This Row],[score]],data[score])+COUNTIF($AD$3:AD963,AD963)-1,0)</f>
        <v>0</v>
      </c>
    </row>
    <row r="964" spans="24:31" x14ac:dyDescent="0.25">
      <c r="X964" s="1"/>
      <c r="Y964" s="1"/>
      <c r="AD964">
        <f>IF(data[[#This Row],[type]]="score",SUMPRODUCT($J$1:$AC$1,data[[#This Row],[ci.hts_index]:[stat.tb]]),-1)</f>
        <v>-1</v>
      </c>
      <c r="AE964">
        <f>IF(data[[#This Row],[type]]="score",RANK(data[[#This Row],[score]],data[score])+COUNTIF($AD$3:AD964,AD964)-1,0)</f>
        <v>0</v>
      </c>
    </row>
    <row r="965" spans="24:31" x14ac:dyDescent="0.25">
      <c r="X965" s="1"/>
      <c r="Y965" s="1"/>
      <c r="AD965">
        <f>IF(data[[#This Row],[type]]="score",SUMPRODUCT($J$1:$AC$1,data[[#This Row],[ci.hts_index]:[stat.tb]]),-1)</f>
        <v>-1</v>
      </c>
      <c r="AE965">
        <f>IF(data[[#This Row],[type]]="score",RANK(data[[#This Row],[score]],data[score])+COUNTIF($AD$3:AD965,AD965)-1,0)</f>
        <v>0</v>
      </c>
    </row>
    <row r="966" spans="24:31" x14ac:dyDescent="0.25">
      <c r="X966" s="1"/>
      <c r="Y966" s="1"/>
      <c r="AD966">
        <f>IF(data[[#This Row],[type]]="score",SUMPRODUCT($J$1:$AC$1,data[[#This Row],[ci.hts_index]:[stat.tb]]),-1)</f>
        <v>-1</v>
      </c>
      <c r="AE966">
        <f>IF(data[[#This Row],[type]]="score",RANK(data[[#This Row],[score]],data[score])+COUNTIF($AD$3:AD966,AD966)-1,0)</f>
        <v>0</v>
      </c>
    </row>
    <row r="967" spans="24:31" x14ac:dyDescent="0.25">
      <c r="X967" s="1"/>
      <c r="Y967" s="1"/>
      <c r="AD967">
        <f>IF(data[[#This Row],[type]]="score",SUMPRODUCT($J$1:$AC$1,data[[#This Row],[ci.hts_index]:[stat.tb]]),-1)</f>
        <v>-1</v>
      </c>
      <c r="AE967">
        <f>IF(data[[#This Row],[type]]="score",RANK(data[[#This Row],[score]],data[score])+COUNTIF($AD$3:AD967,AD967)-1,0)</f>
        <v>0</v>
      </c>
    </row>
    <row r="968" spans="24:31" x14ac:dyDescent="0.25">
      <c r="X968" s="1"/>
      <c r="Y968" s="1"/>
      <c r="AD968">
        <f>IF(data[[#This Row],[type]]="score",SUMPRODUCT($J$1:$AC$1,data[[#This Row],[ci.hts_index]:[stat.tb]]),-1)</f>
        <v>-1</v>
      </c>
      <c r="AE968">
        <f>IF(data[[#This Row],[type]]="score",RANK(data[[#This Row],[score]],data[score])+COUNTIF($AD$3:AD968,AD968)-1,0)</f>
        <v>0</v>
      </c>
    </row>
    <row r="969" spans="24:31" x14ac:dyDescent="0.25">
      <c r="X969" s="1"/>
      <c r="Y969" s="1"/>
      <c r="AD969">
        <f>IF(data[[#This Row],[type]]="score",SUMPRODUCT($J$1:$AC$1,data[[#This Row],[ci.hts_index]:[stat.tb]]),-1)</f>
        <v>-1</v>
      </c>
      <c r="AE969">
        <f>IF(data[[#This Row],[type]]="score",RANK(data[[#This Row],[score]],data[score])+COUNTIF($AD$3:AD969,AD969)-1,0)</f>
        <v>0</v>
      </c>
    </row>
    <row r="970" spans="24:31" x14ac:dyDescent="0.25">
      <c r="X970" s="1"/>
      <c r="Y970" s="1"/>
      <c r="AD970">
        <f>IF(data[[#This Row],[type]]="score",SUMPRODUCT($J$1:$AC$1,data[[#This Row],[ci.hts_index]:[stat.tb]]),-1)</f>
        <v>-1</v>
      </c>
      <c r="AE970">
        <f>IF(data[[#This Row],[type]]="score",RANK(data[[#This Row],[score]],data[score])+COUNTIF($AD$3:AD970,AD970)-1,0)</f>
        <v>0</v>
      </c>
    </row>
    <row r="971" spans="24:31" x14ac:dyDescent="0.25">
      <c r="X971" s="1"/>
      <c r="Y971" s="1"/>
      <c r="AD971">
        <f>IF(data[[#This Row],[type]]="score",SUMPRODUCT($J$1:$AC$1,data[[#This Row],[ci.hts_index]:[stat.tb]]),-1)</f>
        <v>-1</v>
      </c>
      <c r="AE971">
        <f>IF(data[[#This Row],[type]]="score",RANK(data[[#This Row],[score]],data[score])+COUNTIF($AD$3:AD971,AD971)-1,0)</f>
        <v>0</v>
      </c>
    </row>
    <row r="972" spans="24:31" x14ac:dyDescent="0.25">
      <c r="X972" s="1"/>
      <c r="Y972" s="1"/>
      <c r="AD972">
        <f>IF(data[[#This Row],[type]]="score",SUMPRODUCT($J$1:$AC$1,data[[#This Row],[ci.hts_index]:[stat.tb]]),-1)</f>
        <v>-1</v>
      </c>
      <c r="AE972">
        <f>IF(data[[#This Row],[type]]="score",RANK(data[[#This Row],[score]],data[score])+COUNTIF($AD$3:AD972,AD972)-1,0)</f>
        <v>0</v>
      </c>
    </row>
    <row r="973" spans="24:31" x14ac:dyDescent="0.25">
      <c r="X973" s="1"/>
      <c r="Y973" s="1"/>
      <c r="AD973">
        <f>IF(data[[#This Row],[type]]="score",SUMPRODUCT($J$1:$AC$1,data[[#This Row],[ci.hts_index]:[stat.tb]]),-1)</f>
        <v>-1</v>
      </c>
      <c r="AE973">
        <f>IF(data[[#This Row],[type]]="score",RANK(data[[#This Row],[score]],data[score])+COUNTIF($AD$3:AD973,AD973)-1,0)</f>
        <v>0</v>
      </c>
    </row>
    <row r="974" spans="24:31" x14ac:dyDescent="0.25">
      <c r="X974" s="1"/>
      <c r="Y974" s="1"/>
      <c r="AD974">
        <f>IF(data[[#This Row],[type]]="score",SUMPRODUCT($J$1:$AC$1,data[[#This Row],[ci.hts_index]:[stat.tb]]),-1)</f>
        <v>-1</v>
      </c>
      <c r="AE974">
        <f>IF(data[[#This Row],[type]]="score",RANK(data[[#This Row],[score]],data[score])+COUNTIF($AD$3:AD974,AD974)-1,0)</f>
        <v>0</v>
      </c>
    </row>
    <row r="975" spans="24:31" x14ac:dyDescent="0.25">
      <c r="X975" s="1"/>
      <c r="Y975" s="1"/>
      <c r="AD975">
        <f>IF(data[[#This Row],[type]]="score",SUMPRODUCT($J$1:$AC$1,data[[#This Row],[ci.hts_index]:[stat.tb]]),-1)</f>
        <v>-1</v>
      </c>
      <c r="AE975">
        <f>IF(data[[#This Row],[type]]="score",RANK(data[[#This Row],[score]],data[score])+COUNTIF($AD$3:AD975,AD975)-1,0)</f>
        <v>0</v>
      </c>
    </row>
    <row r="976" spans="24:31" x14ac:dyDescent="0.25">
      <c r="X976" s="1"/>
      <c r="Y976" s="1"/>
      <c r="AD976">
        <f>IF(data[[#This Row],[type]]="score",SUMPRODUCT($J$1:$AC$1,data[[#This Row],[ci.hts_index]:[stat.tb]]),-1)</f>
        <v>-1</v>
      </c>
      <c r="AE976">
        <f>IF(data[[#This Row],[type]]="score",RANK(data[[#This Row],[score]],data[score])+COUNTIF($AD$3:AD976,AD976)-1,0)</f>
        <v>0</v>
      </c>
    </row>
    <row r="977" spans="24:31" x14ac:dyDescent="0.25">
      <c r="X977" s="1"/>
      <c r="Y977" s="1"/>
      <c r="AD977">
        <f>IF(data[[#This Row],[type]]="score",SUMPRODUCT($J$1:$AC$1,data[[#This Row],[ci.hts_index]:[stat.tb]]),-1)</f>
        <v>-1</v>
      </c>
      <c r="AE977">
        <f>IF(data[[#This Row],[type]]="score",RANK(data[[#This Row],[score]],data[score])+COUNTIF($AD$3:AD977,AD977)-1,0)</f>
        <v>0</v>
      </c>
    </row>
    <row r="978" spans="24:31" x14ac:dyDescent="0.25">
      <c r="X978" s="1"/>
      <c r="Y978" s="1"/>
      <c r="AD978">
        <f>IF(data[[#This Row],[type]]="score",SUMPRODUCT($J$1:$AC$1,data[[#This Row],[ci.hts_index]:[stat.tb]]),-1)</f>
        <v>-1</v>
      </c>
      <c r="AE978">
        <f>IF(data[[#This Row],[type]]="score",RANK(data[[#This Row],[score]],data[score])+COUNTIF($AD$3:AD978,AD978)-1,0)</f>
        <v>0</v>
      </c>
    </row>
    <row r="979" spans="24:31" x14ac:dyDescent="0.25">
      <c r="X979" s="1"/>
      <c r="Y979" s="1"/>
      <c r="AD979">
        <f>IF(data[[#This Row],[type]]="score",SUMPRODUCT($J$1:$AC$1,data[[#This Row],[ci.hts_index]:[stat.tb]]),-1)</f>
        <v>-1</v>
      </c>
      <c r="AE979">
        <f>IF(data[[#This Row],[type]]="score",RANK(data[[#This Row],[score]],data[score])+COUNTIF($AD$3:AD979,AD979)-1,0)</f>
        <v>0</v>
      </c>
    </row>
    <row r="980" spans="24:31" x14ac:dyDescent="0.25">
      <c r="X980" s="1"/>
      <c r="Y980" s="1"/>
      <c r="AD980">
        <f>IF(data[[#This Row],[type]]="score",SUMPRODUCT($J$1:$AC$1,data[[#This Row],[ci.hts_index]:[stat.tb]]),-1)</f>
        <v>-1</v>
      </c>
      <c r="AE980">
        <f>IF(data[[#This Row],[type]]="score",RANK(data[[#This Row],[score]],data[score])+COUNTIF($AD$3:AD980,AD980)-1,0)</f>
        <v>0</v>
      </c>
    </row>
    <row r="981" spans="24:31" x14ac:dyDescent="0.25">
      <c r="X981" s="1"/>
      <c r="Y981" s="1"/>
      <c r="AD981">
        <f>IF(data[[#This Row],[type]]="score",SUMPRODUCT($J$1:$AC$1,data[[#This Row],[ci.hts_index]:[stat.tb]]),-1)</f>
        <v>-1</v>
      </c>
      <c r="AE981">
        <f>IF(data[[#This Row],[type]]="score",RANK(data[[#This Row],[score]],data[score])+COUNTIF($AD$3:AD981,AD981)-1,0)</f>
        <v>0</v>
      </c>
    </row>
    <row r="982" spans="24:31" x14ac:dyDescent="0.25">
      <c r="X982" s="1"/>
      <c r="Y982" s="1"/>
      <c r="AD982">
        <f>IF(data[[#This Row],[type]]="score",SUMPRODUCT($J$1:$AC$1,data[[#This Row],[ci.hts_index]:[stat.tb]]),-1)</f>
        <v>-1</v>
      </c>
      <c r="AE982">
        <f>IF(data[[#This Row],[type]]="score",RANK(data[[#This Row],[score]],data[score])+COUNTIF($AD$3:AD982,AD982)-1,0)</f>
        <v>0</v>
      </c>
    </row>
    <row r="983" spans="24:31" x14ac:dyDescent="0.25">
      <c r="X983" s="1"/>
      <c r="Y983" s="1"/>
      <c r="AD983">
        <f>IF(data[[#This Row],[type]]="score",SUMPRODUCT($J$1:$AC$1,data[[#This Row],[ci.hts_index]:[stat.tb]]),-1)</f>
        <v>-1</v>
      </c>
      <c r="AE983">
        <f>IF(data[[#This Row],[type]]="score",RANK(data[[#This Row],[score]],data[score])+COUNTIF($AD$3:AD983,AD983)-1,0)</f>
        <v>0</v>
      </c>
    </row>
    <row r="984" spans="24:31" x14ac:dyDescent="0.25">
      <c r="X984" s="1"/>
      <c r="Y984" s="1"/>
      <c r="AD984">
        <f>IF(data[[#This Row],[type]]="score",SUMPRODUCT($J$1:$AC$1,data[[#This Row],[ci.hts_index]:[stat.tb]]),-1)</f>
        <v>-1</v>
      </c>
      <c r="AE984">
        <f>IF(data[[#This Row],[type]]="score",RANK(data[[#This Row],[score]],data[score])+COUNTIF($AD$3:AD984,AD984)-1,0)</f>
        <v>0</v>
      </c>
    </row>
    <row r="985" spans="24:31" x14ac:dyDescent="0.25">
      <c r="X985" s="1"/>
      <c r="Y985" s="1"/>
      <c r="AD985">
        <f>IF(data[[#This Row],[type]]="score",SUMPRODUCT($J$1:$AC$1,data[[#This Row],[ci.hts_index]:[stat.tb]]),-1)</f>
        <v>-1</v>
      </c>
      <c r="AE985">
        <f>IF(data[[#This Row],[type]]="score",RANK(data[[#This Row],[score]],data[score])+COUNTIF($AD$3:AD985,AD985)-1,0)</f>
        <v>0</v>
      </c>
    </row>
    <row r="986" spans="24:31" x14ac:dyDescent="0.25">
      <c r="X986" s="1"/>
      <c r="Y986" s="1"/>
      <c r="AD986">
        <f>IF(data[[#This Row],[type]]="score",SUMPRODUCT($J$1:$AC$1,data[[#This Row],[ci.hts_index]:[stat.tb]]),-1)</f>
        <v>-1</v>
      </c>
      <c r="AE986">
        <f>IF(data[[#This Row],[type]]="score",RANK(data[[#This Row],[score]],data[score])+COUNTIF($AD$3:AD986,AD986)-1,0)</f>
        <v>0</v>
      </c>
    </row>
    <row r="987" spans="24:31" x14ac:dyDescent="0.25">
      <c r="X987" s="1"/>
      <c r="Y987" s="1"/>
      <c r="AD987">
        <f>IF(data[[#This Row],[type]]="score",SUMPRODUCT($J$1:$AC$1,data[[#This Row],[ci.hts_index]:[stat.tb]]),-1)</f>
        <v>-1</v>
      </c>
      <c r="AE987">
        <f>IF(data[[#This Row],[type]]="score",RANK(data[[#This Row],[score]],data[score])+COUNTIF($AD$3:AD987,AD987)-1,0)</f>
        <v>0</v>
      </c>
    </row>
    <row r="988" spans="24:31" x14ac:dyDescent="0.25">
      <c r="X988" s="1"/>
      <c r="Y988" s="1"/>
      <c r="AD988">
        <f>IF(data[[#This Row],[type]]="score",SUMPRODUCT($J$1:$AC$1,data[[#This Row],[ci.hts_index]:[stat.tb]]),-1)</f>
        <v>-1</v>
      </c>
      <c r="AE988">
        <f>IF(data[[#This Row],[type]]="score",RANK(data[[#This Row],[score]],data[score])+COUNTIF($AD$3:AD988,AD988)-1,0)</f>
        <v>0</v>
      </c>
    </row>
    <row r="989" spans="24:31" x14ac:dyDescent="0.25">
      <c r="X989" s="1"/>
      <c r="Y989" s="1"/>
      <c r="AD989">
        <f>IF(data[[#This Row],[type]]="score",SUMPRODUCT($J$1:$AC$1,data[[#This Row],[ci.hts_index]:[stat.tb]]),-1)</f>
        <v>-1</v>
      </c>
      <c r="AE989">
        <f>IF(data[[#This Row],[type]]="score",RANK(data[[#This Row],[score]],data[score])+COUNTIF($AD$3:AD989,AD989)-1,0)</f>
        <v>0</v>
      </c>
    </row>
    <row r="990" spans="24:31" x14ac:dyDescent="0.25">
      <c r="X990" s="1"/>
      <c r="Y990" s="1"/>
      <c r="AD990">
        <f>IF(data[[#This Row],[type]]="score",SUMPRODUCT($J$1:$AC$1,data[[#This Row],[ci.hts_index]:[stat.tb]]),-1)</f>
        <v>-1</v>
      </c>
      <c r="AE990">
        <f>IF(data[[#This Row],[type]]="score",RANK(data[[#This Row],[score]],data[score])+COUNTIF($AD$3:AD990,AD990)-1,0)</f>
        <v>0</v>
      </c>
    </row>
    <row r="991" spans="24:31" x14ac:dyDescent="0.25">
      <c r="X991" s="1"/>
      <c r="Y991" s="1"/>
      <c r="AD991">
        <f>IF(data[[#This Row],[type]]="score",SUMPRODUCT($J$1:$AC$1,data[[#This Row],[ci.hts_index]:[stat.tb]]),-1)</f>
        <v>-1</v>
      </c>
      <c r="AE991">
        <f>IF(data[[#This Row],[type]]="score",RANK(data[[#This Row],[score]],data[score])+COUNTIF($AD$3:AD991,AD991)-1,0)</f>
        <v>0</v>
      </c>
    </row>
    <row r="992" spans="24:31" x14ac:dyDescent="0.25">
      <c r="X992" s="1"/>
      <c r="Y992" s="1"/>
      <c r="AD992">
        <f>IF(data[[#This Row],[type]]="score",SUMPRODUCT($J$1:$AC$1,data[[#This Row],[ci.hts_index]:[stat.tb]]),-1)</f>
        <v>-1</v>
      </c>
      <c r="AE992">
        <f>IF(data[[#This Row],[type]]="score",RANK(data[[#This Row],[score]],data[score])+COUNTIF($AD$3:AD992,AD992)-1,0)</f>
        <v>0</v>
      </c>
    </row>
    <row r="993" spans="24:31" x14ac:dyDescent="0.25">
      <c r="X993" s="1"/>
      <c r="Y993" s="1"/>
      <c r="AD993">
        <f>IF(data[[#This Row],[type]]="score",SUMPRODUCT($J$1:$AC$1,data[[#This Row],[ci.hts_index]:[stat.tb]]),-1)</f>
        <v>-1</v>
      </c>
      <c r="AE993">
        <f>IF(data[[#This Row],[type]]="score",RANK(data[[#This Row],[score]],data[score])+COUNTIF($AD$3:AD993,AD993)-1,0)</f>
        <v>0</v>
      </c>
    </row>
    <row r="994" spans="24:31" x14ac:dyDescent="0.25">
      <c r="X994" s="1"/>
      <c r="Y994" s="1"/>
      <c r="AD994">
        <f>IF(data[[#This Row],[type]]="score",SUMPRODUCT($J$1:$AC$1,data[[#This Row],[ci.hts_index]:[stat.tb]]),-1)</f>
        <v>-1</v>
      </c>
      <c r="AE994">
        <f>IF(data[[#This Row],[type]]="score",RANK(data[[#This Row],[score]],data[score])+COUNTIF($AD$3:AD994,AD994)-1,0)</f>
        <v>0</v>
      </c>
    </row>
    <row r="995" spans="24:31" x14ac:dyDescent="0.25">
      <c r="X995" s="1"/>
      <c r="Y995" s="1"/>
      <c r="AD995">
        <f>IF(data[[#This Row],[type]]="score",SUMPRODUCT($J$1:$AC$1,data[[#This Row],[ci.hts_index]:[stat.tb]]),-1)</f>
        <v>-1</v>
      </c>
      <c r="AE995">
        <f>IF(data[[#This Row],[type]]="score",RANK(data[[#This Row],[score]],data[score])+COUNTIF($AD$3:AD995,AD995)-1,0)</f>
        <v>0</v>
      </c>
    </row>
    <row r="996" spans="24:31" x14ac:dyDescent="0.25">
      <c r="X996" s="1"/>
      <c r="Y996" s="1"/>
      <c r="AD996">
        <f>IF(data[[#This Row],[type]]="score",SUMPRODUCT($J$1:$AC$1,data[[#This Row],[ci.hts_index]:[stat.tb]]),-1)</f>
        <v>-1</v>
      </c>
      <c r="AE996">
        <f>IF(data[[#This Row],[type]]="score",RANK(data[[#This Row],[score]],data[score])+COUNTIF($AD$3:AD996,AD996)-1,0)</f>
        <v>0</v>
      </c>
    </row>
    <row r="997" spans="24:31" x14ac:dyDescent="0.25">
      <c r="X997" s="1"/>
      <c r="Y997" s="1"/>
      <c r="AD997">
        <f>IF(data[[#This Row],[type]]="score",SUMPRODUCT($J$1:$AC$1,data[[#This Row],[ci.hts_index]:[stat.tb]]),-1)</f>
        <v>-1</v>
      </c>
      <c r="AE997">
        <f>IF(data[[#This Row],[type]]="score",RANK(data[[#This Row],[score]],data[score])+COUNTIF($AD$3:AD997,AD997)-1,0)</f>
        <v>0</v>
      </c>
    </row>
    <row r="998" spans="24:31" x14ac:dyDescent="0.25">
      <c r="X998" s="1"/>
      <c r="Y998" s="1"/>
      <c r="AD998">
        <f>IF(data[[#This Row],[type]]="score",SUMPRODUCT($J$1:$AC$1,data[[#This Row],[ci.hts_index]:[stat.tb]]),-1)</f>
        <v>-1</v>
      </c>
      <c r="AE998">
        <f>IF(data[[#This Row],[type]]="score",RANK(data[[#This Row],[score]],data[score])+COUNTIF($AD$3:AD998,AD998)-1,0)</f>
        <v>0</v>
      </c>
    </row>
    <row r="999" spans="24:31" x14ac:dyDescent="0.25">
      <c r="X999" s="1"/>
      <c r="Y999" s="1"/>
      <c r="AD999">
        <f>IF(data[[#This Row],[type]]="score",SUMPRODUCT($J$1:$AC$1,data[[#This Row],[ci.hts_index]:[stat.tb]]),-1)</f>
        <v>-1</v>
      </c>
      <c r="AE999">
        <f>IF(data[[#This Row],[type]]="score",RANK(data[[#This Row],[score]],data[score])+COUNTIF($AD$3:AD999,AD999)-1,0)</f>
        <v>0</v>
      </c>
    </row>
    <row r="1000" spans="24:31" x14ac:dyDescent="0.25">
      <c r="X1000" s="1"/>
      <c r="Y1000" s="1"/>
      <c r="AD1000">
        <f>IF(data[[#This Row],[type]]="score",SUMPRODUCT($J$1:$AC$1,data[[#This Row],[ci.hts_index]:[stat.tb]]),-1)</f>
        <v>-1</v>
      </c>
      <c r="AE1000">
        <f>IF(data[[#This Row],[type]]="score",RANK(data[[#This Row],[score]],data[score])+COUNTIF($AD$3:AD1000,AD1000)-1,0)</f>
        <v>0</v>
      </c>
    </row>
    <row r="1001" spans="24:31" x14ac:dyDescent="0.25">
      <c r="X1001" s="1"/>
      <c r="Y1001" s="1"/>
      <c r="AD1001">
        <f>IF(data[[#This Row],[type]]="score",SUMPRODUCT($J$1:$AC$1,data[[#This Row],[ci.hts_index]:[stat.tb]]),-1)</f>
        <v>-1</v>
      </c>
      <c r="AE1001">
        <f>IF(data[[#This Row],[type]]="score",RANK(data[[#This Row],[score]],data[score])+COUNTIF($AD$3:AD1001,AD1001)-1,0)</f>
        <v>0</v>
      </c>
    </row>
    <row r="1002" spans="24:31" x14ac:dyDescent="0.25">
      <c r="X1002" s="1"/>
      <c r="Y1002" s="1"/>
      <c r="AD1002">
        <f>IF(data[[#This Row],[type]]="score",SUMPRODUCT($J$1:$AC$1,data[[#This Row],[ci.hts_index]:[stat.tb]]),-1)</f>
        <v>-1</v>
      </c>
      <c r="AE1002">
        <f>IF(data[[#This Row],[type]]="score",RANK(data[[#This Row],[score]],data[score])+COUNTIF($AD$3:AD1002,AD1002)-1,0)</f>
        <v>0</v>
      </c>
    </row>
    <row r="1003" spans="24:31" x14ac:dyDescent="0.25">
      <c r="X1003" s="1"/>
      <c r="Y1003" s="1"/>
      <c r="AD1003">
        <f>IF(data[[#This Row],[type]]="score",SUMPRODUCT($J$1:$AC$1,data[[#This Row],[ci.hts_index]:[stat.tb]]),-1)</f>
        <v>-1</v>
      </c>
      <c r="AE1003">
        <f>IF(data[[#This Row],[type]]="score",RANK(data[[#This Row],[score]],data[score])+COUNTIF($AD$3:AD1003,AD1003)-1,0)</f>
        <v>0</v>
      </c>
    </row>
    <row r="1004" spans="24:31" x14ac:dyDescent="0.25">
      <c r="X1004" s="1"/>
      <c r="Y1004" s="1"/>
      <c r="AD1004">
        <f>IF(data[[#This Row],[type]]="score",SUMPRODUCT($J$1:$AC$1,data[[#This Row],[ci.hts_index]:[stat.tb]]),-1)</f>
        <v>-1</v>
      </c>
      <c r="AE1004">
        <f>IF(data[[#This Row],[type]]="score",RANK(data[[#This Row],[score]],data[score])+COUNTIF($AD$3:AD1004,AD1004)-1,0)</f>
        <v>0</v>
      </c>
    </row>
    <row r="1005" spans="24:31" x14ac:dyDescent="0.25">
      <c r="X1005" s="1"/>
      <c r="Y1005" s="1"/>
      <c r="AD1005">
        <f>IF(data[[#This Row],[type]]="score",SUMPRODUCT($J$1:$AC$1,data[[#This Row],[ci.hts_index]:[stat.tb]]),-1)</f>
        <v>-1</v>
      </c>
      <c r="AE1005">
        <f>IF(data[[#This Row],[type]]="score",RANK(data[[#This Row],[score]],data[score])+COUNTIF($AD$3:AD1005,AD1005)-1,0)</f>
        <v>0</v>
      </c>
    </row>
    <row r="1006" spans="24:31" x14ac:dyDescent="0.25">
      <c r="X1006" s="1"/>
      <c r="Y1006" s="1"/>
      <c r="AD1006">
        <f>IF(data[[#This Row],[type]]="score",SUMPRODUCT($J$1:$AC$1,data[[#This Row],[ci.hts_index]:[stat.tb]]),-1)</f>
        <v>-1</v>
      </c>
      <c r="AE1006">
        <f>IF(data[[#This Row],[type]]="score",RANK(data[[#This Row],[score]],data[score])+COUNTIF($AD$3:AD1006,AD1006)-1,0)</f>
        <v>0</v>
      </c>
    </row>
    <row r="1007" spans="24:31" x14ac:dyDescent="0.25">
      <c r="X1007" s="1"/>
      <c r="Y1007" s="1"/>
      <c r="AD1007">
        <f>IF(data[[#This Row],[type]]="score",SUMPRODUCT($J$1:$AC$1,data[[#This Row],[ci.hts_index]:[stat.tb]]),-1)</f>
        <v>-1</v>
      </c>
      <c r="AE1007">
        <f>IF(data[[#This Row],[type]]="score",RANK(data[[#This Row],[score]],data[score])+COUNTIF($AD$3:AD1007,AD1007)-1,0)</f>
        <v>0</v>
      </c>
    </row>
    <row r="1008" spans="24:31" x14ac:dyDescent="0.25">
      <c r="X1008" s="1"/>
      <c r="Y1008" s="1"/>
      <c r="AD1008">
        <f>IF(data[[#This Row],[type]]="score",SUMPRODUCT($J$1:$AC$1,data[[#This Row],[ci.hts_index]:[stat.tb]]),-1)</f>
        <v>-1</v>
      </c>
      <c r="AE1008">
        <f>IF(data[[#This Row],[type]]="score",RANK(data[[#This Row],[score]],data[score])+COUNTIF($AD$3:AD1008,AD1008)-1,0)</f>
        <v>0</v>
      </c>
    </row>
    <row r="1009" spans="24:31" x14ac:dyDescent="0.25">
      <c r="X1009" s="1"/>
      <c r="Y1009" s="1"/>
      <c r="AD1009">
        <f>IF(data[[#This Row],[type]]="score",SUMPRODUCT($J$1:$AC$1,data[[#This Row],[ci.hts_index]:[stat.tb]]),-1)</f>
        <v>-1</v>
      </c>
      <c r="AE1009">
        <f>IF(data[[#This Row],[type]]="score",RANK(data[[#This Row],[score]],data[score])+COUNTIF($AD$3:AD1009,AD1009)-1,0)</f>
        <v>0</v>
      </c>
    </row>
    <row r="1010" spans="24:31" x14ac:dyDescent="0.25">
      <c r="X1010" s="1"/>
      <c r="Y1010" s="1"/>
      <c r="AD1010">
        <f>IF(data[[#This Row],[type]]="score",SUMPRODUCT($J$1:$AC$1,data[[#This Row],[ci.hts_index]:[stat.tb]]),-1)</f>
        <v>-1</v>
      </c>
      <c r="AE1010">
        <f>IF(data[[#This Row],[type]]="score",RANK(data[[#This Row],[score]],data[score])+COUNTIF($AD$3:AD1010,AD1010)-1,0)</f>
        <v>0</v>
      </c>
    </row>
    <row r="1011" spans="24:31" x14ac:dyDescent="0.25">
      <c r="X1011" s="1"/>
      <c r="Y1011" s="1"/>
      <c r="AD1011">
        <f>IF(data[[#This Row],[type]]="score",SUMPRODUCT($J$1:$AC$1,data[[#This Row],[ci.hts_index]:[stat.tb]]),-1)</f>
        <v>-1</v>
      </c>
      <c r="AE1011">
        <f>IF(data[[#This Row],[type]]="score",RANK(data[[#This Row],[score]],data[score])+COUNTIF($AD$3:AD1011,AD1011)-1,0)</f>
        <v>0</v>
      </c>
    </row>
    <row r="1012" spans="24:31" x14ac:dyDescent="0.25">
      <c r="X1012" s="1"/>
      <c r="Y1012" s="1"/>
      <c r="AD1012">
        <f>IF(data[[#This Row],[type]]="score",SUMPRODUCT($J$1:$AC$1,data[[#This Row],[ci.hts_index]:[stat.tb]]),-1)</f>
        <v>-1</v>
      </c>
      <c r="AE1012">
        <f>IF(data[[#This Row],[type]]="score",RANK(data[[#This Row],[score]],data[score])+COUNTIF($AD$3:AD1012,AD1012)-1,0)</f>
        <v>0</v>
      </c>
    </row>
    <row r="1013" spans="24:31" x14ac:dyDescent="0.25">
      <c r="X1013" s="1"/>
      <c r="Y1013" s="1"/>
      <c r="AD1013">
        <f>IF(data[[#This Row],[type]]="score",SUMPRODUCT($J$1:$AC$1,data[[#This Row],[ci.hts_index]:[stat.tb]]),-1)</f>
        <v>-1</v>
      </c>
      <c r="AE1013">
        <f>IF(data[[#This Row],[type]]="score",RANK(data[[#This Row],[score]],data[score])+COUNTIF($AD$3:AD1013,AD1013)-1,0)</f>
        <v>0</v>
      </c>
    </row>
    <row r="1014" spans="24:31" x14ac:dyDescent="0.25">
      <c r="X1014" s="1"/>
      <c r="Y1014" s="1"/>
      <c r="AD1014">
        <f>IF(data[[#This Row],[type]]="score",SUMPRODUCT($J$1:$AC$1,data[[#This Row],[ci.hts_index]:[stat.tb]]),-1)</f>
        <v>-1</v>
      </c>
      <c r="AE1014">
        <f>IF(data[[#This Row],[type]]="score",RANK(data[[#This Row],[score]],data[score])+COUNTIF($AD$3:AD1014,AD1014)-1,0)</f>
        <v>0</v>
      </c>
    </row>
    <row r="1015" spans="24:31" x14ac:dyDescent="0.25">
      <c r="X1015" s="1"/>
      <c r="Y1015" s="1"/>
      <c r="AD1015">
        <f>IF(data[[#This Row],[type]]="score",SUMPRODUCT($J$1:$AC$1,data[[#This Row],[ci.hts_index]:[stat.tb]]),-1)</f>
        <v>-1</v>
      </c>
      <c r="AE1015">
        <f>IF(data[[#This Row],[type]]="score",RANK(data[[#This Row],[score]],data[score])+COUNTIF($AD$3:AD1015,AD1015)-1,0)</f>
        <v>0</v>
      </c>
    </row>
    <row r="1016" spans="24:31" x14ac:dyDescent="0.25">
      <c r="X1016" s="1"/>
      <c r="Y1016" s="1"/>
      <c r="AD1016">
        <f>IF(data[[#This Row],[type]]="score",SUMPRODUCT($J$1:$AC$1,data[[#This Row],[ci.hts_index]:[stat.tb]]),-1)</f>
        <v>-1</v>
      </c>
      <c r="AE1016">
        <f>IF(data[[#This Row],[type]]="score",RANK(data[[#This Row],[score]],data[score])+COUNTIF($AD$3:AD1016,AD1016)-1,0)</f>
        <v>0</v>
      </c>
    </row>
    <row r="1017" spans="24:31" x14ac:dyDescent="0.25">
      <c r="X1017" s="1"/>
      <c r="Y1017" s="1"/>
      <c r="AD1017">
        <f>IF(data[[#This Row],[type]]="score",SUMPRODUCT($J$1:$AC$1,data[[#This Row],[ci.hts_index]:[stat.tb]]),-1)</f>
        <v>-1</v>
      </c>
      <c r="AE1017">
        <f>IF(data[[#This Row],[type]]="score",RANK(data[[#This Row],[score]],data[score])+COUNTIF($AD$3:AD1017,AD1017)-1,0)</f>
        <v>0</v>
      </c>
    </row>
    <row r="1018" spans="24:31" x14ac:dyDescent="0.25">
      <c r="X1018" s="1"/>
      <c r="Y1018" s="1"/>
      <c r="AD1018">
        <f>IF(data[[#This Row],[type]]="score",SUMPRODUCT($J$1:$AC$1,data[[#This Row],[ci.hts_index]:[stat.tb]]),-1)</f>
        <v>-1</v>
      </c>
      <c r="AE1018">
        <f>IF(data[[#This Row],[type]]="score",RANK(data[[#This Row],[score]],data[score])+COUNTIF($AD$3:AD1018,AD1018)-1,0)</f>
        <v>0</v>
      </c>
    </row>
    <row r="1019" spans="24:31" x14ac:dyDescent="0.25">
      <c r="X1019" s="1"/>
      <c r="Y1019" s="1"/>
      <c r="AD1019">
        <f>IF(data[[#This Row],[type]]="score",SUMPRODUCT($J$1:$AC$1,data[[#This Row],[ci.hts_index]:[stat.tb]]),-1)</f>
        <v>-1</v>
      </c>
      <c r="AE1019">
        <f>IF(data[[#This Row],[type]]="score",RANK(data[[#This Row],[score]],data[score])+COUNTIF($AD$3:AD1019,AD1019)-1,0)</f>
        <v>0</v>
      </c>
    </row>
    <row r="1020" spans="24:31" x14ac:dyDescent="0.25">
      <c r="X1020" s="1"/>
      <c r="Y1020" s="1"/>
      <c r="AD1020">
        <f>IF(data[[#This Row],[type]]="score",SUMPRODUCT($J$1:$AC$1,data[[#This Row],[ci.hts_index]:[stat.tb]]),-1)</f>
        <v>-1</v>
      </c>
      <c r="AE1020">
        <f>IF(data[[#This Row],[type]]="score",RANK(data[[#This Row],[score]],data[score])+COUNTIF($AD$3:AD1020,AD1020)-1,0)</f>
        <v>0</v>
      </c>
    </row>
    <row r="1021" spans="24:31" x14ac:dyDescent="0.25">
      <c r="X1021" s="1"/>
      <c r="Y1021" s="1"/>
      <c r="AD1021">
        <f>IF(data[[#This Row],[type]]="score",SUMPRODUCT($J$1:$AC$1,data[[#This Row],[ci.hts_index]:[stat.tb]]),-1)</f>
        <v>-1</v>
      </c>
      <c r="AE1021">
        <f>IF(data[[#This Row],[type]]="score",RANK(data[[#This Row],[score]],data[score])+COUNTIF($AD$3:AD1021,AD1021)-1,0)</f>
        <v>0</v>
      </c>
    </row>
    <row r="1022" spans="24:31" x14ac:dyDescent="0.25">
      <c r="X1022" s="1"/>
      <c r="Y1022" s="1"/>
      <c r="AD1022">
        <f>IF(data[[#This Row],[type]]="score",SUMPRODUCT($J$1:$AC$1,data[[#This Row],[ci.hts_index]:[stat.tb]]),-1)</f>
        <v>-1</v>
      </c>
      <c r="AE1022">
        <f>IF(data[[#This Row],[type]]="score",RANK(data[[#This Row],[score]],data[score])+COUNTIF($AD$3:AD1022,AD1022)-1,0)</f>
        <v>0</v>
      </c>
    </row>
    <row r="1023" spans="24:31" x14ac:dyDescent="0.25">
      <c r="X1023" s="1"/>
      <c r="Y1023" s="1"/>
      <c r="AD1023">
        <f>IF(data[[#This Row],[type]]="score",SUMPRODUCT($J$1:$AC$1,data[[#This Row],[ci.hts_index]:[stat.tb]]),-1)</f>
        <v>-1</v>
      </c>
      <c r="AE1023">
        <f>IF(data[[#This Row],[type]]="score",RANK(data[[#This Row],[score]],data[score])+COUNTIF($AD$3:AD1023,AD1023)-1,0)</f>
        <v>0</v>
      </c>
    </row>
    <row r="1024" spans="24:31" x14ac:dyDescent="0.25">
      <c r="X1024" s="1"/>
      <c r="Y1024" s="1"/>
      <c r="AD1024">
        <f>IF(data[[#This Row],[type]]="score",SUMPRODUCT($J$1:$AC$1,data[[#This Row],[ci.hts_index]:[stat.tb]]),-1)</f>
        <v>-1</v>
      </c>
      <c r="AE1024">
        <f>IF(data[[#This Row],[type]]="score",RANK(data[[#This Row],[score]],data[score])+COUNTIF($AD$3:AD1024,AD1024)-1,0)</f>
        <v>0</v>
      </c>
    </row>
    <row r="1025" spans="24:31" x14ac:dyDescent="0.25">
      <c r="X1025" s="1"/>
      <c r="Y1025" s="1"/>
      <c r="AD1025">
        <f>IF(data[[#This Row],[type]]="score",SUMPRODUCT($J$1:$AC$1,data[[#This Row],[ci.hts_index]:[stat.tb]]),-1)</f>
        <v>-1</v>
      </c>
      <c r="AE1025">
        <f>IF(data[[#This Row],[type]]="score",RANK(data[[#This Row],[score]],data[score])+COUNTIF($AD$3:AD1025,AD1025)-1,0)</f>
        <v>0</v>
      </c>
    </row>
    <row r="1026" spans="24:31" x14ac:dyDescent="0.25">
      <c r="X1026" s="1"/>
      <c r="Y1026" s="1"/>
      <c r="AD1026">
        <f>IF(data[[#This Row],[type]]="score",SUMPRODUCT($J$1:$AC$1,data[[#This Row],[ci.hts_index]:[stat.tb]]),-1)</f>
        <v>-1</v>
      </c>
      <c r="AE1026">
        <f>IF(data[[#This Row],[type]]="score",RANK(data[[#This Row],[score]],data[score])+COUNTIF($AD$3:AD1026,AD1026)-1,0)</f>
        <v>0</v>
      </c>
    </row>
    <row r="1027" spans="24:31" x14ac:dyDescent="0.25">
      <c r="X1027" s="1"/>
      <c r="Y1027" s="1"/>
      <c r="AD1027">
        <f>IF(data[[#This Row],[type]]="score",SUMPRODUCT($J$1:$AC$1,data[[#This Row],[ci.hts_index]:[stat.tb]]),-1)</f>
        <v>-1</v>
      </c>
      <c r="AE1027">
        <f>IF(data[[#This Row],[type]]="score",RANK(data[[#This Row],[score]],data[score])+COUNTIF($AD$3:AD1027,AD1027)-1,0)</f>
        <v>0</v>
      </c>
    </row>
    <row r="1028" spans="24:31" x14ac:dyDescent="0.25">
      <c r="X1028" s="1"/>
      <c r="Y1028" s="1"/>
      <c r="AD1028">
        <f>IF(data[[#This Row],[type]]="score",SUMPRODUCT($J$1:$AC$1,data[[#This Row],[ci.hts_index]:[stat.tb]]),-1)</f>
        <v>-1</v>
      </c>
      <c r="AE1028">
        <f>IF(data[[#This Row],[type]]="score",RANK(data[[#This Row],[score]],data[score])+COUNTIF($AD$3:AD1028,AD1028)-1,0)</f>
        <v>0</v>
      </c>
    </row>
    <row r="1029" spans="24:31" x14ac:dyDescent="0.25">
      <c r="X1029" s="1"/>
      <c r="Y1029" s="1"/>
      <c r="AD1029">
        <f>IF(data[[#This Row],[type]]="score",SUMPRODUCT($J$1:$AC$1,data[[#This Row],[ci.hts_index]:[stat.tb]]),-1)</f>
        <v>-1</v>
      </c>
      <c r="AE1029">
        <f>IF(data[[#This Row],[type]]="score",RANK(data[[#This Row],[score]],data[score])+COUNTIF($AD$3:AD1029,AD1029)-1,0)</f>
        <v>0</v>
      </c>
    </row>
    <row r="1030" spans="24:31" x14ac:dyDescent="0.25">
      <c r="X1030" s="1"/>
      <c r="Y1030" s="1"/>
      <c r="AD1030">
        <f>IF(data[[#This Row],[type]]="score",SUMPRODUCT($J$1:$AC$1,data[[#This Row],[ci.hts_index]:[stat.tb]]),-1)</f>
        <v>-1</v>
      </c>
      <c r="AE1030">
        <f>IF(data[[#This Row],[type]]="score",RANK(data[[#This Row],[score]],data[score])+COUNTIF($AD$3:AD1030,AD1030)-1,0)</f>
        <v>0</v>
      </c>
    </row>
    <row r="1031" spans="24:31" x14ac:dyDescent="0.25">
      <c r="X1031" s="1"/>
      <c r="Y1031" s="1"/>
      <c r="AD1031">
        <f>IF(data[[#This Row],[type]]="score",SUMPRODUCT($J$1:$AC$1,data[[#This Row],[ci.hts_index]:[stat.tb]]),-1)</f>
        <v>-1</v>
      </c>
      <c r="AE1031">
        <f>IF(data[[#This Row],[type]]="score",RANK(data[[#This Row],[score]],data[score])+COUNTIF($AD$3:AD1031,AD1031)-1,0)</f>
        <v>0</v>
      </c>
    </row>
    <row r="1032" spans="24:31" x14ac:dyDescent="0.25">
      <c r="X1032" s="1"/>
      <c r="Y1032" s="1"/>
      <c r="AD1032">
        <f>IF(data[[#This Row],[type]]="score",SUMPRODUCT($J$1:$AC$1,data[[#This Row],[ci.hts_index]:[stat.tb]]),-1)</f>
        <v>-1</v>
      </c>
      <c r="AE1032">
        <f>IF(data[[#This Row],[type]]="score",RANK(data[[#This Row],[score]],data[score])+COUNTIF($AD$3:AD1032,AD1032)-1,0)</f>
        <v>0</v>
      </c>
    </row>
    <row r="1033" spans="24:31" x14ac:dyDescent="0.25">
      <c r="X1033" s="1"/>
      <c r="Y1033" s="1"/>
      <c r="AD1033">
        <f>IF(data[[#This Row],[type]]="score",SUMPRODUCT($J$1:$AC$1,data[[#This Row],[ci.hts_index]:[stat.tb]]),-1)</f>
        <v>-1</v>
      </c>
      <c r="AE1033">
        <f>IF(data[[#This Row],[type]]="score",RANK(data[[#This Row],[score]],data[score])+COUNTIF($AD$3:AD1033,AD1033)-1,0)</f>
        <v>0</v>
      </c>
    </row>
    <row r="1034" spans="24:31" x14ac:dyDescent="0.25">
      <c r="X1034" s="1"/>
      <c r="Y1034" s="1"/>
      <c r="AD1034">
        <f>IF(data[[#This Row],[type]]="score",SUMPRODUCT($J$1:$AC$1,data[[#This Row],[ci.hts_index]:[stat.tb]]),-1)</f>
        <v>-1</v>
      </c>
      <c r="AE1034">
        <f>IF(data[[#This Row],[type]]="score",RANK(data[[#This Row],[score]],data[score])+COUNTIF($AD$3:AD1034,AD1034)-1,0)</f>
        <v>0</v>
      </c>
    </row>
    <row r="1035" spans="24:31" x14ac:dyDescent="0.25">
      <c r="X1035" s="1"/>
      <c r="Y1035" s="1"/>
      <c r="AD1035">
        <f>IF(data[[#This Row],[type]]="score",SUMPRODUCT($J$1:$AC$1,data[[#This Row],[ci.hts_index]:[stat.tb]]),-1)</f>
        <v>-1</v>
      </c>
      <c r="AE1035">
        <f>IF(data[[#This Row],[type]]="score",RANK(data[[#This Row],[score]],data[score])+COUNTIF($AD$3:AD1035,AD1035)-1,0)</f>
        <v>0</v>
      </c>
    </row>
    <row r="1036" spans="24:31" x14ac:dyDescent="0.25">
      <c r="X1036" s="1"/>
      <c r="Y1036" s="1"/>
      <c r="AD1036">
        <f>IF(data[[#This Row],[type]]="score",SUMPRODUCT($J$1:$AC$1,data[[#This Row],[ci.hts_index]:[stat.tb]]),-1)</f>
        <v>-1</v>
      </c>
      <c r="AE1036">
        <f>IF(data[[#This Row],[type]]="score",RANK(data[[#This Row],[score]],data[score])+COUNTIF($AD$3:AD1036,AD1036)-1,0)</f>
        <v>0</v>
      </c>
    </row>
    <row r="1037" spans="24:31" x14ac:dyDescent="0.25">
      <c r="X1037" s="1"/>
      <c r="Y1037" s="1"/>
      <c r="AD1037">
        <f>IF(data[[#This Row],[type]]="score",SUMPRODUCT($J$1:$AC$1,data[[#This Row],[ci.hts_index]:[stat.tb]]),-1)</f>
        <v>-1</v>
      </c>
      <c r="AE1037">
        <f>IF(data[[#This Row],[type]]="score",RANK(data[[#This Row],[score]],data[score])+COUNTIF($AD$3:AD1037,AD1037)-1,0)</f>
        <v>0</v>
      </c>
    </row>
    <row r="1038" spans="24:31" x14ac:dyDescent="0.25">
      <c r="X1038" s="1"/>
      <c r="Y1038" s="1"/>
      <c r="AD1038">
        <f>IF(data[[#This Row],[type]]="score",SUMPRODUCT($J$1:$AC$1,data[[#This Row],[ci.hts_index]:[stat.tb]]),-1)</f>
        <v>-1</v>
      </c>
      <c r="AE1038">
        <f>IF(data[[#This Row],[type]]="score",RANK(data[[#This Row],[score]],data[score])+COUNTIF($AD$3:AD1038,AD1038)-1,0)</f>
        <v>0</v>
      </c>
    </row>
    <row r="1039" spans="24:31" x14ac:dyDescent="0.25">
      <c r="X1039" s="1"/>
      <c r="Y1039" s="1"/>
      <c r="AD1039">
        <f>IF(data[[#This Row],[type]]="score",SUMPRODUCT($J$1:$AC$1,data[[#This Row],[ci.hts_index]:[stat.tb]]),-1)</f>
        <v>-1</v>
      </c>
      <c r="AE1039">
        <f>IF(data[[#This Row],[type]]="score",RANK(data[[#This Row],[score]],data[score])+COUNTIF($AD$3:AD1039,AD1039)-1,0)</f>
        <v>0</v>
      </c>
    </row>
    <row r="1040" spans="24:31" x14ac:dyDescent="0.25">
      <c r="X1040" s="1"/>
      <c r="Y1040" s="1"/>
      <c r="AD1040">
        <f>IF(data[[#This Row],[type]]="score",SUMPRODUCT($J$1:$AC$1,data[[#This Row],[ci.hts_index]:[stat.tb]]),-1)</f>
        <v>-1</v>
      </c>
      <c r="AE1040">
        <f>IF(data[[#This Row],[type]]="score",RANK(data[[#This Row],[score]],data[score])+COUNTIF($AD$3:AD1040,AD1040)-1,0)</f>
        <v>0</v>
      </c>
    </row>
    <row r="1041" spans="24:31" x14ac:dyDescent="0.25">
      <c r="X1041" s="1"/>
      <c r="Y1041" s="1"/>
      <c r="AD1041">
        <f>IF(data[[#This Row],[type]]="score",SUMPRODUCT($J$1:$AC$1,data[[#This Row],[ci.hts_index]:[stat.tb]]),-1)</f>
        <v>-1</v>
      </c>
      <c r="AE1041">
        <f>IF(data[[#This Row],[type]]="score",RANK(data[[#This Row],[score]],data[score])+COUNTIF($AD$3:AD1041,AD1041)-1,0)</f>
        <v>0</v>
      </c>
    </row>
    <row r="1042" spans="24:31" x14ac:dyDescent="0.25">
      <c r="X1042" s="1"/>
      <c r="Y1042" s="1"/>
      <c r="AD1042">
        <f>IF(data[[#This Row],[type]]="score",SUMPRODUCT($J$1:$AC$1,data[[#This Row],[ci.hts_index]:[stat.tb]]),-1)</f>
        <v>-1</v>
      </c>
      <c r="AE1042">
        <f>IF(data[[#This Row],[type]]="score",RANK(data[[#This Row],[score]],data[score])+COUNTIF($AD$3:AD1042,AD1042)-1,0)</f>
        <v>0</v>
      </c>
    </row>
    <row r="1043" spans="24:31" x14ac:dyDescent="0.25">
      <c r="X1043" s="1"/>
      <c r="Y1043" s="1"/>
      <c r="AD1043">
        <f>IF(data[[#This Row],[type]]="score",SUMPRODUCT($J$1:$AC$1,data[[#This Row],[ci.hts_index]:[stat.tb]]),-1)</f>
        <v>-1</v>
      </c>
      <c r="AE1043">
        <f>IF(data[[#This Row],[type]]="score",RANK(data[[#This Row],[score]],data[score])+COUNTIF($AD$3:AD1043,AD1043)-1,0)</f>
        <v>0</v>
      </c>
    </row>
    <row r="1044" spans="24:31" x14ac:dyDescent="0.25">
      <c r="X1044" s="1"/>
      <c r="Y1044" s="1"/>
      <c r="AD1044">
        <f>IF(data[[#This Row],[type]]="score",SUMPRODUCT($J$1:$AC$1,data[[#This Row],[ci.hts_index]:[stat.tb]]),-1)</f>
        <v>-1</v>
      </c>
      <c r="AE1044">
        <f>IF(data[[#This Row],[type]]="score",RANK(data[[#This Row],[score]],data[score])+COUNTIF($AD$3:AD1044,AD1044)-1,0)</f>
        <v>0</v>
      </c>
    </row>
    <row r="1045" spans="24:31" x14ac:dyDescent="0.25">
      <c r="X1045" s="1"/>
      <c r="Y1045" s="1"/>
      <c r="AD1045">
        <f>IF(data[[#This Row],[type]]="score",SUMPRODUCT($J$1:$AC$1,data[[#This Row],[ci.hts_index]:[stat.tb]]),-1)</f>
        <v>-1</v>
      </c>
      <c r="AE1045">
        <f>IF(data[[#This Row],[type]]="score",RANK(data[[#This Row],[score]],data[score])+COUNTIF($AD$3:AD1045,AD1045)-1,0)</f>
        <v>0</v>
      </c>
    </row>
    <row r="1046" spans="24:31" x14ac:dyDescent="0.25">
      <c r="X1046" s="1"/>
      <c r="Y1046" s="1"/>
      <c r="AD1046">
        <f>IF(data[[#This Row],[type]]="score",SUMPRODUCT($J$1:$AC$1,data[[#This Row],[ci.hts_index]:[stat.tb]]),-1)</f>
        <v>-1</v>
      </c>
      <c r="AE1046">
        <f>IF(data[[#This Row],[type]]="score",RANK(data[[#This Row],[score]],data[score])+COUNTIF($AD$3:AD1046,AD1046)-1,0)</f>
        <v>0</v>
      </c>
    </row>
    <row r="1047" spans="24:31" x14ac:dyDescent="0.25">
      <c r="X1047" s="1"/>
      <c r="Y1047" s="1"/>
      <c r="AD1047">
        <f>IF(data[[#This Row],[type]]="score",SUMPRODUCT($J$1:$AC$1,data[[#This Row],[ci.hts_index]:[stat.tb]]),-1)</f>
        <v>-1</v>
      </c>
      <c r="AE1047">
        <f>IF(data[[#This Row],[type]]="score",RANK(data[[#This Row],[score]],data[score])+COUNTIF($AD$3:AD1047,AD1047)-1,0)</f>
        <v>0</v>
      </c>
    </row>
    <row r="1048" spans="24:31" x14ac:dyDescent="0.25">
      <c r="X1048" s="1"/>
      <c r="Y1048" s="1"/>
      <c r="AD1048">
        <f>IF(data[[#This Row],[type]]="score",SUMPRODUCT($J$1:$AC$1,data[[#This Row],[ci.hts_index]:[stat.tb]]),-1)</f>
        <v>-1</v>
      </c>
      <c r="AE1048">
        <f>IF(data[[#This Row],[type]]="score",RANK(data[[#This Row],[score]],data[score])+COUNTIF($AD$3:AD1048,AD1048)-1,0)</f>
        <v>0</v>
      </c>
    </row>
    <row r="1049" spans="24:31" x14ac:dyDescent="0.25">
      <c r="X1049" s="1"/>
      <c r="Y1049" s="1"/>
      <c r="AD1049">
        <f>IF(data[[#This Row],[type]]="score",SUMPRODUCT($J$1:$AC$1,data[[#This Row],[ci.hts_index]:[stat.tb]]),-1)</f>
        <v>-1</v>
      </c>
      <c r="AE1049">
        <f>IF(data[[#This Row],[type]]="score",RANK(data[[#This Row],[score]],data[score])+COUNTIF($AD$3:AD1049,AD1049)-1,0)</f>
        <v>0</v>
      </c>
    </row>
    <row r="1050" spans="24:31" x14ac:dyDescent="0.25">
      <c r="X1050" s="1"/>
      <c r="Y1050" s="1"/>
      <c r="AD1050">
        <f>IF(data[[#This Row],[type]]="score",SUMPRODUCT($J$1:$AC$1,data[[#This Row],[ci.hts_index]:[stat.tb]]),-1)</f>
        <v>-1</v>
      </c>
      <c r="AE1050">
        <f>IF(data[[#This Row],[type]]="score",RANK(data[[#This Row],[score]],data[score])+COUNTIF($AD$3:AD1050,AD1050)-1,0)</f>
        <v>0</v>
      </c>
    </row>
    <row r="1051" spans="24:31" x14ac:dyDescent="0.25">
      <c r="X1051" s="1"/>
      <c r="Y1051" s="1"/>
      <c r="AD1051">
        <f>IF(data[[#This Row],[type]]="score",SUMPRODUCT($J$1:$AC$1,data[[#This Row],[ci.hts_index]:[stat.tb]]),-1)</f>
        <v>-1</v>
      </c>
      <c r="AE1051">
        <f>IF(data[[#This Row],[type]]="score",RANK(data[[#This Row],[score]],data[score])+COUNTIF($AD$3:AD1051,AD1051)-1,0)</f>
        <v>0</v>
      </c>
    </row>
    <row r="1052" spans="24:31" x14ac:dyDescent="0.25">
      <c r="X1052" s="1"/>
      <c r="Y1052" s="1"/>
      <c r="AD1052">
        <f>IF(data[[#This Row],[type]]="score",SUMPRODUCT($J$1:$AC$1,data[[#This Row],[ci.hts_index]:[stat.tb]]),-1)</f>
        <v>-1</v>
      </c>
      <c r="AE1052">
        <f>IF(data[[#This Row],[type]]="score",RANK(data[[#This Row],[score]],data[score])+COUNTIF($AD$3:AD1052,AD1052)-1,0)</f>
        <v>0</v>
      </c>
    </row>
    <row r="1053" spans="24:31" x14ac:dyDescent="0.25">
      <c r="X1053" s="1"/>
      <c r="Y1053" s="1"/>
      <c r="AD1053">
        <f>IF(data[[#This Row],[type]]="score",SUMPRODUCT($J$1:$AC$1,data[[#This Row],[ci.hts_index]:[stat.tb]]),-1)</f>
        <v>-1</v>
      </c>
      <c r="AE1053">
        <f>IF(data[[#This Row],[type]]="score",RANK(data[[#This Row],[score]],data[score])+COUNTIF($AD$3:AD1053,AD1053)-1,0)</f>
        <v>0</v>
      </c>
    </row>
    <row r="1054" spans="24:31" x14ac:dyDescent="0.25">
      <c r="X1054" s="1"/>
      <c r="Y1054" s="1"/>
      <c r="AD1054">
        <f>IF(data[[#This Row],[type]]="score",SUMPRODUCT($J$1:$AC$1,data[[#This Row],[ci.hts_index]:[stat.tb]]),-1)</f>
        <v>-1</v>
      </c>
      <c r="AE1054">
        <f>IF(data[[#This Row],[type]]="score",RANK(data[[#This Row],[score]],data[score])+COUNTIF($AD$3:AD1054,AD1054)-1,0)</f>
        <v>0</v>
      </c>
    </row>
    <row r="1055" spans="24:31" x14ac:dyDescent="0.25">
      <c r="X1055" s="1"/>
      <c r="Y1055" s="1"/>
      <c r="AD1055">
        <f>IF(data[[#This Row],[type]]="score",SUMPRODUCT($J$1:$AC$1,data[[#This Row],[ci.hts_index]:[stat.tb]]),-1)</f>
        <v>-1</v>
      </c>
      <c r="AE1055">
        <f>IF(data[[#This Row],[type]]="score",RANK(data[[#This Row],[score]],data[score])+COUNTIF($AD$3:AD1055,AD1055)-1,0)</f>
        <v>0</v>
      </c>
    </row>
    <row r="1056" spans="24:31" x14ac:dyDescent="0.25">
      <c r="X1056" s="1"/>
      <c r="Y1056" s="1"/>
      <c r="AD1056">
        <f>IF(data[[#This Row],[type]]="score",SUMPRODUCT($J$1:$AC$1,data[[#This Row],[ci.hts_index]:[stat.tb]]),-1)</f>
        <v>-1</v>
      </c>
      <c r="AE1056">
        <f>IF(data[[#This Row],[type]]="score",RANK(data[[#This Row],[score]],data[score])+COUNTIF($AD$3:AD1056,AD1056)-1,0)</f>
        <v>0</v>
      </c>
    </row>
    <row r="1057" spans="24:31" x14ac:dyDescent="0.25">
      <c r="X1057" s="1"/>
      <c r="Y1057" s="1"/>
      <c r="AD1057">
        <f>IF(data[[#This Row],[type]]="score",SUMPRODUCT($J$1:$AC$1,data[[#This Row],[ci.hts_index]:[stat.tb]]),-1)</f>
        <v>-1</v>
      </c>
      <c r="AE1057">
        <f>IF(data[[#This Row],[type]]="score",RANK(data[[#This Row],[score]],data[score])+COUNTIF($AD$3:AD1057,AD1057)-1,0)</f>
        <v>0</v>
      </c>
    </row>
    <row r="1058" spans="24:31" x14ac:dyDescent="0.25">
      <c r="X1058" s="1"/>
      <c r="Y1058" s="1"/>
      <c r="AD1058">
        <f>IF(data[[#This Row],[type]]="score",SUMPRODUCT($J$1:$AC$1,data[[#This Row],[ci.hts_index]:[stat.tb]]),-1)</f>
        <v>-1</v>
      </c>
      <c r="AE1058">
        <f>IF(data[[#This Row],[type]]="score",RANK(data[[#This Row],[score]],data[score])+COUNTIF($AD$3:AD1058,AD1058)-1,0)</f>
        <v>0</v>
      </c>
    </row>
    <row r="1059" spans="24:31" x14ac:dyDescent="0.25">
      <c r="X1059" s="1"/>
      <c r="Y1059" s="1"/>
      <c r="AD1059">
        <f>IF(data[[#This Row],[type]]="score",SUMPRODUCT($J$1:$AC$1,data[[#This Row],[ci.hts_index]:[stat.tb]]),-1)</f>
        <v>-1</v>
      </c>
      <c r="AE1059">
        <f>IF(data[[#This Row],[type]]="score",RANK(data[[#This Row],[score]],data[score])+COUNTIF($AD$3:AD1059,AD1059)-1,0)</f>
        <v>0</v>
      </c>
    </row>
    <row r="1060" spans="24:31" x14ac:dyDescent="0.25">
      <c r="X1060" s="1"/>
      <c r="Y1060" s="1"/>
      <c r="AD1060">
        <f>IF(data[[#This Row],[type]]="score",SUMPRODUCT($J$1:$AC$1,data[[#This Row],[ci.hts_index]:[stat.tb]]),-1)</f>
        <v>-1</v>
      </c>
      <c r="AE1060">
        <f>IF(data[[#This Row],[type]]="score",RANK(data[[#This Row],[score]],data[score])+COUNTIF($AD$3:AD1060,AD1060)-1,0)</f>
        <v>0</v>
      </c>
    </row>
    <row r="1061" spans="24:31" x14ac:dyDescent="0.25">
      <c r="X1061" s="1"/>
      <c r="Y1061" s="1"/>
      <c r="AD1061">
        <f>IF(data[[#This Row],[type]]="score",SUMPRODUCT($J$1:$AC$1,data[[#This Row],[ci.hts_index]:[stat.tb]]),-1)</f>
        <v>-1</v>
      </c>
      <c r="AE1061">
        <f>IF(data[[#This Row],[type]]="score",RANK(data[[#This Row],[score]],data[score])+COUNTIF($AD$3:AD1061,AD1061)-1,0)</f>
        <v>0</v>
      </c>
    </row>
    <row r="1062" spans="24:31" x14ac:dyDescent="0.25">
      <c r="X1062" s="1"/>
      <c r="Y1062" s="1"/>
      <c r="AD1062">
        <f>IF(data[[#This Row],[type]]="score",SUMPRODUCT($J$1:$AC$1,data[[#This Row],[ci.hts_index]:[stat.tb]]),-1)</f>
        <v>-1</v>
      </c>
      <c r="AE1062">
        <f>IF(data[[#This Row],[type]]="score",RANK(data[[#This Row],[score]],data[score])+COUNTIF($AD$3:AD1062,AD1062)-1,0)</f>
        <v>0</v>
      </c>
    </row>
    <row r="1063" spans="24:31" x14ac:dyDescent="0.25">
      <c r="X1063" s="1"/>
      <c r="Y1063" s="1"/>
      <c r="AD1063">
        <f>IF(data[[#This Row],[type]]="score",SUMPRODUCT($J$1:$AC$1,data[[#This Row],[ci.hts_index]:[stat.tb]]),-1)</f>
        <v>-1</v>
      </c>
      <c r="AE1063">
        <f>IF(data[[#This Row],[type]]="score",RANK(data[[#This Row],[score]],data[score])+COUNTIF($AD$3:AD1063,AD1063)-1,0)</f>
        <v>0</v>
      </c>
    </row>
    <row r="1064" spans="24:31" x14ac:dyDescent="0.25">
      <c r="X1064" s="1"/>
      <c r="Y1064" s="1"/>
      <c r="AD1064">
        <f>IF(data[[#This Row],[type]]="score",SUMPRODUCT($J$1:$AC$1,data[[#This Row],[ci.hts_index]:[stat.tb]]),-1)</f>
        <v>-1</v>
      </c>
      <c r="AE1064">
        <f>IF(data[[#This Row],[type]]="score",RANK(data[[#This Row],[score]],data[score])+COUNTIF($AD$3:AD1064,AD1064)-1,0)</f>
        <v>0</v>
      </c>
    </row>
    <row r="1065" spans="24:31" x14ac:dyDescent="0.25">
      <c r="X1065" s="1"/>
      <c r="Y1065" s="1"/>
      <c r="AD1065">
        <f>IF(data[[#This Row],[type]]="score",SUMPRODUCT($J$1:$AC$1,data[[#This Row],[ci.hts_index]:[stat.tb]]),-1)</f>
        <v>-1</v>
      </c>
      <c r="AE1065">
        <f>IF(data[[#This Row],[type]]="score",RANK(data[[#This Row],[score]],data[score])+COUNTIF($AD$3:AD1065,AD1065)-1,0)</f>
        <v>0</v>
      </c>
    </row>
    <row r="1066" spans="24:31" x14ac:dyDescent="0.25">
      <c r="X1066" s="1"/>
      <c r="Y1066" s="1"/>
      <c r="AD1066">
        <f>IF(data[[#This Row],[type]]="score",SUMPRODUCT($J$1:$AC$1,data[[#This Row],[ci.hts_index]:[stat.tb]]),-1)</f>
        <v>-1</v>
      </c>
      <c r="AE1066">
        <f>IF(data[[#This Row],[type]]="score",RANK(data[[#This Row],[score]],data[score])+COUNTIF($AD$3:AD1066,AD1066)-1,0)</f>
        <v>0</v>
      </c>
    </row>
    <row r="1067" spans="24:31" x14ac:dyDescent="0.25">
      <c r="X1067" s="1"/>
      <c r="Y1067" s="1"/>
      <c r="AD1067">
        <f>IF(data[[#This Row],[type]]="score",SUMPRODUCT($J$1:$AC$1,data[[#This Row],[ci.hts_index]:[stat.tb]]),-1)</f>
        <v>-1</v>
      </c>
      <c r="AE1067">
        <f>IF(data[[#This Row],[type]]="score",RANK(data[[#This Row],[score]],data[score])+COUNTIF($AD$3:AD1067,AD1067)-1,0)</f>
        <v>0</v>
      </c>
    </row>
    <row r="1068" spans="24:31" x14ac:dyDescent="0.25">
      <c r="X1068" s="1"/>
      <c r="Y1068" s="1"/>
      <c r="AD1068">
        <f>IF(data[[#This Row],[type]]="score",SUMPRODUCT($J$1:$AC$1,data[[#This Row],[ci.hts_index]:[stat.tb]]),-1)</f>
        <v>-1</v>
      </c>
      <c r="AE1068">
        <f>IF(data[[#This Row],[type]]="score",RANK(data[[#This Row],[score]],data[score])+COUNTIF($AD$3:AD1068,AD1068)-1,0)</f>
        <v>0</v>
      </c>
    </row>
    <row r="1069" spans="24:31" x14ac:dyDescent="0.25">
      <c r="X1069" s="1"/>
      <c r="Y1069" s="1"/>
      <c r="AD1069">
        <f>IF(data[[#This Row],[type]]="score",SUMPRODUCT($J$1:$AC$1,data[[#This Row],[ci.hts_index]:[stat.tb]]),-1)</f>
        <v>-1</v>
      </c>
      <c r="AE1069">
        <f>IF(data[[#This Row],[type]]="score",RANK(data[[#This Row],[score]],data[score])+COUNTIF($AD$3:AD1069,AD1069)-1,0)</f>
        <v>0</v>
      </c>
    </row>
    <row r="1070" spans="24:31" x14ac:dyDescent="0.25">
      <c r="X1070" s="1"/>
      <c r="Y1070" s="1"/>
      <c r="AD1070">
        <f>IF(data[[#This Row],[type]]="score",SUMPRODUCT($J$1:$AC$1,data[[#This Row],[ci.hts_index]:[stat.tb]]),-1)</f>
        <v>-1</v>
      </c>
      <c r="AE1070">
        <f>IF(data[[#This Row],[type]]="score",RANK(data[[#This Row],[score]],data[score])+COUNTIF($AD$3:AD1070,AD1070)-1,0)</f>
        <v>0</v>
      </c>
    </row>
    <row r="1071" spans="24:31" x14ac:dyDescent="0.25">
      <c r="X1071" s="1"/>
      <c r="Y1071" s="1"/>
      <c r="AD1071">
        <f>IF(data[[#This Row],[type]]="score",SUMPRODUCT($J$1:$AC$1,data[[#This Row],[ci.hts_index]:[stat.tb]]),-1)</f>
        <v>-1</v>
      </c>
      <c r="AE1071">
        <f>IF(data[[#This Row],[type]]="score",RANK(data[[#This Row],[score]],data[score])+COUNTIF($AD$3:AD1071,AD1071)-1,0)</f>
        <v>0</v>
      </c>
    </row>
    <row r="1072" spans="24:31" x14ac:dyDescent="0.25">
      <c r="X1072" s="1"/>
      <c r="Y1072" s="1"/>
      <c r="AD1072">
        <f>IF(data[[#This Row],[type]]="score",SUMPRODUCT($J$1:$AC$1,data[[#This Row],[ci.hts_index]:[stat.tb]]),-1)</f>
        <v>-1</v>
      </c>
      <c r="AE1072">
        <f>IF(data[[#This Row],[type]]="score",RANK(data[[#This Row],[score]],data[score])+COUNTIF($AD$3:AD1072,AD1072)-1,0)</f>
        <v>0</v>
      </c>
    </row>
    <row r="1073" spans="24:31" x14ac:dyDescent="0.25">
      <c r="X1073" s="1"/>
      <c r="Y1073" s="1"/>
      <c r="AD1073">
        <f>IF(data[[#This Row],[type]]="score",SUMPRODUCT($J$1:$AC$1,data[[#This Row],[ci.hts_index]:[stat.tb]]),-1)</f>
        <v>-1</v>
      </c>
      <c r="AE1073">
        <f>IF(data[[#This Row],[type]]="score",RANK(data[[#This Row],[score]],data[score])+COUNTIF($AD$3:AD1073,AD1073)-1,0)</f>
        <v>0</v>
      </c>
    </row>
    <row r="1074" spans="24:31" x14ac:dyDescent="0.25">
      <c r="X1074" s="1"/>
      <c r="Y1074" s="1"/>
      <c r="AD1074">
        <f>IF(data[[#This Row],[type]]="score",SUMPRODUCT($J$1:$AC$1,data[[#This Row],[ci.hts_index]:[stat.tb]]),-1)</f>
        <v>-1</v>
      </c>
      <c r="AE1074">
        <f>IF(data[[#This Row],[type]]="score",RANK(data[[#This Row],[score]],data[score])+COUNTIF($AD$3:AD1074,AD1074)-1,0)</f>
        <v>0</v>
      </c>
    </row>
    <row r="1075" spans="24:31" x14ac:dyDescent="0.25">
      <c r="X1075" s="1"/>
      <c r="Y1075" s="1"/>
      <c r="AD1075">
        <f>IF(data[[#This Row],[type]]="score",SUMPRODUCT($J$1:$AC$1,data[[#This Row],[ci.hts_index]:[stat.tb]]),-1)</f>
        <v>-1</v>
      </c>
      <c r="AE1075">
        <f>IF(data[[#This Row],[type]]="score",RANK(data[[#This Row],[score]],data[score])+COUNTIF($AD$3:AD1075,AD1075)-1,0)</f>
        <v>0</v>
      </c>
    </row>
    <row r="1076" spans="24:31" x14ac:dyDescent="0.25">
      <c r="X1076" s="1"/>
      <c r="Y1076" s="1"/>
      <c r="AD1076">
        <f>IF(data[[#This Row],[type]]="score",SUMPRODUCT($J$1:$AC$1,data[[#This Row],[ci.hts_index]:[stat.tb]]),-1)</f>
        <v>-1</v>
      </c>
      <c r="AE1076">
        <f>IF(data[[#This Row],[type]]="score",RANK(data[[#This Row],[score]],data[score])+COUNTIF($AD$3:AD1076,AD1076)-1,0)</f>
        <v>0</v>
      </c>
    </row>
    <row r="1077" spans="24:31" x14ac:dyDescent="0.25">
      <c r="X1077" s="1"/>
      <c r="Y1077" s="1"/>
      <c r="AD1077">
        <f>IF(data[[#This Row],[type]]="score",SUMPRODUCT($J$1:$AC$1,data[[#This Row],[ci.hts_index]:[stat.tb]]),-1)</f>
        <v>-1</v>
      </c>
      <c r="AE1077">
        <f>IF(data[[#This Row],[type]]="score",RANK(data[[#This Row],[score]],data[score])+COUNTIF($AD$3:AD1077,AD1077)-1,0)</f>
        <v>0</v>
      </c>
    </row>
    <row r="1078" spans="24:31" x14ac:dyDescent="0.25">
      <c r="X1078" s="1"/>
      <c r="Y1078" s="1"/>
      <c r="AD1078">
        <f>IF(data[[#This Row],[type]]="score",SUMPRODUCT($J$1:$AC$1,data[[#This Row],[ci.hts_index]:[stat.tb]]),-1)</f>
        <v>-1</v>
      </c>
      <c r="AE1078">
        <f>IF(data[[#This Row],[type]]="score",RANK(data[[#This Row],[score]],data[score])+COUNTIF($AD$3:AD1078,AD1078)-1,0)</f>
        <v>0</v>
      </c>
    </row>
    <row r="1079" spans="24:31" x14ac:dyDescent="0.25">
      <c r="X1079" s="1"/>
      <c r="Y1079" s="1"/>
      <c r="AD1079">
        <f>IF(data[[#This Row],[type]]="score",SUMPRODUCT($J$1:$AC$1,data[[#This Row],[ci.hts_index]:[stat.tb]]),-1)</f>
        <v>-1</v>
      </c>
      <c r="AE1079">
        <f>IF(data[[#This Row],[type]]="score",RANK(data[[#This Row],[score]],data[score])+COUNTIF($AD$3:AD1079,AD1079)-1,0)</f>
        <v>0</v>
      </c>
    </row>
    <row r="1080" spans="24:31" x14ac:dyDescent="0.25">
      <c r="X1080" s="1"/>
      <c r="Y1080" s="1"/>
      <c r="AD1080">
        <f>IF(data[[#This Row],[type]]="score",SUMPRODUCT($J$1:$AC$1,data[[#This Row],[ci.hts_index]:[stat.tb]]),-1)</f>
        <v>-1</v>
      </c>
      <c r="AE1080">
        <f>IF(data[[#This Row],[type]]="score",RANK(data[[#This Row],[score]],data[score])+COUNTIF($AD$3:AD1080,AD1080)-1,0)</f>
        <v>0</v>
      </c>
    </row>
    <row r="1081" spans="24:31" x14ac:dyDescent="0.25">
      <c r="X1081" s="1"/>
      <c r="Y1081" s="1"/>
      <c r="AD1081">
        <f>IF(data[[#This Row],[type]]="score",SUMPRODUCT($J$1:$AC$1,data[[#This Row],[ci.hts_index]:[stat.tb]]),-1)</f>
        <v>-1</v>
      </c>
      <c r="AE1081">
        <f>IF(data[[#This Row],[type]]="score",RANK(data[[#This Row],[score]],data[score])+COUNTIF($AD$3:AD1081,AD1081)-1,0)</f>
        <v>0</v>
      </c>
    </row>
    <row r="1082" spans="24:31" x14ac:dyDescent="0.25">
      <c r="X1082" s="1"/>
      <c r="Y1082" s="1"/>
      <c r="AD1082">
        <f>IF(data[[#This Row],[type]]="score",SUMPRODUCT($J$1:$AC$1,data[[#This Row],[ci.hts_index]:[stat.tb]]),-1)</f>
        <v>-1</v>
      </c>
      <c r="AE1082">
        <f>IF(data[[#This Row],[type]]="score",RANK(data[[#This Row],[score]],data[score])+COUNTIF($AD$3:AD1082,AD1082)-1,0)</f>
        <v>0</v>
      </c>
    </row>
    <row r="1083" spans="24:31" x14ac:dyDescent="0.25">
      <c r="X1083" s="1"/>
      <c r="Y1083" s="1"/>
      <c r="AD1083">
        <f>IF(data[[#This Row],[type]]="score",SUMPRODUCT($J$1:$AC$1,data[[#This Row],[ci.hts_index]:[stat.tb]]),-1)</f>
        <v>-1</v>
      </c>
      <c r="AE1083">
        <f>IF(data[[#This Row],[type]]="score",RANK(data[[#This Row],[score]],data[score])+COUNTIF($AD$3:AD1083,AD1083)-1,0)</f>
        <v>0</v>
      </c>
    </row>
    <row r="1084" spans="24:31" x14ac:dyDescent="0.25">
      <c r="X1084" s="1"/>
      <c r="Y1084" s="1"/>
      <c r="AD1084">
        <f>IF(data[[#This Row],[type]]="score",SUMPRODUCT($J$1:$AC$1,data[[#This Row],[ci.hts_index]:[stat.tb]]),-1)</f>
        <v>-1</v>
      </c>
      <c r="AE1084">
        <f>IF(data[[#This Row],[type]]="score",RANK(data[[#This Row],[score]],data[score])+COUNTIF($AD$3:AD1084,AD1084)-1,0)</f>
        <v>0</v>
      </c>
    </row>
    <row r="1085" spans="24:31" x14ac:dyDescent="0.25">
      <c r="X1085" s="1"/>
      <c r="Y1085" s="1"/>
      <c r="AD1085">
        <f>IF(data[[#This Row],[type]]="score",SUMPRODUCT($J$1:$AC$1,data[[#This Row],[ci.hts_index]:[stat.tb]]),-1)</f>
        <v>-1</v>
      </c>
      <c r="AE1085">
        <f>IF(data[[#This Row],[type]]="score",RANK(data[[#This Row],[score]],data[score])+COUNTIF($AD$3:AD1085,AD1085)-1,0)</f>
        <v>0</v>
      </c>
    </row>
    <row r="1086" spans="24:31" x14ac:dyDescent="0.25">
      <c r="X1086" s="1"/>
      <c r="Y1086" s="1"/>
      <c r="AD1086">
        <f>IF(data[[#This Row],[type]]="score",SUMPRODUCT($J$1:$AC$1,data[[#This Row],[ci.hts_index]:[stat.tb]]),-1)</f>
        <v>-1</v>
      </c>
      <c r="AE1086">
        <f>IF(data[[#This Row],[type]]="score",RANK(data[[#This Row],[score]],data[score])+COUNTIF($AD$3:AD1086,AD1086)-1,0)</f>
        <v>0</v>
      </c>
    </row>
    <row r="1087" spans="24:31" x14ac:dyDescent="0.25">
      <c r="X1087" s="1"/>
      <c r="Y1087" s="1"/>
      <c r="AD1087">
        <f>IF(data[[#This Row],[type]]="score",SUMPRODUCT($J$1:$AC$1,data[[#This Row],[ci.hts_index]:[stat.tb]]),-1)</f>
        <v>-1</v>
      </c>
      <c r="AE1087">
        <f>IF(data[[#This Row],[type]]="score",RANK(data[[#This Row],[score]],data[score])+COUNTIF($AD$3:AD1087,AD1087)-1,0)</f>
        <v>0</v>
      </c>
    </row>
    <row r="1088" spans="24:31" x14ac:dyDescent="0.25">
      <c r="X1088" s="1"/>
      <c r="Y1088" s="1"/>
      <c r="AD1088">
        <f>IF(data[[#This Row],[type]]="score",SUMPRODUCT($J$1:$AC$1,data[[#This Row],[ci.hts_index]:[stat.tb]]),-1)</f>
        <v>-1</v>
      </c>
      <c r="AE1088">
        <f>IF(data[[#This Row],[type]]="score",RANK(data[[#This Row],[score]],data[score])+COUNTIF($AD$3:AD1088,AD1088)-1,0)</f>
        <v>0</v>
      </c>
    </row>
    <row r="1089" spans="24:31" x14ac:dyDescent="0.25">
      <c r="X1089" s="1"/>
      <c r="Y1089" s="1"/>
      <c r="AD1089">
        <f>IF(data[[#This Row],[type]]="score",SUMPRODUCT($J$1:$AC$1,data[[#This Row],[ci.hts_index]:[stat.tb]]),-1)</f>
        <v>-1</v>
      </c>
      <c r="AE1089">
        <f>IF(data[[#This Row],[type]]="score",RANK(data[[#This Row],[score]],data[score])+COUNTIF($AD$3:AD1089,AD1089)-1,0)</f>
        <v>0</v>
      </c>
    </row>
    <row r="1090" spans="24:31" x14ac:dyDescent="0.25">
      <c r="X1090" s="1"/>
      <c r="Y1090" s="1"/>
      <c r="AD1090">
        <f>IF(data[[#This Row],[type]]="score",SUMPRODUCT($J$1:$AC$1,data[[#This Row],[ci.hts_index]:[stat.tb]]),-1)</f>
        <v>-1</v>
      </c>
      <c r="AE1090">
        <f>IF(data[[#This Row],[type]]="score",RANK(data[[#This Row],[score]],data[score])+COUNTIF($AD$3:AD1090,AD1090)-1,0)</f>
        <v>0</v>
      </c>
    </row>
    <row r="1091" spans="24:31" x14ac:dyDescent="0.25">
      <c r="X1091" s="1"/>
      <c r="Y1091" s="1"/>
      <c r="AD1091">
        <f>IF(data[[#This Row],[type]]="score",SUMPRODUCT($J$1:$AC$1,data[[#This Row],[ci.hts_index]:[stat.tb]]),-1)</f>
        <v>-1</v>
      </c>
      <c r="AE1091">
        <f>IF(data[[#This Row],[type]]="score",RANK(data[[#This Row],[score]],data[score])+COUNTIF($AD$3:AD1091,AD1091)-1,0)</f>
        <v>0</v>
      </c>
    </row>
    <row r="1092" spans="24:31" x14ac:dyDescent="0.25">
      <c r="X1092" s="1"/>
      <c r="Y1092" s="1"/>
      <c r="AD1092">
        <f>IF(data[[#This Row],[type]]="score",SUMPRODUCT($J$1:$AC$1,data[[#This Row],[ci.hts_index]:[stat.tb]]),-1)</f>
        <v>-1</v>
      </c>
      <c r="AE1092">
        <f>IF(data[[#This Row],[type]]="score",RANK(data[[#This Row],[score]],data[score])+COUNTIF($AD$3:AD1092,AD1092)-1,0)</f>
        <v>0</v>
      </c>
    </row>
    <row r="1093" spans="24:31" x14ac:dyDescent="0.25">
      <c r="X1093" s="1"/>
      <c r="Y1093" s="1"/>
      <c r="AD1093">
        <f>IF(data[[#This Row],[type]]="score",SUMPRODUCT($J$1:$AC$1,data[[#This Row],[ci.hts_index]:[stat.tb]]),-1)</f>
        <v>-1</v>
      </c>
      <c r="AE1093">
        <f>IF(data[[#This Row],[type]]="score",RANK(data[[#This Row],[score]],data[score])+COUNTIF($AD$3:AD1093,AD1093)-1,0)</f>
        <v>0</v>
      </c>
    </row>
    <row r="1094" spans="24:31" x14ac:dyDescent="0.25">
      <c r="X1094" s="1"/>
      <c r="Y1094" s="1"/>
      <c r="AD1094">
        <f>IF(data[[#This Row],[type]]="score",SUMPRODUCT($J$1:$AC$1,data[[#This Row],[ci.hts_index]:[stat.tb]]),-1)</f>
        <v>-1</v>
      </c>
      <c r="AE1094">
        <f>IF(data[[#This Row],[type]]="score",RANK(data[[#This Row],[score]],data[score])+COUNTIF($AD$3:AD1094,AD1094)-1,0)</f>
        <v>0</v>
      </c>
    </row>
    <row r="1095" spans="24:31" x14ac:dyDescent="0.25">
      <c r="X1095" s="1"/>
      <c r="Y1095" s="1"/>
      <c r="AD1095">
        <f>IF(data[[#This Row],[type]]="score",SUMPRODUCT($J$1:$AC$1,data[[#This Row],[ci.hts_index]:[stat.tb]]),-1)</f>
        <v>-1</v>
      </c>
      <c r="AE1095">
        <f>IF(data[[#This Row],[type]]="score",RANK(data[[#This Row],[score]],data[score])+COUNTIF($AD$3:AD1095,AD1095)-1,0)</f>
        <v>0</v>
      </c>
    </row>
    <row r="1096" spans="24:31" x14ac:dyDescent="0.25">
      <c r="X1096" s="1"/>
      <c r="Y1096" s="1"/>
      <c r="AD1096">
        <f>IF(data[[#This Row],[type]]="score",SUMPRODUCT($J$1:$AC$1,data[[#This Row],[ci.hts_index]:[stat.tb]]),-1)</f>
        <v>-1</v>
      </c>
      <c r="AE1096">
        <f>IF(data[[#This Row],[type]]="score",RANK(data[[#This Row],[score]],data[score])+COUNTIF($AD$3:AD1096,AD1096)-1,0)</f>
        <v>0</v>
      </c>
    </row>
    <row r="1097" spans="24:31" x14ac:dyDescent="0.25">
      <c r="X1097" s="1"/>
      <c r="Y1097" s="1"/>
      <c r="AD1097">
        <f>IF(data[[#This Row],[type]]="score",SUMPRODUCT($J$1:$AC$1,data[[#This Row],[ci.hts_index]:[stat.tb]]),-1)</f>
        <v>-1</v>
      </c>
      <c r="AE1097">
        <f>IF(data[[#This Row],[type]]="score",RANK(data[[#This Row],[score]],data[score])+COUNTIF($AD$3:AD1097,AD1097)-1,0)</f>
        <v>0</v>
      </c>
    </row>
    <row r="1098" spans="24:31" x14ac:dyDescent="0.25">
      <c r="X1098" s="1"/>
      <c r="Y1098" s="1"/>
      <c r="AD1098">
        <f>IF(data[[#This Row],[type]]="score",SUMPRODUCT($J$1:$AC$1,data[[#This Row],[ci.hts_index]:[stat.tb]]),-1)</f>
        <v>-1</v>
      </c>
      <c r="AE1098">
        <f>IF(data[[#This Row],[type]]="score",RANK(data[[#This Row],[score]],data[score])+COUNTIF($AD$3:AD1098,AD1098)-1,0)</f>
        <v>0</v>
      </c>
    </row>
    <row r="1099" spans="24:31" x14ac:dyDescent="0.25">
      <c r="X1099" s="1"/>
      <c r="Y1099" s="1"/>
      <c r="AD1099">
        <f>IF(data[[#This Row],[type]]="score",SUMPRODUCT($J$1:$AC$1,data[[#This Row],[ci.hts_index]:[stat.tb]]),-1)</f>
        <v>-1</v>
      </c>
      <c r="AE1099">
        <f>IF(data[[#This Row],[type]]="score",RANK(data[[#This Row],[score]],data[score])+COUNTIF($AD$3:AD1099,AD1099)-1,0)</f>
        <v>0</v>
      </c>
    </row>
    <row r="1100" spans="24:31" x14ac:dyDescent="0.25">
      <c r="X1100" s="1"/>
      <c r="Y1100" s="1"/>
      <c r="AD1100">
        <f>IF(data[[#This Row],[type]]="score",SUMPRODUCT($J$1:$AC$1,data[[#This Row],[ci.hts_index]:[stat.tb]]),-1)</f>
        <v>-1</v>
      </c>
      <c r="AE1100">
        <f>IF(data[[#This Row],[type]]="score",RANK(data[[#This Row],[score]],data[score])+COUNTIF($AD$3:AD1100,AD1100)-1,0)</f>
        <v>0</v>
      </c>
    </row>
    <row r="1101" spans="24:31" x14ac:dyDescent="0.25">
      <c r="X1101" s="1"/>
      <c r="Y1101" s="1"/>
      <c r="AD1101">
        <f>IF(data[[#This Row],[type]]="score",SUMPRODUCT($J$1:$AC$1,data[[#This Row],[ci.hts_index]:[stat.tb]]),-1)</f>
        <v>-1</v>
      </c>
      <c r="AE1101">
        <f>IF(data[[#This Row],[type]]="score",RANK(data[[#This Row],[score]],data[score])+COUNTIF($AD$3:AD1101,AD1101)-1,0)</f>
        <v>0</v>
      </c>
    </row>
    <row r="1102" spans="24:31" x14ac:dyDescent="0.25">
      <c r="X1102" s="1"/>
      <c r="Y1102" s="1"/>
      <c r="AD1102">
        <f>IF(data[[#This Row],[type]]="score",SUMPRODUCT($J$1:$AC$1,data[[#This Row],[ci.hts_index]:[stat.tb]]),-1)</f>
        <v>-1</v>
      </c>
      <c r="AE1102">
        <f>IF(data[[#This Row],[type]]="score",RANK(data[[#This Row],[score]],data[score])+COUNTIF($AD$3:AD1102,AD1102)-1,0)</f>
        <v>0</v>
      </c>
    </row>
    <row r="1103" spans="24:31" x14ac:dyDescent="0.25">
      <c r="X1103" s="1"/>
      <c r="Y1103" s="1"/>
      <c r="AD1103">
        <f>IF(data[[#This Row],[type]]="score",SUMPRODUCT($J$1:$AC$1,data[[#This Row],[ci.hts_index]:[stat.tb]]),-1)</f>
        <v>-1</v>
      </c>
      <c r="AE1103">
        <f>IF(data[[#This Row],[type]]="score",RANK(data[[#This Row],[score]],data[score])+COUNTIF($AD$3:AD1103,AD1103)-1,0)</f>
        <v>0</v>
      </c>
    </row>
    <row r="1104" spans="24:31" x14ac:dyDescent="0.25">
      <c r="X1104" s="1"/>
      <c r="Y1104" s="1"/>
      <c r="AD1104">
        <f>IF(data[[#This Row],[type]]="score",SUMPRODUCT($J$1:$AC$1,data[[#This Row],[ci.hts_index]:[stat.tb]]),-1)</f>
        <v>-1</v>
      </c>
      <c r="AE1104">
        <f>IF(data[[#This Row],[type]]="score",RANK(data[[#This Row],[score]],data[score])+COUNTIF($AD$3:AD1104,AD1104)-1,0)</f>
        <v>0</v>
      </c>
    </row>
    <row r="1105" spans="24:31" x14ac:dyDescent="0.25">
      <c r="X1105" s="1"/>
      <c r="Y1105" s="1"/>
      <c r="AD1105">
        <f>IF(data[[#This Row],[type]]="score",SUMPRODUCT($J$1:$AC$1,data[[#This Row],[ci.hts_index]:[stat.tb]]),-1)</f>
        <v>-1</v>
      </c>
      <c r="AE1105">
        <f>IF(data[[#This Row],[type]]="score",RANK(data[[#This Row],[score]],data[score])+COUNTIF($AD$3:AD1105,AD1105)-1,0)</f>
        <v>0</v>
      </c>
    </row>
    <row r="1106" spans="24:31" x14ac:dyDescent="0.25">
      <c r="X1106" s="1"/>
      <c r="Y1106" s="1"/>
      <c r="AD1106">
        <f>IF(data[[#This Row],[type]]="score",SUMPRODUCT($J$1:$AC$1,data[[#This Row],[ci.hts_index]:[stat.tb]]),-1)</f>
        <v>-1</v>
      </c>
      <c r="AE1106">
        <f>IF(data[[#This Row],[type]]="score",RANK(data[[#This Row],[score]],data[score])+COUNTIF($AD$3:AD1106,AD1106)-1,0)</f>
        <v>0</v>
      </c>
    </row>
    <row r="1107" spans="24:31" x14ac:dyDescent="0.25">
      <c r="X1107" s="1"/>
      <c r="Y1107" s="1"/>
      <c r="AD1107">
        <f>IF(data[[#This Row],[type]]="score",SUMPRODUCT($J$1:$AC$1,data[[#This Row],[ci.hts_index]:[stat.tb]]),-1)</f>
        <v>-1</v>
      </c>
      <c r="AE1107">
        <f>IF(data[[#This Row],[type]]="score",RANK(data[[#This Row],[score]],data[score])+COUNTIF($AD$3:AD1107,AD1107)-1,0)</f>
        <v>0</v>
      </c>
    </row>
    <row r="1108" spans="24:31" x14ac:dyDescent="0.25">
      <c r="X1108" s="1"/>
      <c r="Y1108" s="1"/>
      <c r="AD1108">
        <f>IF(data[[#This Row],[type]]="score",SUMPRODUCT($J$1:$AC$1,data[[#This Row],[ci.hts_index]:[stat.tb]]),-1)</f>
        <v>-1</v>
      </c>
      <c r="AE1108">
        <f>IF(data[[#This Row],[type]]="score",RANK(data[[#This Row],[score]],data[score])+COUNTIF($AD$3:AD1108,AD1108)-1,0)</f>
        <v>0</v>
      </c>
    </row>
    <row r="1109" spans="24:31" x14ac:dyDescent="0.25">
      <c r="X1109" s="1"/>
      <c r="Y1109" s="1"/>
      <c r="AD1109">
        <f>IF(data[[#This Row],[type]]="score",SUMPRODUCT($J$1:$AC$1,data[[#This Row],[ci.hts_index]:[stat.tb]]),-1)</f>
        <v>-1</v>
      </c>
      <c r="AE1109">
        <f>IF(data[[#This Row],[type]]="score",RANK(data[[#This Row],[score]],data[score])+COUNTIF($AD$3:AD1109,AD1109)-1,0)</f>
        <v>0</v>
      </c>
    </row>
    <row r="1110" spans="24:31" x14ac:dyDescent="0.25">
      <c r="X1110" s="1"/>
      <c r="Y1110" s="1"/>
      <c r="AD1110">
        <f>IF(data[[#This Row],[type]]="score",SUMPRODUCT($J$1:$AC$1,data[[#This Row],[ci.hts_index]:[stat.tb]]),-1)</f>
        <v>-1</v>
      </c>
      <c r="AE1110">
        <f>IF(data[[#This Row],[type]]="score",RANK(data[[#This Row],[score]],data[score])+COUNTIF($AD$3:AD1110,AD1110)-1,0)</f>
        <v>0</v>
      </c>
    </row>
    <row r="1111" spans="24:31" x14ac:dyDescent="0.25">
      <c r="X1111" s="1"/>
      <c r="Y1111" s="1"/>
      <c r="AD1111">
        <f>IF(data[[#This Row],[type]]="score",SUMPRODUCT($J$1:$AC$1,data[[#This Row],[ci.hts_index]:[stat.tb]]),-1)</f>
        <v>-1</v>
      </c>
      <c r="AE1111">
        <f>IF(data[[#This Row],[type]]="score",RANK(data[[#This Row],[score]],data[score])+COUNTIF($AD$3:AD1111,AD1111)-1,0)</f>
        <v>0</v>
      </c>
    </row>
    <row r="1112" spans="24:31" x14ac:dyDescent="0.25">
      <c r="X1112" s="1"/>
      <c r="Y1112" s="1"/>
      <c r="AD1112">
        <f>IF(data[[#This Row],[type]]="score",SUMPRODUCT($J$1:$AC$1,data[[#This Row],[ci.hts_index]:[stat.tb]]),-1)</f>
        <v>-1</v>
      </c>
      <c r="AE1112">
        <f>IF(data[[#This Row],[type]]="score",RANK(data[[#This Row],[score]],data[score])+COUNTIF($AD$3:AD1112,AD1112)-1,0)</f>
        <v>0</v>
      </c>
    </row>
    <row r="1113" spans="24:31" x14ac:dyDescent="0.25">
      <c r="X1113" s="1"/>
      <c r="Y1113" s="1"/>
      <c r="AD1113">
        <f>IF(data[[#This Row],[type]]="score",SUMPRODUCT($J$1:$AC$1,data[[#This Row],[ci.hts_index]:[stat.tb]]),-1)</f>
        <v>-1</v>
      </c>
      <c r="AE1113">
        <f>IF(data[[#This Row],[type]]="score",RANK(data[[#This Row],[score]],data[score])+COUNTIF($AD$3:AD1113,AD1113)-1,0)</f>
        <v>0</v>
      </c>
    </row>
    <row r="1114" spans="24:31" x14ac:dyDescent="0.25">
      <c r="X1114" s="1"/>
      <c r="Y1114" s="1"/>
      <c r="AD1114">
        <f>IF(data[[#This Row],[type]]="score",SUMPRODUCT($J$1:$AC$1,data[[#This Row],[ci.hts_index]:[stat.tb]]),-1)</f>
        <v>-1</v>
      </c>
      <c r="AE1114">
        <f>IF(data[[#This Row],[type]]="score",RANK(data[[#This Row],[score]],data[score])+COUNTIF($AD$3:AD1114,AD1114)-1,0)</f>
        <v>0</v>
      </c>
    </row>
    <row r="1115" spans="24:31" x14ac:dyDescent="0.25">
      <c r="X1115" s="1"/>
      <c r="Y1115" s="1"/>
      <c r="AD1115">
        <f>IF(data[[#This Row],[type]]="score",SUMPRODUCT($J$1:$AC$1,data[[#This Row],[ci.hts_index]:[stat.tb]]),-1)</f>
        <v>-1</v>
      </c>
      <c r="AE1115">
        <f>IF(data[[#This Row],[type]]="score",RANK(data[[#This Row],[score]],data[score])+COUNTIF($AD$3:AD1115,AD1115)-1,0)</f>
        <v>0</v>
      </c>
    </row>
    <row r="1116" spans="24:31" x14ac:dyDescent="0.25">
      <c r="X1116" s="1"/>
      <c r="Y1116" s="1"/>
      <c r="AD1116">
        <f>IF(data[[#This Row],[type]]="score",SUMPRODUCT($J$1:$AC$1,data[[#This Row],[ci.hts_index]:[stat.tb]]),-1)</f>
        <v>-1</v>
      </c>
      <c r="AE1116">
        <f>IF(data[[#This Row],[type]]="score",RANK(data[[#This Row],[score]],data[score])+COUNTIF($AD$3:AD1116,AD1116)-1,0)</f>
        <v>0</v>
      </c>
    </row>
    <row r="1117" spans="24:31" x14ac:dyDescent="0.25">
      <c r="X1117" s="1"/>
      <c r="Y1117" s="1"/>
      <c r="AD1117">
        <f>IF(data[[#This Row],[type]]="score",SUMPRODUCT($J$1:$AC$1,data[[#This Row],[ci.hts_index]:[stat.tb]]),-1)</f>
        <v>-1</v>
      </c>
      <c r="AE1117">
        <f>IF(data[[#This Row],[type]]="score",RANK(data[[#This Row],[score]],data[score])+COUNTIF($AD$3:AD1117,AD1117)-1,0)</f>
        <v>0</v>
      </c>
    </row>
    <row r="1118" spans="24:31" x14ac:dyDescent="0.25">
      <c r="X1118" s="1"/>
      <c r="Y1118" s="1"/>
      <c r="AD1118">
        <f>IF(data[[#This Row],[type]]="score",SUMPRODUCT($J$1:$AC$1,data[[#This Row],[ci.hts_index]:[stat.tb]]),-1)</f>
        <v>-1</v>
      </c>
      <c r="AE1118">
        <f>IF(data[[#This Row],[type]]="score",RANK(data[[#This Row],[score]],data[score])+COUNTIF($AD$3:AD1118,AD1118)-1,0)</f>
        <v>0</v>
      </c>
    </row>
    <row r="1119" spans="24:31" x14ac:dyDescent="0.25">
      <c r="X1119" s="1"/>
      <c r="Y1119" s="1"/>
      <c r="AD1119">
        <f>IF(data[[#This Row],[type]]="score",SUMPRODUCT($J$1:$AC$1,data[[#This Row],[ci.hts_index]:[stat.tb]]),-1)</f>
        <v>-1</v>
      </c>
      <c r="AE1119">
        <f>IF(data[[#This Row],[type]]="score",RANK(data[[#This Row],[score]],data[score])+COUNTIF($AD$3:AD1119,AD1119)-1,0)</f>
        <v>0</v>
      </c>
    </row>
    <row r="1120" spans="24:31" x14ac:dyDescent="0.25">
      <c r="X1120" s="1"/>
      <c r="Y1120" s="1"/>
      <c r="AD1120">
        <f>IF(data[[#This Row],[type]]="score",SUMPRODUCT($J$1:$AC$1,data[[#This Row],[ci.hts_index]:[stat.tb]]),-1)</f>
        <v>-1</v>
      </c>
      <c r="AE1120">
        <f>IF(data[[#This Row],[type]]="score",RANK(data[[#This Row],[score]],data[score])+COUNTIF($AD$3:AD1120,AD1120)-1,0)</f>
        <v>0</v>
      </c>
    </row>
    <row r="1121" spans="24:31" x14ac:dyDescent="0.25">
      <c r="X1121" s="1"/>
      <c r="Y1121" s="1"/>
      <c r="AD1121">
        <f>IF(data[[#This Row],[type]]="score",SUMPRODUCT($J$1:$AC$1,data[[#This Row],[ci.hts_index]:[stat.tb]]),-1)</f>
        <v>-1</v>
      </c>
      <c r="AE1121">
        <f>IF(data[[#This Row],[type]]="score",RANK(data[[#This Row],[score]],data[score])+COUNTIF($AD$3:AD1121,AD1121)-1,0)</f>
        <v>0</v>
      </c>
    </row>
    <row r="1122" spans="24:31" x14ac:dyDescent="0.25">
      <c r="X1122" s="1"/>
      <c r="Y1122" s="1"/>
      <c r="AD1122">
        <f>IF(data[[#This Row],[type]]="score",SUMPRODUCT($J$1:$AC$1,data[[#This Row],[ci.hts_index]:[stat.tb]]),-1)</f>
        <v>-1</v>
      </c>
      <c r="AE1122">
        <f>IF(data[[#This Row],[type]]="score",RANK(data[[#This Row],[score]],data[score])+COUNTIF($AD$3:AD1122,AD1122)-1,0)</f>
        <v>0</v>
      </c>
    </row>
    <row r="1123" spans="24:31" x14ac:dyDescent="0.25">
      <c r="X1123" s="1"/>
      <c r="Y1123" s="1"/>
      <c r="AD1123">
        <f>IF(data[[#This Row],[type]]="score",SUMPRODUCT($J$1:$AC$1,data[[#This Row],[ci.hts_index]:[stat.tb]]),-1)</f>
        <v>-1</v>
      </c>
      <c r="AE1123">
        <f>IF(data[[#This Row],[type]]="score",RANK(data[[#This Row],[score]],data[score])+COUNTIF($AD$3:AD1123,AD1123)-1,0)</f>
        <v>0</v>
      </c>
    </row>
    <row r="1124" spans="24:31" x14ac:dyDescent="0.25">
      <c r="X1124" s="1"/>
      <c r="Y1124" s="1"/>
      <c r="AD1124">
        <f>IF(data[[#This Row],[type]]="score",SUMPRODUCT($J$1:$AC$1,data[[#This Row],[ci.hts_index]:[stat.tb]]),-1)</f>
        <v>-1</v>
      </c>
      <c r="AE1124">
        <f>IF(data[[#This Row],[type]]="score",RANK(data[[#This Row],[score]],data[score])+COUNTIF($AD$3:AD1124,AD1124)-1,0)</f>
        <v>0</v>
      </c>
    </row>
    <row r="1125" spans="24:31" x14ac:dyDescent="0.25">
      <c r="X1125" s="1"/>
      <c r="Y1125" s="1"/>
      <c r="AD1125">
        <f>IF(data[[#This Row],[type]]="score",SUMPRODUCT($J$1:$AC$1,data[[#This Row],[ci.hts_index]:[stat.tb]]),-1)</f>
        <v>-1</v>
      </c>
      <c r="AE1125">
        <f>IF(data[[#This Row],[type]]="score",RANK(data[[#This Row],[score]],data[score])+COUNTIF($AD$3:AD1125,AD1125)-1,0)</f>
        <v>0</v>
      </c>
    </row>
    <row r="1126" spans="24:31" x14ac:dyDescent="0.25">
      <c r="X1126" s="1"/>
      <c r="Y1126" s="1"/>
      <c r="AD1126">
        <f>IF(data[[#This Row],[type]]="score",SUMPRODUCT($J$1:$AC$1,data[[#This Row],[ci.hts_index]:[stat.tb]]),-1)</f>
        <v>-1</v>
      </c>
      <c r="AE1126">
        <f>IF(data[[#This Row],[type]]="score",RANK(data[[#This Row],[score]],data[score])+COUNTIF($AD$3:AD1126,AD1126)-1,0)</f>
        <v>0</v>
      </c>
    </row>
    <row r="1127" spans="24:31" x14ac:dyDescent="0.25">
      <c r="X1127" s="1"/>
      <c r="Y1127" s="1"/>
      <c r="AD1127">
        <f>IF(data[[#This Row],[type]]="score",SUMPRODUCT($J$1:$AC$1,data[[#This Row],[ci.hts_index]:[stat.tb]]),-1)</f>
        <v>-1</v>
      </c>
      <c r="AE1127">
        <f>IF(data[[#This Row],[type]]="score",RANK(data[[#This Row],[score]],data[score])+COUNTIF($AD$3:AD1127,AD1127)-1,0)</f>
        <v>0</v>
      </c>
    </row>
    <row r="1128" spans="24:31" x14ac:dyDescent="0.25">
      <c r="X1128" s="1"/>
      <c r="Y1128" s="1"/>
      <c r="AD1128">
        <f>IF(data[[#This Row],[type]]="score",SUMPRODUCT($J$1:$AC$1,data[[#This Row],[ci.hts_index]:[stat.tb]]),-1)</f>
        <v>-1</v>
      </c>
      <c r="AE1128">
        <f>IF(data[[#This Row],[type]]="score",RANK(data[[#This Row],[score]],data[score])+COUNTIF($AD$3:AD1128,AD1128)-1,0)</f>
        <v>0</v>
      </c>
    </row>
    <row r="1129" spans="24:31" x14ac:dyDescent="0.25">
      <c r="X1129" s="1"/>
      <c r="Y1129" s="1"/>
      <c r="AD1129">
        <f>IF(data[[#This Row],[type]]="score",SUMPRODUCT($J$1:$AC$1,data[[#This Row],[ci.hts_index]:[stat.tb]]),-1)</f>
        <v>-1</v>
      </c>
      <c r="AE1129">
        <f>IF(data[[#This Row],[type]]="score",RANK(data[[#This Row],[score]],data[score])+COUNTIF($AD$3:AD1129,AD1129)-1,0)</f>
        <v>0</v>
      </c>
    </row>
    <row r="1130" spans="24:31" x14ac:dyDescent="0.25">
      <c r="X1130" s="1"/>
      <c r="Y1130" s="1"/>
      <c r="AD1130">
        <f>IF(data[[#This Row],[type]]="score",SUMPRODUCT($J$1:$AC$1,data[[#This Row],[ci.hts_index]:[stat.tb]]),-1)</f>
        <v>-1</v>
      </c>
      <c r="AE1130">
        <f>IF(data[[#This Row],[type]]="score",RANK(data[[#This Row],[score]],data[score])+COUNTIF($AD$3:AD1130,AD1130)-1,0)</f>
        <v>0</v>
      </c>
    </row>
    <row r="1131" spans="24:31" x14ac:dyDescent="0.25">
      <c r="X1131" s="1"/>
      <c r="Y1131" s="1"/>
      <c r="AD1131">
        <f>IF(data[[#This Row],[type]]="score",SUMPRODUCT($J$1:$AC$1,data[[#This Row],[ci.hts_index]:[stat.tb]]),-1)</f>
        <v>-1</v>
      </c>
      <c r="AE1131">
        <f>IF(data[[#This Row],[type]]="score",RANK(data[[#This Row],[score]],data[score])+COUNTIF($AD$3:AD1131,AD1131)-1,0)</f>
        <v>0</v>
      </c>
    </row>
    <row r="1132" spans="24:31" x14ac:dyDescent="0.25">
      <c r="X1132" s="1"/>
      <c r="Y1132" s="1"/>
      <c r="AD1132">
        <f>IF(data[[#This Row],[type]]="score",SUMPRODUCT($J$1:$AC$1,data[[#This Row],[ci.hts_index]:[stat.tb]]),-1)</f>
        <v>-1</v>
      </c>
      <c r="AE1132">
        <f>IF(data[[#This Row],[type]]="score",RANK(data[[#This Row],[score]],data[score])+COUNTIF($AD$3:AD1132,AD1132)-1,0)</f>
        <v>0</v>
      </c>
    </row>
    <row r="1133" spans="24:31" x14ac:dyDescent="0.25">
      <c r="X1133" s="1"/>
      <c r="Y1133" s="1"/>
      <c r="AD1133">
        <f>IF(data[[#This Row],[type]]="score",SUMPRODUCT($J$1:$AC$1,data[[#This Row],[ci.hts_index]:[stat.tb]]),-1)</f>
        <v>-1</v>
      </c>
      <c r="AE1133">
        <f>IF(data[[#This Row],[type]]="score",RANK(data[[#This Row],[score]],data[score])+COUNTIF($AD$3:AD1133,AD1133)-1,0)</f>
        <v>0</v>
      </c>
    </row>
    <row r="1134" spans="24:31" x14ac:dyDescent="0.25">
      <c r="X1134" s="1"/>
      <c r="Y1134" s="1"/>
      <c r="AD1134">
        <f>IF(data[[#This Row],[type]]="score",SUMPRODUCT($J$1:$AC$1,data[[#This Row],[ci.hts_index]:[stat.tb]]),-1)</f>
        <v>-1</v>
      </c>
      <c r="AE1134">
        <f>IF(data[[#This Row],[type]]="score",RANK(data[[#This Row],[score]],data[score])+COUNTIF($AD$3:AD1134,AD1134)-1,0)</f>
        <v>0</v>
      </c>
    </row>
    <row r="1135" spans="24:31" x14ac:dyDescent="0.25">
      <c r="X1135" s="1"/>
      <c r="Y1135" s="1"/>
      <c r="AD1135">
        <f>IF(data[[#This Row],[type]]="score",SUMPRODUCT($J$1:$AC$1,data[[#This Row],[ci.hts_index]:[stat.tb]]),-1)</f>
        <v>-1</v>
      </c>
      <c r="AE1135">
        <f>IF(data[[#This Row],[type]]="score",RANK(data[[#This Row],[score]],data[score])+COUNTIF($AD$3:AD1135,AD1135)-1,0)</f>
        <v>0</v>
      </c>
    </row>
    <row r="1136" spans="24:31" x14ac:dyDescent="0.25">
      <c r="X1136" s="1"/>
      <c r="Y1136" s="1"/>
      <c r="AD1136">
        <f>IF(data[[#This Row],[type]]="score",SUMPRODUCT($J$1:$AC$1,data[[#This Row],[ci.hts_index]:[stat.tb]]),-1)</f>
        <v>-1</v>
      </c>
      <c r="AE1136">
        <f>IF(data[[#This Row],[type]]="score",RANK(data[[#This Row],[score]],data[score])+COUNTIF($AD$3:AD1136,AD1136)-1,0)</f>
        <v>0</v>
      </c>
    </row>
    <row r="1137" spans="24:31" x14ac:dyDescent="0.25">
      <c r="X1137" s="1"/>
      <c r="Y1137" s="1"/>
      <c r="AD1137">
        <f>IF(data[[#This Row],[type]]="score",SUMPRODUCT($J$1:$AC$1,data[[#This Row],[ci.hts_index]:[stat.tb]]),-1)</f>
        <v>-1</v>
      </c>
      <c r="AE1137">
        <f>IF(data[[#This Row],[type]]="score",RANK(data[[#This Row],[score]],data[score])+COUNTIF($AD$3:AD1137,AD1137)-1,0)</f>
        <v>0</v>
      </c>
    </row>
    <row r="1138" spans="24:31" x14ac:dyDescent="0.25">
      <c r="X1138" s="1"/>
      <c r="Y1138" s="1"/>
      <c r="AD1138">
        <f>IF(data[[#This Row],[type]]="score",SUMPRODUCT($J$1:$AC$1,data[[#This Row],[ci.hts_index]:[stat.tb]]),-1)</f>
        <v>-1</v>
      </c>
      <c r="AE1138">
        <f>IF(data[[#This Row],[type]]="score",RANK(data[[#This Row],[score]],data[score])+COUNTIF($AD$3:AD1138,AD1138)-1,0)</f>
        <v>0</v>
      </c>
    </row>
    <row r="1139" spans="24:31" x14ac:dyDescent="0.25">
      <c r="X1139" s="1"/>
      <c r="Y1139" s="1"/>
      <c r="AD1139">
        <f>IF(data[[#This Row],[type]]="score",SUMPRODUCT($J$1:$AC$1,data[[#This Row],[ci.hts_index]:[stat.tb]]),-1)</f>
        <v>-1</v>
      </c>
      <c r="AE1139">
        <f>IF(data[[#This Row],[type]]="score",RANK(data[[#This Row],[score]],data[score])+COUNTIF($AD$3:AD1139,AD1139)-1,0)</f>
        <v>0</v>
      </c>
    </row>
    <row r="1140" spans="24:31" x14ac:dyDescent="0.25">
      <c r="X1140" s="1"/>
      <c r="Y1140" s="1"/>
      <c r="AD1140">
        <f>IF(data[[#This Row],[type]]="score",SUMPRODUCT($J$1:$AC$1,data[[#This Row],[ci.hts_index]:[stat.tb]]),-1)</f>
        <v>-1</v>
      </c>
      <c r="AE1140">
        <f>IF(data[[#This Row],[type]]="score",RANK(data[[#This Row],[score]],data[score])+COUNTIF($AD$3:AD1140,AD1140)-1,0)</f>
        <v>0</v>
      </c>
    </row>
    <row r="1141" spans="24:31" x14ac:dyDescent="0.25">
      <c r="X1141" s="1"/>
      <c r="Y1141" s="1"/>
      <c r="AD1141">
        <f>IF(data[[#This Row],[type]]="score",SUMPRODUCT($J$1:$AC$1,data[[#This Row],[ci.hts_index]:[stat.tb]]),-1)</f>
        <v>-1</v>
      </c>
      <c r="AE1141">
        <f>IF(data[[#This Row],[type]]="score",RANK(data[[#This Row],[score]],data[score])+COUNTIF($AD$3:AD1141,AD1141)-1,0)</f>
        <v>0</v>
      </c>
    </row>
    <row r="1142" spans="24:31" x14ac:dyDescent="0.25">
      <c r="X1142" s="1"/>
      <c r="Y1142" s="1"/>
      <c r="AD1142">
        <f>IF(data[[#This Row],[type]]="score",SUMPRODUCT($J$1:$AC$1,data[[#This Row],[ci.hts_index]:[stat.tb]]),-1)</f>
        <v>-1</v>
      </c>
      <c r="AE1142">
        <f>IF(data[[#This Row],[type]]="score",RANK(data[[#This Row],[score]],data[score])+COUNTIF($AD$3:AD1142,AD1142)-1,0)</f>
        <v>0</v>
      </c>
    </row>
    <row r="1143" spans="24:31" x14ac:dyDescent="0.25">
      <c r="X1143" s="1"/>
      <c r="Y1143" s="1"/>
      <c r="AD1143">
        <f>IF(data[[#This Row],[type]]="score",SUMPRODUCT($J$1:$AC$1,data[[#This Row],[ci.hts_index]:[stat.tb]]),-1)</f>
        <v>-1</v>
      </c>
      <c r="AE1143">
        <f>IF(data[[#This Row],[type]]="score",RANK(data[[#This Row],[score]],data[score])+COUNTIF($AD$3:AD1143,AD1143)-1,0)</f>
        <v>0</v>
      </c>
    </row>
    <row r="1144" spans="24:31" x14ac:dyDescent="0.25">
      <c r="X1144" s="1"/>
      <c r="Y1144" s="1"/>
      <c r="AD1144">
        <f>IF(data[[#This Row],[type]]="score",SUMPRODUCT($J$1:$AC$1,data[[#This Row],[ci.hts_index]:[stat.tb]]),-1)</f>
        <v>-1</v>
      </c>
      <c r="AE1144">
        <f>IF(data[[#This Row],[type]]="score",RANK(data[[#This Row],[score]],data[score])+COUNTIF($AD$3:AD1144,AD1144)-1,0)</f>
        <v>0</v>
      </c>
    </row>
    <row r="1145" spans="24:31" x14ac:dyDescent="0.25">
      <c r="X1145" s="1"/>
      <c r="Y1145" s="1"/>
      <c r="AD1145">
        <f>IF(data[[#This Row],[type]]="score",SUMPRODUCT($J$1:$AC$1,data[[#This Row],[ci.hts_index]:[stat.tb]]),-1)</f>
        <v>-1</v>
      </c>
      <c r="AE1145">
        <f>IF(data[[#This Row],[type]]="score",RANK(data[[#This Row],[score]],data[score])+COUNTIF($AD$3:AD1145,AD1145)-1,0)</f>
        <v>0</v>
      </c>
    </row>
    <row r="1146" spans="24:31" x14ac:dyDescent="0.25">
      <c r="X1146" s="1"/>
      <c r="Y1146" s="1"/>
      <c r="AD1146">
        <f>IF(data[[#This Row],[type]]="score",SUMPRODUCT($J$1:$AC$1,data[[#This Row],[ci.hts_index]:[stat.tb]]),-1)</f>
        <v>-1</v>
      </c>
      <c r="AE1146">
        <f>IF(data[[#This Row],[type]]="score",RANK(data[[#This Row],[score]],data[score])+COUNTIF($AD$3:AD1146,AD1146)-1,0)</f>
        <v>0</v>
      </c>
    </row>
    <row r="1147" spans="24:31" x14ac:dyDescent="0.25">
      <c r="X1147" s="1"/>
      <c r="Y1147" s="1"/>
      <c r="AD1147">
        <f>IF(data[[#This Row],[type]]="score",SUMPRODUCT($J$1:$AC$1,data[[#This Row],[ci.hts_index]:[stat.tb]]),-1)</f>
        <v>-1</v>
      </c>
      <c r="AE1147">
        <f>IF(data[[#This Row],[type]]="score",RANK(data[[#This Row],[score]],data[score])+COUNTIF($AD$3:AD1147,AD1147)-1,0)</f>
        <v>0</v>
      </c>
    </row>
    <row r="1148" spans="24:31" x14ac:dyDescent="0.25">
      <c r="X1148" s="1"/>
      <c r="Y1148" s="1"/>
      <c r="AD1148">
        <f>IF(data[[#This Row],[type]]="score",SUMPRODUCT($J$1:$AC$1,data[[#This Row],[ci.hts_index]:[stat.tb]]),-1)</f>
        <v>-1</v>
      </c>
      <c r="AE1148">
        <f>IF(data[[#This Row],[type]]="score",RANK(data[[#This Row],[score]],data[score])+COUNTIF($AD$3:AD1148,AD1148)-1,0)</f>
        <v>0</v>
      </c>
    </row>
    <row r="1149" spans="24:31" x14ac:dyDescent="0.25">
      <c r="X1149" s="1"/>
      <c r="Y1149" s="1"/>
      <c r="AD1149">
        <f>IF(data[[#This Row],[type]]="score",SUMPRODUCT($J$1:$AC$1,data[[#This Row],[ci.hts_index]:[stat.tb]]),-1)</f>
        <v>-1</v>
      </c>
      <c r="AE1149">
        <f>IF(data[[#This Row],[type]]="score",RANK(data[[#This Row],[score]],data[score])+COUNTIF($AD$3:AD1149,AD1149)-1,0)</f>
        <v>0</v>
      </c>
    </row>
    <row r="1150" spans="24:31" x14ac:dyDescent="0.25">
      <c r="X1150" s="1"/>
      <c r="Y1150" s="1"/>
      <c r="AD1150">
        <f>IF(data[[#This Row],[type]]="score",SUMPRODUCT($J$1:$AC$1,data[[#This Row],[ci.hts_index]:[stat.tb]]),-1)</f>
        <v>-1</v>
      </c>
      <c r="AE1150">
        <f>IF(data[[#This Row],[type]]="score",RANK(data[[#This Row],[score]],data[score])+COUNTIF($AD$3:AD1150,AD1150)-1,0)</f>
        <v>0</v>
      </c>
    </row>
    <row r="1151" spans="24:31" x14ac:dyDescent="0.25">
      <c r="X1151" s="1"/>
      <c r="Y1151" s="1"/>
      <c r="AD1151">
        <f>IF(data[[#This Row],[type]]="score",SUMPRODUCT($J$1:$AC$1,data[[#This Row],[ci.hts_index]:[stat.tb]]),-1)</f>
        <v>-1</v>
      </c>
      <c r="AE1151">
        <f>IF(data[[#This Row],[type]]="score",RANK(data[[#This Row],[score]],data[score])+COUNTIF($AD$3:AD1151,AD1151)-1,0)</f>
        <v>0</v>
      </c>
    </row>
    <row r="1152" spans="24:31" x14ac:dyDescent="0.25">
      <c r="X1152" s="1"/>
      <c r="Y1152" s="1"/>
      <c r="AD1152">
        <f>IF(data[[#This Row],[type]]="score",SUMPRODUCT($J$1:$AC$1,data[[#This Row],[ci.hts_index]:[stat.tb]]),-1)</f>
        <v>-1</v>
      </c>
      <c r="AE1152">
        <f>IF(data[[#This Row],[type]]="score",RANK(data[[#This Row],[score]],data[score])+COUNTIF($AD$3:AD1152,AD1152)-1,0)</f>
        <v>0</v>
      </c>
    </row>
    <row r="1153" spans="24:31" x14ac:dyDescent="0.25">
      <c r="X1153" s="1"/>
      <c r="Y1153" s="1"/>
      <c r="AD1153">
        <f>IF(data[[#This Row],[type]]="score",SUMPRODUCT($J$1:$AC$1,data[[#This Row],[ci.hts_index]:[stat.tb]]),-1)</f>
        <v>-1</v>
      </c>
      <c r="AE1153">
        <f>IF(data[[#This Row],[type]]="score",RANK(data[[#This Row],[score]],data[score])+COUNTIF($AD$3:AD1153,AD1153)-1,0)</f>
        <v>0</v>
      </c>
    </row>
    <row r="1154" spans="24:31" x14ac:dyDescent="0.25">
      <c r="X1154" s="1"/>
      <c r="Y1154" s="1"/>
      <c r="AD1154">
        <f>IF(data[[#This Row],[type]]="score",SUMPRODUCT($J$1:$AC$1,data[[#This Row],[ci.hts_index]:[stat.tb]]),-1)</f>
        <v>-1</v>
      </c>
      <c r="AE1154">
        <f>IF(data[[#This Row],[type]]="score",RANK(data[[#This Row],[score]],data[score])+COUNTIF($AD$3:AD1154,AD1154)-1,0)</f>
        <v>0</v>
      </c>
    </row>
    <row r="1155" spans="24:31" x14ac:dyDescent="0.25">
      <c r="X1155" s="1"/>
      <c r="Y1155" s="1"/>
      <c r="AD1155">
        <f>IF(data[[#This Row],[type]]="score",SUMPRODUCT($J$1:$AC$1,data[[#This Row],[ci.hts_index]:[stat.tb]]),-1)</f>
        <v>-1</v>
      </c>
      <c r="AE1155">
        <f>IF(data[[#This Row],[type]]="score",RANK(data[[#This Row],[score]],data[score])+COUNTIF($AD$3:AD1155,AD1155)-1,0)</f>
        <v>0</v>
      </c>
    </row>
    <row r="1156" spans="24:31" x14ac:dyDescent="0.25">
      <c r="X1156" s="1"/>
      <c r="Y1156" s="1"/>
      <c r="AD1156">
        <f>IF(data[[#This Row],[type]]="score",SUMPRODUCT($J$1:$AC$1,data[[#This Row],[ci.hts_index]:[stat.tb]]),-1)</f>
        <v>-1</v>
      </c>
      <c r="AE1156">
        <f>IF(data[[#This Row],[type]]="score",RANK(data[[#This Row],[score]],data[score])+COUNTIF($AD$3:AD1156,AD1156)-1,0)</f>
        <v>0</v>
      </c>
    </row>
    <row r="1157" spans="24:31" x14ac:dyDescent="0.25">
      <c r="X1157" s="1"/>
      <c r="Y1157" s="1"/>
      <c r="AD1157">
        <f>IF(data[[#This Row],[type]]="score",SUMPRODUCT($J$1:$AC$1,data[[#This Row],[ci.hts_index]:[stat.tb]]),-1)</f>
        <v>-1</v>
      </c>
      <c r="AE1157">
        <f>IF(data[[#This Row],[type]]="score",RANK(data[[#This Row],[score]],data[score])+COUNTIF($AD$3:AD1157,AD1157)-1,0)</f>
        <v>0</v>
      </c>
    </row>
    <row r="1158" spans="24:31" x14ac:dyDescent="0.25">
      <c r="X1158" s="1"/>
      <c r="Y1158" s="1"/>
      <c r="AD1158">
        <f>IF(data[[#This Row],[type]]="score",SUMPRODUCT($J$1:$AC$1,data[[#This Row],[ci.hts_index]:[stat.tb]]),-1)</f>
        <v>-1</v>
      </c>
      <c r="AE1158">
        <f>IF(data[[#This Row],[type]]="score",RANK(data[[#This Row],[score]],data[score])+COUNTIF($AD$3:AD1158,AD1158)-1,0)</f>
        <v>0</v>
      </c>
    </row>
    <row r="1159" spans="24:31" x14ac:dyDescent="0.25">
      <c r="X1159" s="1"/>
      <c r="Y1159" s="1"/>
      <c r="AD1159">
        <f>IF(data[[#This Row],[type]]="score",SUMPRODUCT($J$1:$AC$1,data[[#This Row],[ci.hts_index]:[stat.tb]]),-1)</f>
        <v>-1</v>
      </c>
      <c r="AE1159">
        <f>IF(data[[#This Row],[type]]="score",RANK(data[[#This Row],[score]],data[score])+COUNTIF($AD$3:AD1159,AD1159)-1,0)</f>
        <v>0</v>
      </c>
    </row>
    <row r="1160" spans="24:31" x14ac:dyDescent="0.25">
      <c r="X1160" s="1"/>
      <c r="Y1160" s="1"/>
      <c r="AD1160">
        <f>IF(data[[#This Row],[type]]="score",SUMPRODUCT($J$1:$AC$1,data[[#This Row],[ci.hts_index]:[stat.tb]]),-1)</f>
        <v>-1</v>
      </c>
      <c r="AE1160">
        <f>IF(data[[#This Row],[type]]="score",RANK(data[[#This Row],[score]],data[score])+COUNTIF($AD$3:AD1160,AD1160)-1,0)</f>
        <v>0</v>
      </c>
    </row>
    <row r="1161" spans="24:31" x14ac:dyDescent="0.25">
      <c r="X1161" s="1"/>
      <c r="Y1161" s="1"/>
      <c r="AD1161">
        <f>IF(data[[#This Row],[type]]="score",SUMPRODUCT($J$1:$AC$1,data[[#This Row],[ci.hts_index]:[stat.tb]]),-1)</f>
        <v>-1</v>
      </c>
      <c r="AE1161">
        <f>IF(data[[#This Row],[type]]="score",RANK(data[[#This Row],[score]],data[score])+COUNTIF($AD$3:AD1161,AD1161)-1,0)</f>
        <v>0</v>
      </c>
    </row>
    <row r="1162" spans="24:31" x14ac:dyDescent="0.25">
      <c r="X1162" s="1"/>
      <c r="Y1162" s="1"/>
      <c r="AD1162">
        <f>IF(data[[#This Row],[type]]="score",SUMPRODUCT($J$1:$AC$1,data[[#This Row],[ci.hts_index]:[stat.tb]]),-1)</f>
        <v>-1</v>
      </c>
      <c r="AE1162">
        <f>IF(data[[#This Row],[type]]="score",RANK(data[[#This Row],[score]],data[score])+COUNTIF($AD$3:AD1162,AD1162)-1,0)</f>
        <v>0</v>
      </c>
    </row>
    <row r="1163" spans="24:31" x14ac:dyDescent="0.25">
      <c r="X1163" s="1"/>
      <c r="Y1163" s="1"/>
      <c r="AD1163">
        <f>IF(data[[#This Row],[type]]="score",SUMPRODUCT($J$1:$AC$1,data[[#This Row],[ci.hts_index]:[stat.tb]]),-1)</f>
        <v>-1</v>
      </c>
      <c r="AE1163">
        <f>IF(data[[#This Row],[type]]="score",RANK(data[[#This Row],[score]],data[score])+COUNTIF($AD$3:AD1163,AD1163)-1,0)</f>
        <v>0</v>
      </c>
    </row>
    <row r="1164" spans="24:31" x14ac:dyDescent="0.25">
      <c r="X1164" s="1"/>
      <c r="Y1164" s="1"/>
      <c r="AD1164">
        <f>IF(data[[#This Row],[type]]="score",SUMPRODUCT($J$1:$AC$1,data[[#This Row],[ci.hts_index]:[stat.tb]]),-1)</f>
        <v>-1</v>
      </c>
      <c r="AE1164">
        <f>IF(data[[#This Row],[type]]="score",RANK(data[[#This Row],[score]],data[score])+COUNTIF($AD$3:AD1164,AD1164)-1,0)</f>
        <v>0</v>
      </c>
    </row>
    <row r="1165" spans="24:31" x14ac:dyDescent="0.25">
      <c r="X1165" s="1"/>
      <c r="Y1165" s="1"/>
      <c r="AD1165">
        <f>IF(data[[#This Row],[type]]="score",SUMPRODUCT($J$1:$AC$1,data[[#This Row],[ci.hts_index]:[stat.tb]]),-1)</f>
        <v>-1</v>
      </c>
      <c r="AE1165">
        <f>IF(data[[#This Row],[type]]="score",RANK(data[[#This Row],[score]],data[score])+COUNTIF($AD$3:AD1165,AD1165)-1,0)</f>
        <v>0</v>
      </c>
    </row>
    <row r="1166" spans="24:31" x14ac:dyDescent="0.25">
      <c r="X1166" s="1"/>
      <c r="Y1166" s="1"/>
      <c r="AD1166">
        <f>IF(data[[#This Row],[type]]="score",SUMPRODUCT($J$1:$AC$1,data[[#This Row],[ci.hts_index]:[stat.tb]]),-1)</f>
        <v>-1</v>
      </c>
      <c r="AE1166">
        <f>IF(data[[#This Row],[type]]="score",RANK(data[[#This Row],[score]],data[score])+COUNTIF($AD$3:AD1166,AD1166)-1,0)</f>
        <v>0</v>
      </c>
    </row>
    <row r="1167" spans="24:31" x14ac:dyDescent="0.25">
      <c r="X1167" s="1"/>
      <c r="Y1167" s="1"/>
      <c r="AD1167">
        <f>IF(data[[#This Row],[type]]="score",SUMPRODUCT($J$1:$AC$1,data[[#This Row],[ci.hts_index]:[stat.tb]]),-1)</f>
        <v>-1</v>
      </c>
      <c r="AE1167">
        <f>IF(data[[#This Row],[type]]="score",RANK(data[[#This Row],[score]],data[score])+COUNTIF($AD$3:AD1167,AD1167)-1,0)</f>
        <v>0</v>
      </c>
    </row>
    <row r="1168" spans="24:31" x14ac:dyDescent="0.25">
      <c r="X1168" s="1"/>
      <c r="Y1168" s="1"/>
      <c r="AD1168">
        <f>IF(data[[#This Row],[type]]="score",SUMPRODUCT($J$1:$AC$1,data[[#This Row],[ci.hts_index]:[stat.tb]]),-1)</f>
        <v>-1</v>
      </c>
      <c r="AE1168">
        <f>IF(data[[#This Row],[type]]="score",RANK(data[[#This Row],[score]],data[score])+COUNTIF($AD$3:AD1168,AD1168)-1,0)</f>
        <v>0</v>
      </c>
    </row>
    <row r="1169" spans="24:31" x14ac:dyDescent="0.25">
      <c r="X1169" s="1"/>
      <c r="Y1169" s="1"/>
      <c r="AD1169">
        <f>IF(data[[#This Row],[type]]="score",SUMPRODUCT($J$1:$AC$1,data[[#This Row],[ci.hts_index]:[stat.tb]]),-1)</f>
        <v>-1</v>
      </c>
      <c r="AE1169">
        <f>IF(data[[#This Row],[type]]="score",RANK(data[[#This Row],[score]],data[score])+COUNTIF($AD$3:AD1169,AD1169)-1,0)</f>
        <v>0</v>
      </c>
    </row>
    <row r="1170" spans="24:31" x14ac:dyDescent="0.25">
      <c r="X1170" s="1"/>
      <c r="Y1170" s="1"/>
      <c r="AD1170">
        <f>IF(data[[#This Row],[type]]="score",SUMPRODUCT($J$1:$AC$1,data[[#This Row],[ci.hts_index]:[stat.tb]]),-1)</f>
        <v>-1</v>
      </c>
      <c r="AE1170">
        <f>IF(data[[#This Row],[type]]="score",RANK(data[[#This Row],[score]],data[score])+COUNTIF($AD$3:AD1170,AD1170)-1,0)</f>
        <v>0</v>
      </c>
    </row>
    <row r="1171" spans="24:31" x14ac:dyDescent="0.25">
      <c r="X1171" s="1"/>
      <c r="Y1171" s="1"/>
      <c r="AD1171">
        <f>IF(data[[#This Row],[type]]="score",SUMPRODUCT($J$1:$AC$1,data[[#This Row],[ci.hts_index]:[stat.tb]]),-1)</f>
        <v>-1</v>
      </c>
      <c r="AE1171">
        <f>IF(data[[#This Row],[type]]="score",RANK(data[[#This Row],[score]],data[score])+COUNTIF($AD$3:AD1171,AD1171)-1,0)</f>
        <v>0</v>
      </c>
    </row>
    <row r="1172" spans="24:31" x14ac:dyDescent="0.25">
      <c r="X1172" s="1"/>
      <c r="Y1172" s="1"/>
      <c r="AD1172">
        <f>IF(data[[#This Row],[type]]="score",SUMPRODUCT($J$1:$AC$1,data[[#This Row],[ci.hts_index]:[stat.tb]]),-1)</f>
        <v>-1</v>
      </c>
      <c r="AE1172">
        <f>IF(data[[#This Row],[type]]="score",RANK(data[[#This Row],[score]],data[score])+COUNTIF($AD$3:AD1172,AD1172)-1,0)</f>
        <v>0</v>
      </c>
    </row>
    <row r="1173" spans="24:31" x14ac:dyDescent="0.25">
      <c r="X1173" s="1"/>
      <c r="Y1173" s="1"/>
      <c r="AD1173">
        <f>IF(data[[#This Row],[type]]="score",SUMPRODUCT($J$1:$AC$1,data[[#This Row],[ci.hts_index]:[stat.tb]]),-1)</f>
        <v>-1</v>
      </c>
      <c r="AE1173">
        <f>IF(data[[#This Row],[type]]="score",RANK(data[[#This Row],[score]],data[score])+COUNTIF($AD$3:AD1173,AD1173)-1,0)</f>
        <v>0</v>
      </c>
    </row>
    <row r="1174" spans="24:31" x14ac:dyDescent="0.25">
      <c r="X1174" s="1"/>
      <c r="Y1174" s="1"/>
      <c r="AD1174">
        <f>IF(data[[#This Row],[type]]="score",SUMPRODUCT($J$1:$AC$1,data[[#This Row],[ci.hts_index]:[stat.tb]]),-1)</f>
        <v>-1</v>
      </c>
      <c r="AE1174">
        <f>IF(data[[#This Row],[type]]="score",RANK(data[[#This Row],[score]],data[score])+COUNTIF($AD$3:AD1174,AD1174)-1,0)</f>
        <v>0</v>
      </c>
    </row>
    <row r="1175" spans="24:31" x14ac:dyDescent="0.25">
      <c r="X1175" s="1"/>
      <c r="Y1175" s="1"/>
      <c r="AD1175">
        <f>IF(data[[#This Row],[type]]="score",SUMPRODUCT($J$1:$AC$1,data[[#This Row],[ci.hts_index]:[stat.tb]]),-1)</f>
        <v>-1</v>
      </c>
      <c r="AE1175">
        <f>IF(data[[#This Row],[type]]="score",RANK(data[[#This Row],[score]],data[score])+COUNTIF($AD$3:AD1175,AD1175)-1,0)</f>
        <v>0</v>
      </c>
    </row>
    <row r="1176" spans="24:31" x14ac:dyDescent="0.25">
      <c r="X1176" s="1"/>
      <c r="Y1176" s="1"/>
      <c r="AD1176">
        <f>IF(data[[#This Row],[type]]="score",SUMPRODUCT($J$1:$AC$1,data[[#This Row],[ci.hts_index]:[stat.tb]]),-1)</f>
        <v>-1</v>
      </c>
      <c r="AE1176">
        <f>IF(data[[#This Row],[type]]="score",RANK(data[[#This Row],[score]],data[score])+COUNTIF($AD$3:AD1176,AD1176)-1,0)</f>
        <v>0</v>
      </c>
    </row>
    <row r="1177" spans="24:31" x14ac:dyDescent="0.25">
      <c r="X1177" s="1"/>
      <c r="Y1177" s="1"/>
      <c r="AD1177">
        <f>IF(data[[#This Row],[type]]="score",SUMPRODUCT($J$1:$AC$1,data[[#This Row],[ci.hts_index]:[stat.tb]]),-1)</f>
        <v>-1</v>
      </c>
      <c r="AE1177">
        <f>IF(data[[#This Row],[type]]="score",RANK(data[[#This Row],[score]],data[score])+COUNTIF($AD$3:AD1177,AD1177)-1,0)</f>
        <v>0</v>
      </c>
    </row>
    <row r="1178" spans="24:31" x14ac:dyDescent="0.25">
      <c r="X1178" s="1"/>
      <c r="Y1178" s="1"/>
      <c r="AD1178">
        <f>IF(data[[#This Row],[type]]="score",SUMPRODUCT($J$1:$AC$1,data[[#This Row],[ci.hts_index]:[stat.tb]]),-1)</f>
        <v>-1</v>
      </c>
      <c r="AE1178">
        <f>IF(data[[#This Row],[type]]="score",RANK(data[[#This Row],[score]],data[score])+COUNTIF($AD$3:AD1178,AD1178)-1,0)</f>
        <v>0</v>
      </c>
    </row>
    <row r="1179" spans="24:31" x14ac:dyDescent="0.25">
      <c r="X1179" s="1"/>
      <c r="Y1179" s="1"/>
      <c r="AD1179">
        <f>IF(data[[#This Row],[type]]="score",SUMPRODUCT($J$1:$AC$1,data[[#This Row],[ci.hts_index]:[stat.tb]]),-1)</f>
        <v>-1</v>
      </c>
      <c r="AE1179">
        <f>IF(data[[#This Row],[type]]="score",RANK(data[[#This Row],[score]],data[score])+COUNTIF($AD$3:AD1179,AD1179)-1,0)</f>
        <v>0</v>
      </c>
    </row>
    <row r="1180" spans="24:31" x14ac:dyDescent="0.25">
      <c r="X1180" s="1"/>
      <c r="Y1180" s="1"/>
      <c r="AD1180">
        <f>IF(data[[#This Row],[type]]="score",SUMPRODUCT($J$1:$AC$1,data[[#This Row],[ci.hts_index]:[stat.tb]]),-1)</f>
        <v>-1</v>
      </c>
      <c r="AE1180">
        <f>IF(data[[#This Row],[type]]="score",RANK(data[[#This Row],[score]],data[score])+COUNTIF($AD$3:AD1180,AD1180)-1,0)</f>
        <v>0</v>
      </c>
    </row>
    <row r="1181" spans="24:31" x14ac:dyDescent="0.25">
      <c r="X1181" s="1"/>
      <c r="Y1181" s="1"/>
      <c r="AD1181">
        <f>IF(data[[#This Row],[type]]="score",SUMPRODUCT($J$1:$AC$1,data[[#This Row],[ci.hts_index]:[stat.tb]]),-1)</f>
        <v>-1</v>
      </c>
      <c r="AE1181">
        <f>IF(data[[#This Row],[type]]="score",RANK(data[[#This Row],[score]],data[score])+COUNTIF($AD$3:AD1181,AD1181)-1,0)</f>
        <v>0</v>
      </c>
    </row>
    <row r="1182" spans="24:31" x14ac:dyDescent="0.25">
      <c r="X1182" s="1"/>
      <c r="Y1182" s="1"/>
      <c r="AD1182">
        <f>IF(data[[#This Row],[type]]="score",SUMPRODUCT($J$1:$AC$1,data[[#This Row],[ci.hts_index]:[stat.tb]]),-1)</f>
        <v>-1</v>
      </c>
      <c r="AE1182">
        <f>IF(data[[#This Row],[type]]="score",RANK(data[[#This Row],[score]],data[score])+COUNTIF($AD$3:AD1182,AD1182)-1,0)</f>
        <v>0</v>
      </c>
    </row>
    <row r="1183" spans="24:31" x14ac:dyDescent="0.25">
      <c r="X1183" s="1"/>
      <c r="Y1183" s="1"/>
      <c r="AD1183">
        <f>IF(data[[#This Row],[type]]="score",SUMPRODUCT($J$1:$AC$1,data[[#This Row],[ci.hts_index]:[stat.tb]]),-1)</f>
        <v>-1</v>
      </c>
      <c r="AE1183">
        <f>IF(data[[#This Row],[type]]="score",RANK(data[[#This Row],[score]],data[score])+COUNTIF($AD$3:AD1183,AD1183)-1,0)</f>
        <v>0</v>
      </c>
    </row>
    <row r="1184" spans="24:31" x14ac:dyDescent="0.25">
      <c r="X1184" s="1"/>
      <c r="Y1184" s="1"/>
      <c r="AD1184">
        <f>IF(data[[#This Row],[type]]="score",SUMPRODUCT($J$1:$AC$1,data[[#This Row],[ci.hts_index]:[stat.tb]]),-1)</f>
        <v>-1</v>
      </c>
      <c r="AE1184">
        <f>IF(data[[#This Row],[type]]="score",RANK(data[[#This Row],[score]],data[score])+COUNTIF($AD$3:AD1184,AD1184)-1,0)</f>
        <v>0</v>
      </c>
    </row>
    <row r="1185" spans="24:31" x14ac:dyDescent="0.25">
      <c r="X1185" s="1"/>
      <c r="Y1185" s="1"/>
      <c r="AD1185">
        <f>IF(data[[#This Row],[type]]="score",SUMPRODUCT($J$1:$AC$1,data[[#This Row],[ci.hts_index]:[stat.tb]]),-1)</f>
        <v>-1</v>
      </c>
      <c r="AE1185">
        <f>IF(data[[#This Row],[type]]="score",RANK(data[[#This Row],[score]],data[score])+COUNTIF($AD$3:AD1185,AD1185)-1,0)</f>
        <v>0</v>
      </c>
    </row>
    <row r="1186" spans="24:31" x14ac:dyDescent="0.25">
      <c r="X1186" s="1"/>
      <c r="Y1186" s="1"/>
      <c r="AD1186">
        <f>IF(data[[#This Row],[type]]="score",SUMPRODUCT($J$1:$AC$1,data[[#This Row],[ci.hts_index]:[stat.tb]]),-1)</f>
        <v>-1</v>
      </c>
      <c r="AE1186">
        <f>IF(data[[#This Row],[type]]="score",RANK(data[[#This Row],[score]],data[score])+COUNTIF($AD$3:AD1186,AD1186)-1,0)</f>
        <v>0</v>
      </c>
    </row>
    <row r="1187" spans="24:31" x14ac:dyDescent="0.25">
      <c r="X1187" s="1"/>
      <c r="Y1187" s="1"/>
      <c r="AD1187">
        <f>IF(data[[#This Row],[type]]="score",SUMPRODUCT($J$1:$AC$1,data[[#This Row],[ci.hts_index]:[stat.tb]]),-1)</f>
        <v>-1</v>
      </c>
      <c r="AE1187">
        <f>IF(data[[#This Row],[type]]="score",RANK(data[[#This Row],[score]],data[score])+COUNTIF($AD$3:AD1187,AD1187)-1,0)</f>
        <v>0</v>
      </c>
    </row>
    <row r="1188" spans="24:31" x14ac:dyDescent="0.25">
      <c r="X1188" s="1"/>
      <c r="Y1188" s="1"/>
      <c r="AD1188">
        <f>IF(data[[#This Row],[type]]="score",SUMPRODUCT($J$1:$AC$1,data[[#This Row],[ci.hts_index]:[stat.tb]]),-1)</f>
        <v>-1</v>
      </c>
      <c r="AE1188">
        <f>IF(data[[#This Row],[type]]="score",RANK(data[[#This Row],[score]],data[score])+COUNTIF($AD$3:AD1188,AD1188)-1,0)</f>
        <v>0</v>
      </c>
    </row>
    <row r="1189" spans="24:31" x14ac:dyDescent="0.25">
      <c r="X1189" s="1"/>
      <c r="Y1189" s="1"/>
      <c r="AD1189">
        <f>IF(data[[#This Row],[type]]="score",SUMPRODUCT($J$1:$AC$1,data[[#This Row],[ci.hts_index]:[stat.tb]]),-1)</f>
        <v>-1</v>
      </c>
      <c r="AE1189">
        <f>IF(data[[#This Row],[type]]="score",RANK(data[[#This Row],[score]],data[score])+COUNTIF($AD$3:AD1189,AD1189)-1,0)</f>
        <v>0</v>
      </c>
    </row>
    <row r="1190" spans="24:31" x14ac:dyDescent="0.25">
      <c r="X1190" s="1"/>
      <c r="Y1190" s="1"/>
      <c r="AD1190">
        <f>IF(data[[#This Row],[type]]="score",SUMPRODUCT($J$1:$AC$1,data[[#This Row],[ci.hts_index]:[stat.tb]]),-1)</f>
        <v>-1</v>
      </c>
      <c r="AE1190">
        <f>IF(data[[#This Row],[type]]="score",RANK(data[[#This Row],[score]],data[score])+COUNTIF($AD$3:AD1190,AD1190)-1,0)</f>
        <v>0</v>
      </c>
    </row>
    <row r="1191" spans="24:31" x14ac:dyDescent="0.25">
      <c r="X1191" s="1"/>
      <c r="Y1191" s="1"/>
      <c r="AD1191">
        <f>IF(data[[#This Row],[type]]="score",SUMPRODUCT($J$1:$AC$1,data[[#This Row],[ci.hts_index]:[stat.tb]]),-1)</f>
        <v>-1</v>
      </c>
      <c r="AE1191">
        <f>IF(data[[#This Row],[type]]="score",RANK(data[[#This Row],[score]],data[score])+COUNTIF($AD$3:AD1191,AD1191)-1,0)</f>
        <v>0</v>
      </c>
    </row>
    <row r="1192" spans="24:31" x14ac:dyDescent="0.25">
      <c r="X1192" s="1"/>
      <c r="Y1192" s="1"/>
      <c r="AD1192">
        <f>IF(data[[#This Row],[type]]="score",SUMPRODUCT($J$1:$AC$1,data[[#This Row],[ci.hts_index]:[stat.tb]]),-1)</f>
        <v>-1</v>
      </c>
      <c r="AE1192">
        <f>IF(data[[#This Row],[type]]="score",RANK(data[[#This Row],[score]],data[score])+COUNTIF($AD$3:AD1192,AD1192)-1,0)</f>
        <v>0</v>
      </c>
    </row>
    <row r="1193" spans="24:31" x14ac:dyDescent="0.25">
      <c r="X1193" s="1"/>
      <c r="Y1193" s="1"/>
      <c r="AD1193">
        <f>IF(data[[#This Row],[type]]="score",SUMPRODUCT($J$1:$AC$1,data[[#This Row],[ci.hts_index]:[stat.tb]]),-1)</f>
        <v>-1</v>
      </c>
      <c r="AE1193">
        <f>IF(data[[#This Row],[type]]="score",RANK(data[[#This Row],[score]],data[score])+COUNTIF($AD$3:AD1193,AD1193)-1,0)</f>
        <v>0</v>
      </c>
    </row>
    <row r="1194" spans="24:31" x14ac:dyDescent="0.25">
      <c r="X1194" s="1"/>
      <c r="Y1194" s="1"/>
      <c r="AD1194">
        <f>IF(data[[#This Row],[type]]="score",SUMPRODUCT($J$1:$AC$1,data[[#This Row],[ci.hts_index]:[stat.tb]]),-1)</f>
        <v>-1</v>
      </c>
      <c r="AE1194">
        <f>IF(data[[#This Row],[type]]="score",RANK(data[[#This Row],[score]],data[score])+COUNTIF($AD$3:AD1194,AD1194)-1,0)</f>
        <v>0</v>
      </c>
    </row>
    <row r="1195" spans="24:31" x14ac:dyDescent="0.25">
      <c r="X1195" s="1"/>
      <c r="Y1195" s="1"/>
      <c r="AD1195">
        <f>IF(data[[#This Row],[type]]="score",SUMPRODUCT($J$1:$AC$1,data[[#This Row],[ci.hts_index]:[stat.tb]]),-1)</f>
        <v>-1</v>
      </c>
      <c r="AE1195">
        <f>IF(data[[#This Row],[type]]="score",RANK(data[[#This Row],[score]],data[score])+COUNTIF($AD$3:AD1195,AD1195)-1,0)</f>
        <v>0</v>
      </c>
    </row>
    <row r="1196" spans="24:31" x14ac:dyDescent="0.25">
      <c r="X1196" s="1"/>
      <c r="Y1196" s="1"/>
      <c r="AD1196">
        <f>IF(data[[#This Row],[type]]="score",SUMPRODUCT($J$1:$AC$1,data[[#This Row],[ci.hts_index]:[stat.tb]]),-1)</f>
        <v>-1</v>
      </c>
      <c r="AE1196">
        <f>IF(data[[#This Row],[type]]="score",RANK(data[[#This Row],[score]],data[score])+COUNTIF($AD$3:AD1196,AD1196)-1,0)</f>
        <v>0</v>
      </c>
    </row>
    <row r="1197" spans="24:31" x14ac:dyDescent="0.25">
      <c r="X1197" s="1"/>
      <c r="Y1197" s="1"/>
      <c r="AD1197">
        <f>IF(data[[#This Row],[type]]="score",SUMPRODUCT($J$1:$AC$1,data[[#This Row],[ci.hts_index]:[stat.tb]]),-1)</f>
        <v>-1</v>
      </c>
      <c r="AE1197">
        <f>IF(data[[#This Row],[type]]="score",RANK(data[[#This Row],[score]],data[score])+COUNTIF($AD$3:AD1197,AD1197)-1,0)</f>
        <v>0</v>
      </c>
    </row>
    <row r="1198" spans="24:31" x14ac:dyDescent="0.25">
      <c r="X1198" s="1"/>
      <c r="Y1198" s="1"/>
      <c r="AD1198">
        <f>IF(data[[#This Row],[type]]="score",SUMPRODUCT($J$1:$AC$1,data[[#This Row],[ci.hts_index]:[stat.tb]]),-1)</f>
        <v>-1</v>
      </c>
      <c r="AE1198">
        <f>IF(data[[#This Row],[type]]="score",RANK(data[[#This Row],[score]],data[score])+COUNTIF($AD$3:AD1198,AD1198)-1,0)</f>
        <v>0</v>
      </c>
    </row>
    <row r="1199" spans="24:31" x14ac:dyDescent="0.25">
      <c r="X1199" s="1"/>
      <c r="Y1199" s="1"/>
      <c r="AD1199">
        <f>IF(data[[#This Row],[type]]="score",SUMPRODUCT($J$1:$AC$1,data[[#This Row],[ci.hts_index]:[stat.tb]]),-1)</f>
        <v>-1</v>
      </c>
      <c r="AE1199">
        <f>IF(data[[#This Row],[type]]="score",RANK(data[[#This Row],[score]],data[score])+COUNTIF($AD$3:AD1199,AD1199)-1,0)</f>
        <v>0</v>
      </c>
    </row>
    <row r="1200" spans="24:31" x14ac:dyDescent="0.25">
      <c r="X1200" s="1"/>
      <c r="Y1200" s="1"/>
      <c r="AD1200">
        <f>IF(data[[#This Row],[type]]="score",SUMPRODUCT($J$1:$AC$1,data[[#This Row],[ci.hts_index]:[stat.tb]]),-1)</f>
        <v>-1</v>
      </c>
      <c r="AE1200">
        <f>IF(data[[#This Row],[type]]="score",RANK(data[[#This Row],[score]],data[score])+COUNTIF($AD$3:AD1200,AD1200)-1,0)</f>
        <v>0</v>
      </c>
    </row>
    <row r="1201" spans="24:31" x14ac:dyDescent="0.25">
      <c r="X1201" s="1"/>
      <c r="Y1201" s="1"/>
      <c r="AD1201">
        <f>IF(data[[#This Row],[type]]="score",SUMPRODUCT($J$1:$AC$1,data[[#This Row],[ci.hts_index]:[stat.tb]]),-1)</f>
        <v>-1</v>
      </c>
      <c r="AE1201">
        <f>IF(data[[#This Row],[type]]="score",RANK(data[[#This Row],[score]],data[score])+COUNTIF($AD$3:AD1201,AD1201)-1,0)</f>
        <v>0</v>
      </c>
    </row>
    <row r="1202" spans="24:31" x14ac:dyDescent="0.25">
      <c r="X1202" s="1"/>
      <c r="Y1202" s="1"/>
      <c r="AD1202">
        <f>IF(data[[#This Row],[type]]="score",SUMPRODUCT($J$1:$AC$1,data[[#This Row],[ci.hts_index]:[stat.tb]]),-1)</f>
        <v>-1</v>
      </c>
      <c r="AE1202">
        <f>IF(data[[#This Row],[type]]="score",RANK(data[[#This Row],[score]],data[score])+COUNTIF($AD$3:AD1202,AD1202)-1,0)</f>
        <v>0</v>
      </c>
    </row>
    <row r="1203" spans="24:31" x14ac:dyDescent="0.25">
      <c r="X1203" s="1"/>
      <c r="Y1203" s="1"/>
      <c r="AD1203">
        <f>IF(data[[#This Row],[type]]="score",SUMPRODUCT($J$1:$AC$1,data[[#This Row],[ci.hts_index]:[stat.tb]]),-1)</f>
        <v>-1</v>
      </c>
      <c r="AE1203">
        <f>IF(data[[#This Row],[type]]="score",RANK(data[[#This Row],[score]],data[score])+COUNTIF($AD$3:AD1203,AD1203)-1,0)</f>
        <v>0</v>
      </c>
    </row>
    <row r="1204" spans="24:31" x14ac:dyDescent="0.25">
      <c r="X1204" s="1"/>
      <c r="Y1204" s="1"/>
      <c r="AD1204">
        <f>IF(data[[#This Row],[type]]="score",SUMPRODUCT($J$1:$AC$1,data[[#This Row],[ci.hts_index]:[stat.tb]]),-1)</f>
        <v>-1</v>
      </c>
      <c r="AE1204">
        <f>IF(data[[#This Row],[type]]="score",RANK(data[[#This Row],[score]],data[score])+COUNTIF($AD$3:AD1204,AD1204)-1,0)</f>
        <v>0</v>
      </c>
    </row>
    <row r="1205" spans="24:31" x14ac:dyDescent="0.25">
      <c r="X1205" s="1"/>
      <c r="Y1205" s="1"/>
      <c r="AD1205">
        <f>IF(data[[#This Row],[type]]="score",SUMPRODUCT($J$1:$AC$1,data[[#This Row],[ci.hts_index]:[stat.tb]]),-1)</f>
        <v>-1</v>
      </c>
      <c r="AE1205">
        <f>IF(data[[#This Row],[type]]="score",RANK(data[[#This Row],[score]],data[score])+COUNTIF($AD$3:AD1205,AD1205)-1,0)</f>
        <v>0</v>
      </c>
    </row>
    <row r="1206" spans="24:31" x14ac:dyDescent="0.25">
      <c r="X1206" s="1"/>
      <c r="Y1206" s="1"/>
      <c r="AD1206">
        <f>IF(data[[#This Row],[type]]="score",SUMPRODUCT($J$1:$AC$1,data[[#This Row],[ci.hts_index]:[stat.tb]]),-1)</f>
        <v>-1</v>
      </c>
      <c r="AE1206">
        <f>IF(data[[#This Row],[type]]="score",RANK(data[[#This Row],[score]],data[score])+COUNTIF($AD$3:AD1206,AD1206)-1,0)</f>
        <v>0</v>
      </c>
    </row>
    <row r="1207" spans="24:31" x14ac:dyDescent="0.25">
      <c r="X1207" s="1"/>
      <c r="Y1207" s="1"/>
      <c r="AD1207">
        <f>IF(data[[#This Row],[type]]="score",SUMPRODUCT($J$1:$AC$1,data[[#This Row],[ci.hts_index]:[stat.tb]]),-1)</f>
        <v>-1</v>
      </c>
      <c r="AE1207">
        <f>IF(data[[#This Row],[type]]="score",RANK(data[[#This Row],[score]],data[score])+COUNTIF($AD$3:AD1207,AD1207)-1,0)</f>
        <v>0</v>
      </c>
    </row>
    <row r="1208" spans="24:31" x14ac:dyDescent="0.25">
      <c r="X1208" s="1"/>
      <c r="Y1208" s="1"/>
      <c r="AD1208">
        <f>IF(data[[#This Row],[type]]="score",SUMPRODUCT($J$1:$AC$1,data[[#This Row],[ci.hts_index]:[stat.tb]]),-1)</f>
        <v>-1</v>
      </c>
      <c r="AE1208">
        <f>IF(data[[#This Row],[type]]="score",RANK(data[[#This Row],[score]],data[score])+COUNTIF($AD$3:AD1208,AD1208)-1,0)</f>
        <v>0</v>
      </c>
    </row>
    <row r="1209" spans="24:31" x14ac:dyDescent="0.25">
      <c r="X1209" s="1"/>
      <c r="Y1209" s="1"/>
      <c r="AD1209">
        <f>IF(data[[#This Row],[type]]="score",SUMPRODUCT($J$1:$AC$1,data[[#This Row],[ci.hts_index]:[stat.tb]]),-1)</f>
        <v>-1</v>
      </c>
      <c r="AE1209">
        <f>IF(data[[#This Row],[type]]="score",RANK(data[[#This Row],[score]],data[score])+COUNTIF($AD$3:AD1209,AD1209)-1,0)</f>
        <v>0</v>
      </c>
    </row>
    <row r="1210" spans="24:31" x14ac:dyDescent="0.25">
      <c r="X1210" s="1"/>
      <c r="Y1210" s="1"/>
      <c r="AD1210">
        <f>IF(data[[#This Row],[type]]="score",SUMPRODUCT($J$1:$AC$1,data[[#This Row],[ci.hts_index]:[stat.tb]]),-1)</f>
        <v>-1</v>
      </c>
      <c r="AE1210">
        <f>IF(data[[#This Row],[type]]="score",RANK(data[[#This Row],[score]],data[score])+COUNTIF($AD$3:AD1210,AD1210)-1,0)</f>
        <v>0</v>
      </c>
    </row>
    <row r="1211" spans="24:31" x14ac:dyDescent="0.25">
      <c r="X1211" s="1"/>
      <c r="Y1211" s="1"/>
      <c r="AD1211">
        <f>IF(data[[#This Row],[type]]="score",SUMPRODUCT($J$1:$AC$1,data[[#This Row],[ci.hts_index]:[stat.tb]]),-1)</f>
        <v>-1</v>
      </c>
      <c r="AE1211">
        <f>IF(data[[#This Row],[type]]="score",RANK(data[[#This Row],[score]],data[score])+COUNTIF($AD$3:AD1211,AD1211)-1,0)</f>
        <v>0</v>
      </c>
    </row>
    <row r="1212" spans="24:31" x14ac:dyDescent="0.25">
      <c r="X1212" s="1"/>
      <c r="Y1212" s="1"/>
      <c r="AD1212">
        <f>IF(data[[#This Row],[type]]="score",SUMPRODUCT($J$1:$AC$1,data[[#This Row],[ci.hts_index]:[stat.tb]]),-1)</f>
        <v>-1</v>
      </c>
      <c r="AE1212">
        <f>IF(data[[#This Row],[type]]="score",RANK(data[[#This Row],[score]],data[score])+COUNTIF($AD$3:AD1212,AD1212)-1,0)</f>
        <v>0</v>
      </c>
    </row>
    <row r="1213" spans="24:31" x14ac:dyDescent="0.25">
      <c r="X1213" s="1"/>
      <c r="Y1213" s="1"/>
      <c r="AD1213">
        <f>IF(data[[#This Row],[type]]="score",SUMPRODUCT($J$1:$AC$1,data[[#This Row],[ci.hts_index]:[stat.tb]]),-1)</f>
        <v>-1</v>
      </c>
      <c r="AE1213">
        <f>IF(data[[#This Row],[type]]="score",RANK(data[[#This Row],[score]],data[score])+COUNTIF($AD$3:AD1213,AD1213)-1,0)</f>
        <v>0</v>
      </c>
    </row>
    <row r="1214" spans="24:31" x14ac:dyDescent="0.25">
      <c r="X1214" s="1"/>
      <c r="Y1214" s="1"/>
      <c r="AD1214">
        <f>IF(data[[#This Row],[type]]="score",SUMPRODUCT($J$1:$AC$1,data[[#This Row],[ci.hts_index]:[stat.tb]]),-1)</f>
        <v>-1</v>
      </c>
      <c r="AE1214">
        <f>IF(data[[#This Row],[type]]="score",RANK(data[[#This Row],[score]],data[score])+COUNTIF($AD$3:AD1214,AD1214)-1,0)</f>
        <v>0</v>
      </c>
    </row>
    <row r="1215" spans="24:31" x14ac:dyDescent="0.25">
      <c r="X1215" s="1"/>
      <c r="Y1215" s="1"/>
      <c r="AD1215">
        <f>IF(data[[#This Row],[type]]="score",SUMPRODUCT($J$1:$AC$1,data[[#This Row],[ci.hts_index]:[stat.tb]]),-1)</f>
        <v>-1</v>
      </c>
      <c r="AE1215">
        <f>IF(data[[#This Row],[type]]="score",RANK(data[[#This Row],[score]],data[score])+COUNTIF($AD$3:AD1215,AD1215)-1,0)</f>
        <v>0</v>
      </c>
    </row>
    <row r="1216" spans="24:31" x14ac:dyDescent="0.25">
      <c r="X1216" s="1"/>
      <c r="Y1216" s="1"/>
      <c r="AD1216">
        <f>IF(data[[#This Row],[type]]="score",SUMPRODUCT($J$1:$AC$1,data[[#This Row],[ci.hts_index]:[stat.tb]]),-1)</f>
        <v>-1</v>
      </c>
      <c r="AE1216">
        <f>IF(data[[#This Row],[type]]="score",RANK(data[[#This Row],[score]],data[score])+COUNTIF($AD$3:AD1216,AD1216)-1,0)</f>
        <v>0</v>
      </c>
    </row>
    <row r="1217" spans="24:31" x14ac:dyDescent="0.25">
      <c r="X1217" s="1"/>
      <c r="Y1217" s="1"/>
      <c r="AD1217">
        <f>IF(data[[#This Row],[type]]="score",SUMPRODUCT($J$1:$AC$1,data[[#This Row],[ci.hts_index]:[stat.tb]]),-1)</f>
        <v>-1</v>
      </c>
      <c r="AE1217">
        <f>IF(data[[#This Row],[type]]="score",RANK(data[[#This Row],[score]],data[score])+COUNTIF($AD$3:AD1217,AD1217)-1,0)</f>
        <v>0</v>
      </c>
    </row>
    <row r="1218" spans="24:31" x14ac:dyDescent="0.25">
      <c r="X1218" s="1"/>
      <c r="Y1218" s="1"/>
      <c r="AD1218">
        <f>IF(data[[#This Row],[type]]="score",SUMPRODUCT($J$1:$AC$1,data[[#This Row],[ci.hts_index]:[stat.tb]]),-1)</f>
        <v>-1</v>
      </c>
      <c r="AE1218">
        <f>IF(data[[#This Row],[type]]="score",RANK(data[[#This Row],[score]],data[score])+COUNTIF($AD$3:AD1218,AD1218)-1,0)</f>
        <v>0</v>
      </c>
    </row>
    <row r="1219" spans="24:31" x14ac:dyDescent="0.25">
      <c r="X1219" s="1"/>
      <c r="Y1219" s="1"/>
      <c r="AD1219">
        <f>IF(data[[#This Row],[type]]="score",SUMPRODUCT($J$1:$AC$1,data[[#This Row],[ci.hts_index]:[stat.tb]]),-1)</f>
        <v>-1</v>
      </c>
      <c r="AE1219">
        <f>IF(data[[#This Row],[type]]="score",RANK(data[[#This Row],[score]],data[score])+COUNTIF($AD$3:AD1219,AD1219)-1,0)</f>
        <v>0</v>
      </c>
    </row>
    <row r="1220" spans="24:31" x14ac:dyDescent="0.25">
      <c r="X1220" s="1"/>
      <c r="Y1220" s="1"/>
      <c r="AD1220">
        <f>IF(data[[#This Row],[type]]="score",SUMPRODUCT($J$1:$AC$1,data[[#This Row],[ci.hts_index]:[stat.tb]]),-1)</f>
        <v>-1</v>
      </c>
      <c r="AE1220">
        <f>IF(data[[#This Row],[type]]="score",RANK(data[[#This Row],[score]],data[score])+COUNTIF($AD$3:AD1220,AD1220)-1,0)</f>
        <v>0</v>
      </c>
    </row>
    <row r="1221" spans="24:31" x14ac:dyDescent="0.25">
      <c r="X1221" s="1"/>
      <c r="Y1221" s="1"/>
      <c r="AD1221">
        <f>IF(data[[#This Row],[type]]="score",SUMPRODUCT($J$1:$AC$1,data[[#This Row],[ci.hts_index]:[stat.tb]]),-1)</f>
        <v>-1</v>
      </c>
      <c r="AE1221">
        <f>IF(data[[#This Row],[type]]="score",RANK(data[[#This Row],[score]],data[score])+COUNTIF($AD$3:AD1221,AD1221)-1,0)</f>
        <v>0</v>
      </c>
    </row>
    <row r="1222" spans="24:31" x14ac:dyDescent="0.25">
      <c r="X1222" s="1"/>
      <c r="Y1222" s="1"/>
      <c r="AD1222">
        <f>IF(data[[#This Row],[type]]="score",SUMPRODUCT($J$1:$AC$1,data[[#This Row],[ci.hts_index]:[stat.tb]]),-1)</f>
        <v>-1</v>
      </c>
      <c r="AE1222">
        <f>IF(data[[#This Row],[type]]="score",RANK(data[[#This Row],[score]],data[score])+COUNTIF($AD$3:AD1222,AD1222)-1,0)</f>
        <v>0</v>
      </c>
    </row>
    <row r="1223" spans="24:31" x14ac:dyDescent="0.25">
      <c r="X1223" s="1"/>
      <c r="Y1223" s="1"/>
      <c r="AD1223">
        <f>IF(data[[#This Row],[type]]="score",SUMPRODUCT($J$1:$AC$1,data[[#This Row],[ci.hts_index]:[stat.tb]]),-1)</f>
        <v>-1</v>
      </c>
      <c r="AE1223">
        <f>IF(data[[#This Row],[type]]="score",RANK(data[[#This Row],[score]],data[score])+COUNTIF($AD$3:AD1223,AD1223)-1,0)</f>
        <v>0</v>
      </c>
    </row>
    <row r="1224" spans="24:31" x14ac:dyDescent="0.25">
      <c r="X1224" s="1"/>
      <c r="Y1224" s="1"/>
      <c r="AD1224">
        <f>IF(data[[#This Row],[type]]="score",SUMPRODUCT($J$1:$AC$1,data[[#This Row],[ci.hts_index]:[stat.tb]]),-1)</f>
        <v>-1</v>
      </c>
      <c r="AE1224">
        <f>IF(data[[#This Row],[type]]="score",RANK(data[[#This Row],[score]],data[score])+COUNTIF($AD$3:AD1224,AD1224)-1,0)</f>
        <v>0</v>
      </c>
    </row>
    <row r="1225" spans="24:31" x14ac:dyDescent="0.25">
      <c r="X1225" s="1"/>
      <c r="Y1225" s="1"/>
      <c r="AD1225">
        <f>IF(data[[#This Row],[type]]="score",SUMPRODUCT($J$1:$AC$1,data[[#This Row],[ci.hts_index]:[stat.tb]]),-1)</f>
        <v>-1</v>
      </c>
      <c r="AE1225">
        <f>IF(data[[#This Row],[type]]="score",RANK(data[[#This Row],[score]],data[score])+COUNTIF($AD$3:AD1225,AD1225)-1,0)</f>
        <v>0</v>
      </c>
    </row>
    <row r="1226" spans="24:31" x14ac:dyDescent="0.25">
      <c r="X1226" s="1"/>
      <c r="Y1226" s="1"/>
      <c r="AD1226">
        <f>IF(data[[#This Row],[type]]="score",SUMPRODUCT($J$1:$AC$1,data[[#This Row],[ci.hts_index]:[stat.tb]]),-1)</f>
        <v>-1</v>
      </c>
      <c r="AE1226">
        <f>IF(data[[#This Row],[type]]="score",RANK(data[[#This Row],[score]],data[score])+COUNTIF($AD$3:AD1226,AD1226)-1,0)</f>
        <v>0</v>
      </c>
    </row>
    <row r="1227" spans="24:31" x14ac:dyDescent="0.25">
      <c r="X1227" s="1"/>
      <c r="Y1227" s="1"/>
      <c r="AD1227">
        <f>IF(data[[#This Row],[type]]="score",SUMPRODUCT($J$1:$AC$1,data[[#This Row],[ci.hts_index]:[stat.tb]]),-1)</f>
        <v>-1</v>
      </c>
      <c r="AE1227">
        <f>IF(data[[#This Row],[type]]="score",RANK(data[[#This Row],[score]],data[score])+COUNTIF($AD$3:AD1227,AD1227)-1,0)</f>
        <v>0</v>
      </c>
    </row>
    <row r="1228" spans="24:31" x14ac:dyDescent="0.25">
      <c r="X1228" s="1"/>
      <c r="Y1228" s="1"/>
      <c r="AD1228">
        <f>IF(data[[#This Row],[type]]="score",SUMPRODUCT($J$1:$AC$1,data[[#This Row],[ci.hts_index]:[stat.tb]]),-1)</f>
        <v>-1</v>
      </c>
      <c r="AE1228">
        <f>IF(data[[#This Row],[type]]="score",RANK(data[[#This Row],[score]],data[score])+COUNTIF($AD$3:AD1228,AD1228)-1,0)</f>
        <v>0</v>
      </c>
    </row>
    <row r="1229" spans="24:31" x14ac:dyDescent="0.25">
      <c r="X1229" s="1"/>
      <c r="Y1229" s="1"/>
      <c r="AD1229">
        <f>IF(data[[#This Row],[type]]="score",SUMPRODUCT($J$1:$AC$1,data[[#This Row],[ci.hts_index]:[stat.tb]]),-1)</f>
        <v>-1</v>
      </c>
      <c r="AE1229">
        <f>IF(data[[#This Row],[type]]="score",RANK(data[[#This Row],[score]],data[score])+COUNTIF($AD$3:AD1229,AD1229)-1,0)</f>
        <v>0</v>
      </c>
    </row>
    <row r="1230" spans="24:31" x14ac:dyDescent="0.25">
      <c r="X1230" s="1"/>
      <c r="Y1230" s="1"/>
      <c r="AD1230">
        <f>IF(data[[#This Row],[type]]="score",SUMPRODUCT($J$1:$AC$1,data[[#This Row],[ci.hts_index]:[stat.tb]]),-1)</f>
        <v>-1</v>
      </c>
      <c r="AE1230">
        <f>IF(data[[#This Row],[type]]="score",RANK(data[[#This Row],[score]],data[score])+COUNTIF($AD$3:AD1230,AD1230)-1,0)</f>
        <v>0</v>
      </c>
    </row>
    <row r="1231" spans="24:31" x14ac:dyDescent="0.25">
      <c r="X1231" s="1"/>
      <c r="Y1231" s="1"/>
      <c r="AD1231">
        <f>IF(data[[#This Row],[type]]="score",SUMPRODUCT($J$1:$AC$1,data[[#This Row],[ci.hts_index]:[stat.tb]]),-1)</f>
        <v>-1</v>
      </c>
      <c r="AE1231">
        <f>IF(data[[#This Row],[type]]="score",RANK(data[[#This Row],[score]],data[score])+COUNTIF($AD$3:AD1231,AD1231)-1,0)</f>
        <v>0</v>
      </c>
    </row>
    <row r="1232" spans="24:31" x14ac:dyDescent="0.25">
      <c r="X1232" s="1"/>
      <c r="Y1232" s="1"/>
      <c r="AD1232">
        <f>IF(data[[#This Row],[type]]="score",SUMPRODUCT($J$1:$AC$1,data[[#This Row],[ci.hts_index]:[stat.tb]]),-1)</f>
        <v>-1</v>
      </c>
      <c r="AE1232">
        <f>IF(data[[#This Row],[type]]="score",RANK(data[[#This Row],[score]],data[score])+COUNTIF($AD$3:AD1232,AD1232)-1,0)</f>
        <v>0</v>
      </c>
    </row>
    <row r="1233" spans="24:31" x14ac:dyDescent="0.25">
      <c r="X1233" s="1"/>
      <c r="Y1233" s="1"/>
      <c r="AD1233">
        <f>IF(data[[#This Row],[type]]="score",SUMPRODUCT($J$1:$AC$1,data[[#This Row],[ci.hts_index]:[stat.tb]]),-1)</f>
        <v>-1</v>
      </c>
      <c r="AE1233">
        <f>IF(data[[#This Row],[type]]="score",RANK(data[[#This Row],[score]],data[score])+COUNTIF($AD$3:AD1233,AD1233)-1,0)</f>
        <v>0</v>
      </c>
    </row>
    <row r="1234" spans="24:31" x14ac:dyDescent="0.25">
      <c r="X1234" s="1"/>
      <c r="Y1234" s="1"/>
      <c r="AD1234">
        <f>IF(data[[#This Row],[type]]="score",SUMPRODUCT($J$1:$AC$1,data[[#This Row],[ci.hts_index]:[stat.tb]]),-1)</f>
        <v>-1</v>
      </c>
      <c r="AE1234">
        <f>IF(data[[#This Row],[type]]="score",RANK(data[[#This Row],[score]],data[score])+COUNTIF($AD$3:AD1234,AD1234)-1,0)</f>
        <v>0</v>
      </c>
    </row>
    <row r="1235" spans="24:31" x14ac:dyDescent="0.25">
      <c r="X1235" s="1"/>
      <c r="Y1235" s="1"/>
      <c r="AD1235">
        <f>IF(data[[#This Row],[type]]="score",SUMPRODUCT($J$1:$AC$1,data[[#This Row],[ci.hts_index]:[stat.tb]]),-1)</f>
        <v>-1</v>
      </c>
      <c r="AE1235">
        <f>IF(data[[#This Row],[type]]="score",RANK(data[[#This Row],[score]],data[score])+COUNTIF($AD$3:AD1235,AD1235)-1,0)</f>
        <v>0</v>
      </c>
    </row>
    <row r="1236" spans="24:31" x14ac:dyDescent="0.25">
      <c r="X1236" s="1"/>
      <c r="Y1236" s="1"/>
      <c r="AD1236">
        <f>IF(data[[#This Row],[type]]="score",SUMPRODUCT($J$1:$AC$1,data[[#This Row],[ci.hts_index]:[stat.tb]]),-1)</f>
        <v>-1</v>
      </c>
      <c r="AE1236">
        <f>IF(data[[#This Row],[type]]="score",RANK(data[[#This Row],[score]],data[score])+COUNTIF($AD$3:AD1236,AD1236)-1,0)</f>
        <v>0</v>
      </c>
    </row>
    <row r="1237" spans="24:31" x14ac:dyDescent="0.25">
      <c r="X1237" s="1"/>
      <c r="Y1237" s="1"/>
      <c r="AD1237">
        <f>IF(data[[#This Row],[type]]="score",SUMPRODUCT($J$1:$AC$1,data[[#This Row],[ci.hts_index]:[stat.tb]]),-1)</f>
        <v>-1</v>
      </c>
      <c r="AE1237">
        <f>IF(data[[#This Row],[type]]="score",RANK(data[[#This Row],[score]],data[score])+COUNTIF($AD$3:AD1237,AD1237)-1,0)</f>
        <v>0</v>
      </c>
    </row>
    <row r="1238" spans="24:31" x14ac:dyDescent="0.25">
      <c r="X1238" s="1"/>
      <c r="Y1238" s="1"/>
      <c r="AD1238">
        <f>IF(data[[#This Row],[type]]="score",SUMPRODUCT($J$1:$AC$1,data[[#This Row],[ci.hts_index]:[stat.tb]]),-1)</f>
        <v>-1</v>
      </c>
      <c r="AE1238">
        <f>IF(data[[#This Row],[type]]="score",RANK(data[[#This Row],[score]],data[score])+COUNTIF($AD$3:AD1238,AD1238)-1,0)</f>
        <v>0</v>
      </c>
    </row>
    <row r="1239" spans="24:31" x14ac:dyDescent="0.25">
      <c r="X1239" s="1"/>
      <c r="Y1239" s="1"/>
      <c r="AD1239">
        <f>IF(data[[#This Row],[type]]="score",SUMPRODUCT($J$1:$AC$1,data[[#This Row],[ci.hts_index]:[stat.tb]]),-1)</f>
        <v>-1</v>
      </c>
      <c r="AE1239">
        <f>IF(data[[#This Row],[type]]="score",RANK(data[[#This Row],[score]],data[score])+COUNTIF($AD$3:AD1239,AD1239)-1,0)</f>
        <v>0</v>
      </c>
    </row>
    <row r="1240" spans="24:31" x14ac:dyDescent="0.25">
      <c r="X1240" s="1"/>
      <c r="Y1240" s="1"/>
      <c r="AD1240">
        <f>IF(data[[#This Row],[type]]="score",SUMPRODUCT($J$1:$AC$1,data[[#This Row],[ci.hts_index]:[stat.tb]]),-1)</f>
        <v>-1</v>
      </c>
      <c r="AE1240">
        <f>IF(data[[#This Row],[type]]="score",RANK(data[[#This Row],[score]],data[score])+COUNTIF($AD$3:AD1240,AD1240)-1,0)</f>
        <v>0</v>
      </c>
    </row>
    <row r="1241" spans="24:31" x14ac:dyDescent="0.25">
      <c r="X1241" s="1"/>
      <c r="Y1241" s="1"/>
      <c r="AD1241">
        <f>IF(data[[#This Row],[type]]="score",SUMPRODUCT($J$1:$AC$1,data[[#This Row],[ci.hts_index]:[stat.tb]]),-1)</f>
        <v>-1</v>
      </c>
      <c r="AE1241">
        <f>IF(data[[#This Row],[type]]="score",RANK(data[[#This Row],[score]],data[score])+COUNTIF($AD$3:AD1241,AD1241)-1,0)</f>
        <v>0</v>
      </c>
    </row>
    <row r="1242" spans="24:31" x14ac:dyDescent="0.25">
      <c r="X1242" s="1"/>
      <c r="Y1242" s="1"/>
      <c r="AD1242">
        <f>IF(data[[#This Row],[type]]="score",SUMPRODUCT($J$1:$AC$1,data[[#This Row],[ci.hts_index]:[stat.tb]]),-1)</f>
        <v>-1</v>
      </c>
      <c r="AE1242">
        <f>IF(data[[#This Row],[type]]="score",RANK(data[[#This Row],[score]],data[score])+COUNTIF($AD$3:AD1242,AD1242)-1,0)</f>
        <v>0</v>
      </c>
    </row>
    <row r="1243" spans="24:31" x14ac:dyDescent="0.25">
      <c r="X1243" s="1"/>
      <c r="Y1243" s="1"/>
      <c r="AD1243">
        <f>IF(data[[#This Row],[type]]="score",SUMPRODUCT($J$1:$AC$1,data[[#This Row],[ci.hts_index]:[stat.tb]]),-1)</f>
        <v>-1</v>
      </c>
      <c r="AE1243">
        <f>IF(data[[#This Row],[type]]="score",RANK(data[[#This Row],[score]],data[score])+COUNTIF($AD$3:AD1243,AD1243)-1,0)</f>
        <v>0</v>
      </c>
    </row>
    <row r="1244" spans="24:31" x14ac:dyDescent="0.25">
      <c r="X1244" s="1"/>
      <c r="Y1244" s="1"/>
      <c r="AD1244">
        <f>IF(data[[#This Row],[type]]="score",SUMPRODUCT($J$1:$AC$1,data[[#This Row],[ci.hts_index]:[stat.tb]]),-1)</f>
        <v>-1</v>
      </c>
      <c r="AE1244">
        <f>IF(data[[#This Row],[type]]="score",RANK(data[[#This Row],[score]],data[score])+COUNTIF($AD$3:AD1244,AD1244)-1,0)</f>
        <v>0</v>
      </c>
    </row>
    <row r="1245" spans="24:31" x14ac:dyDescent="0.25">
      <c r="X1245" s="1"/>
      <c r="Y1245" s="1"/>
      <c r="AD1245">
        <f>IF(data[[#This Row],[type]]="score",SUMPRODUCT($J$1:$AC$1,data[[#This Row],[ci.hts_index]:[stat.tb]]),-1)</f>
        <v>-1</v>
      </c>
      <c r="AE1245">
        <f>IF(data[[#This Row],[type]]="score",RANK(data[[#This Row],[score]],data[score])+COUNTIF($AD$3:AD1245,AD1245)-1,0)</f>
        <v>0</v>
      </c>
    </row>
    <row r="1246" spans="24:31" x14ac:dyDescent="0.25">
      <c r="X1246" s="1"/>
      <c r="Y1246" s="1"/>
      <c r="AD1246">
        <f>IF(data[[#This Row],[type]]="score",SUMPRODUCT($J$1:$AC$1,data[[#This Row],[ci.hts_index]:[stat.tb]]),-1)</f>
        <v>-1</v>
      </c>
      <c r="AE1246">
        <f>IF(data[[#This Row],[type]]="score",RANK(data[[#This Row],[score]],data[score])+COUNTIF($AD$3:AD1246,AD1246)-1,0)</f>
        <v>0</v>
      </c>
    </row>
    <row r="1247" spans="24:31" x14ac:dyDescent="0.25">
      <c r="X1247" s="1"/>
      <c r="Y1247" s="1"/>
      <c r="AD1247">
        <f>IF(data[[#This Row],[type]]="score",SUMPRODUCT($J$1:$AC$1,data[[#This Row],[ci.hts_index]:[stat.tb]]),-1)</f>
        <v>-1</v>
      </c>
      <c r="AE1247">
        <f>IF(data[[#This Row],[type]]="score",RANK(data[[#This Row],[score]],data[score])+COUNTIF($AD$3:AD1247,AD1247)-1,0)</f>
        <v>0</v>
      </c>
    </row>
    <row r="1248" spans="24:31" x14ac:dyDescent="0.25">
      <c r="X1248" s="1"/>
      <c r="Y1248" s="1"/>
      <c r="AD1248">
        <f>IF(data[[#This Row],[type]]="score",SUMPRODUCT($J$1:$AC$1,data[[#This Row],[ci.hts_index]:[stat.tb]]),-1)</f>
        <v>-1</v>
      </c>
      <c r="AE1248">
        <f>IF(data[[#This Row],[type]]="score",RANK(data[[#This Row],[score]],data[score])+COUNTIF($AD$3:AD1248,AD1248)-1,0)</f>
        <v>0</v>
      </c>
    </row>
    <row r="1249" spans="24:31" x14ac:dyDescent="0.25">
      <c r="X1249" s="1"/>
      <c r="Y1249" s="1"/>
      <c r="AD1249">
        <f>IF(data[[#This Row],[type]]="score",SUMPRODUCT($J$1:$AC$1,data[[#This Row],[ci.hts_index]:[stat.tb]]),-1)</f>
        <v>-1</v>
      </c>
      <c r="AE1249">
        <f>IF(data[[#This Row],[type]]="score",RANK(data[[#This Row],[score]],data[score])+COUNTIF($AD$3:AD1249,AD1249)-1,0)</f>
        <v>0</v>
      </c>
    </row>
    <row r="1250" spans="24:31" x14ac:dyDescent="0.25">
      <c r="X1250" s="1"/>
      <c r="Y1250" s="1"/>
      <c r="AD1250">
        <f>IF(data[[#This Row],[type]]="score",SUMPRODUCT($J$1:$AC$1,data[[#This Row],[ci.hts_index]:[stat.tb]]),-1)</f>
        <v>-1</v>
      </c>
      <c r="AE1250">
        <f>IF(data[[#This Row],[type]]="score",RANK(data[[#This Row],[score]],data[score])+COUNTIF($AD$3:AD1250,AD1250)-1,0)</f>
        <v>0</v>
      </c>
    </row>
    <row r="1251" spans="24:31" x14ac:dyDescent="0.25">
      <c r="X1251" s="1"/>
      <c r="Y1251" s="1"/>
      <c r="AD1251">
        <f>IF(data[[#This Row],[type]]="score",SUMPRODUCT($J$1:$AC$1,data[[#This Row],[ci.hts_index]:[stat.tb]]),-1)</f>
        <v>-1</v>
      </c>
      <c r="AE1251">
        <f>IF(data[[#This Row],[type]]="score",RANK(data[[#This Row],[score]],data[score])+COUNTIF($AD$3:AD1251,AD1251)-1,0)</f>
        <v>0</v>
      </c>
    </row>
    <row r="1252" spans="24:31" x14ac:dyDescent="0.25">
      <c r="X1252" s="1"/>
      <c r="Y1252" s="1"/>
      <c r="AD1252">
        <f>IF(data[[#This Row],[type]]="score",SUMPRODUCT($J$1:$AC$1,data[[#This Row],[ci.hts_index]:[stat.tb]]),-1)</f>
        <v>-1</v>
      </c>
      <c r="AE1252">
        <f>IF(data[[#This Row],[type]]="score",RANK(data[[#This Row],[score]],data[score])+COUNTIF($AD$3:AD1252,AD1252)-1,0)</f>
        <v>0</v>
      </c>
    </row>
    <row r="1253" spans="24:31" x14ac:dyDescent="0.25">
      <c r="X1253" s="1"/>
      <c r="Y1253" s="1"/>
      <c r="AD1253">
        <f>IF(data[[#This Row],[type]]="score",SUMPRODUCT($J$1:$AC$1,data[[#This Row],[ci.hts_index]:[stat.tb]]),-1)</f>
        <v>-1</v>
      </c>
      <c r="AE1253">
        <f>IF(data[[#This Row],[type]]="score",RANK(data[[#This Row],[score]],data[score])+COUNTIF($AD$3:AD1253,AD1253)-1,0)</f>
        <v>0</v>
      </c>
    </row>
    <row r="1254" spans="24:31" x14ac:dyDescent="0.25">
      <c r="X1254" s="1"/>
      <c r="Y1254" s="1"/>
      <c r="AD1254">
        <f>IF(data[[#This Row],[type]]="score",SUMPRODUCT($J$1:$AC$1,data[[#This Row],[ci.hts_index]:[stat.tb]]),-1)</f>
        <v>-1</v>
      </c>
      <c r="AE1254">
        <f>IF(data[[#This Row],[type]]="score",RANK(data[[#This Row],[score]],data[score])+COUNTIF($AD$3:AD1254,AD1254)-1,0)</f>
        <v>0</v>
      </c>
    </row>
    <row r="1255" spans="24:31" x14ac:dyDescent="0.25">
      <c r="X1255" s="1"/>
      <c r="Y1255" s="1"/>
      <c r="AD1255">
        <f>IF(data[[#This Row],[type]]="score",SUMPRODUCT($J$1:$AC$1,data[[#This Row],[ci.hts_index]:[stat.tb]]),-1)</f>
        <v>-1</v>
      </c>
      <c r="AE1255">
        <f>IF(data[[#This Row],[type]]="score",RANK(data[[#This Row],[score]],data[score])+COUNTIF($AD$3:AD1255,AD1255)-1,0)</f>
        <v>0</v>
      </c>
    </row>
    <row r="1256" spans="24:31" x14ac:dyDescent="0.25">
      <c r="X1256" s="1"/>
      <c r="Y1256" s="1"/>
      <c r="AD1256">
        <f>IF(data[[#This Row],[type]]="score",SUMPRODUCT($J$1:$AC$1,data[[#This Row],[ci.hts_index]:[stat.tb]]),-1)</f>
        <v>-1</v>
      </c>
      <c r="AE1256">
        <f>IF(data[[#This Row],[type]]="score",RANK(data[[#This Row],[score]],data[score])+COUNTIF($AD$3:AD1256,AD1256)-1,0)</f>
        <v>0</v>
      </c>
    </row>
    <row r="1257" spans="24:31" x14ac:dyDescent="0.25">
      <c r="X1257" s="1"/>
      <c r="Y1257" s="1"/>
      <c r="AD1257">
        <f>IF(data[[#This Row],[type]]="score",SUMPRODUCT($J$1:$AC$1,data[[#This Row],[ci.hts_index]:[stat.tb]]),-1)</f>
        <v>-1</v>
      </c>
      <c r="AE1257">
        <f>IF(data[[#This Row],[type]]="score",RANK(data[[#This Row],[score]],data[score])+COUNTIF($AD$3:AD1257,AD1257)-1,0)</f>
        <v>0</v>
      </c>
    </row>
    <row r="1258" spans="24:31" x14ac:dyDescent="0.25">
      <c r="X1258" s="1"/>
      <c r="Y1258" s="1"/>
      <c r="AD1258">
        <f>IF(data[[#This Row],[type]]="score",SUMPRODUCT($J$1:$AC$1,data[[#This Row],[ci.hts_index]:[stat.tb]]),-1)</f>
        <v>-1</v>
      </c>
      <c r="AE1258">
        <f>IF(data[[#This Row],[type]]="score",RANK(data[[#This Row],[score]],data[score])+COUNTIF($AD$3:AD1258,AD1258)-1,0)</f>
        <v>0</v>
      </c>
    </row>
    <row r="1259" spans="24:31" x14ac:dyDescent="0.25">
      <c r="X1259" s="1"/>
      <c r="Y1259" s="1"/>
      <c r="AD1259">
        <f>IF(data[[#This Row],[type]]="score",SUMPRODUCT($J$1:$AC$1,data[[#This Row],[ci.hts_index]:[stat.tb]]),-1)</f>
        <v>-1</v>
      </c>
      <c r="AE1259">
        <f>IF(data[[#This Row],[type]]="score",RANK(data[[#This Row],[score]],data[score])+COUNTIF($AD$3:AD1259,AD1259)-1,0)</f>
        <v>0</v>
      </c>
    </row>
    <row r="1260" spans="24:31" x14ac:dyDescent="0.25">
      <c r="X1260" s="1"/>
      <c r="Y1260" s="1"/>
      <c r="AD1260">
        <f>IF(data[[#This Row],[type]]="score",SUMPRODUCT($J$1:$AC$1,data[[#This Row],[ci.hts_index]:[stat.tb]]),-1)</f>
        <v>-1</v>
      </c>
      <c r="AE1260">
        <f>IF(data[[#This Row],[type]]="score",RANK(data[[#This Row],[score]],data[score])+COUNTIF($AD$3:AD1260,AD1260)-1,0)</f>
        <v>0</v>
      </c>
    </row>
    <row r="1261" spans="24:31" x14ac:dyDescent="0.25">
      <c r="X1261" s="1"/>
      <c r="Y1261" s="1"/>
      <c r="AD1261">
        <f>IF(data[[#This Row],[type]]="score",SUMPRODUCT($J$1:$AC$1,data[[#This Row],[ci.hts_index]:[stat.tb]]),-1)</f>
        <v>-1</v>
      </c>
      <c r="AE1261">
        <f>IF(data[[#This Row],[type]]="score",RANK(data[[#This Row],[score]],data[score])+COUNTIF($AD$3:AD1261,AD1261)-1,0)</f>
        <v>0</v>
      </c>
    </row>
    <row r="1262" spans="24:31" x14ac:dyDescent="0.25">
      <c r="X1262" s="1"/>
      <c r="Y1262" s="1"/>
      <c r="AD1262">
        <f>IF(data[[#This Row],[type]]="score",SUMPRODUCT($J$1:$AC$1,data[[#This Row],[ci.hts_index]:[stat.tb]]),-1)</f>
        <v>-1</v>
      </c>
      <c r="AE1262">
        <f>IF(data[[#This Row],[type]]="score",RANK(data[[#This Row],[score]],data[score])+COUNTIF($AD$3:AD1262,AD1262)-1,0)</f>
        <v>0</v>
      </c>
    </row>
    <row r="1263" spans="24:31" x14ac:dyDescent="0.25">
      <c r="X1263" s="1"/>
      <c r="Y1263" s="1"/>
      <c r="AD1263">
        <f>IF(data[[#This Row],[type]]="score",SUMPRODUCT($J$1:$AC$1,data[[#This Row],[ci.hts_index]:[stat.tb]]),-1)</f>
        <v>-1</v>
      </c>
      <c r="AE1263">
        <f>IF(data[[#This Row],[type]]="score",RANK(data[[#This Row],[score]],data[score])+COUNTIF($AD$3:AD1263,AD1263)-1,0)</f>
        <v>0</v>
      </c>
    </row>
    <row r="1264" spans="24:31" x14ac:dyDescent="0.25">
      <c r="X1264" s="1"/>
      <c r="Y1264" s="1"/>
      <c r="AD1264">
        <f>IF(data[[#This Row],[type]]="score",SUMPRODUCT($J$1:$AC$1,data[[#This Row],[ci.hts_index]:[stat.tb]]),-1)</f>
        <v>-1</v>
      </c>
      <c r="AE1264">
        <f>IF(data[[#This Row],[type]]="score",RANK(data[[#This Row],[score]],data[score])+COUNTIF($AD$3:AD1264,AD1264)-1,0)</f>
        <v>0</v>
      </c>
    </row>
    <row r="1265" spans="24:31" x14ac:dyDescent="0.25">
      <c r="X1265" s="1"/>
      <c r="Y1265" s="1"/>
      <c r="AD1265">
        <f>IF(data[[#This Row],[type]]="score",SUMPRODUCT($J$1:$AC$1,data[[#This Row],[ci.hts_index]:[stat.tb]]),-1)</f>
        <v>-1</v>
      </c>
      <c r="AE1265">
        <f>IF(data[[#This Row],[type]]="score",RANK(data[[#This Row],[score]],data[score])+COUNTIF($AD$3:AD1265,AD1265)-1,0)</f>
        <v>0</v>
      </c>
    </row>
    <row r="1266" spans="24:31" x14ac:dyDescent="0.25">
      <c r="X1266" s="1"/>
      <c r="Y1266" s="1"/>
      <c r="AD1266">
        <f>IF(data[[#This Row],[type]]="score",SUMPRODUCT($J$1:$AC$1,data[[#This Row],[ci.hts_index]:[stat.tb]]),-1)</f>
        <v>-1</v>
      </c>
      <c r="AE1266">
        <f>IF(data[[#This Row],[type]]="score",RANK(data[[#This Row],[score]],data[score])+COUNTIF($AD$3:AD1266,AD1266)-1,0)</f>
        <v>0</v>
      </c>
    </row>
    <row r="1267" spans="24:31" x14ac:dyDescent="0.25">
      <c r="X1267" s="1"/>
      <c r="Y1267" s="1"/>
      <c r="AD1267">
        <f>IF(data[[#This Row],[type]]="score",SUMPRODUCT($J$1:$AC$1,data[[#This Row],[ci.hts_index]:[stat.tb]]),-1)</f>
        <v>-1</v>
      </c>
      <c r="AE1267">
        <f>IF(data[[#This Row],[type]]="score",RANK(data[[#This Row],[score]],data[score])+COUNTIF($AD$3:AD1267,AD1267)-1,0)</f>
        <v>0</v>
      </c>
    </row>
    <row r="1268" spans="24:31" x14ac:dyDescent="0.25">
      <c r="X1268" s="1"/>
      <c r="Y1268" s="1"/>
      <c r="AD1268">
        <f>IF(data[[#This Row],[type]]="score",SUMPRODUCT($J$1:$AC$1,data[[#This Row],[ci.hts_index]:[stat.tb]]),-1)</f>
        <v>-1</v>
      </c>
      <c r="AE1268">
        <f>IF(data[[#This Row],[type]]="score",RANK(data[[#This Row],[score]],data[score])+COUNTIF($AD$3:AD1268,AD1268)-1,0)</f>
        <v>0</v>
      </c>
    </row>
    <row r="1269" spans="24:31" x14ac:dyDescent="0.25">
      <c r="X1269" s="1"/>
      <c r="Y1269" s="1"/>
      <c r="AD1269">
        <f>IF(data[[#This Row],[type]]="score",SUMPRODUCT($J$1:$AC$1,data[[#This Row],[ci.hts_index]:[stat.tb]]),-1)</f>
        <v>-1</v>
      </c>
      <c r="AE1269">
        <f>IF(data[[#This Row],[type]]="score",RANK(data[[#This Row],[score]],data[score])+COUNTIF($AD$3:AD1269,AD1269)-1,0)</f>
        <v>0</v>
      </c>
    </row>
    <row r="1270" spans="24:31" x14ac:dyDescent="0.25">
      <c r="X1270" s="1"/>
      <c r="Y1270" s="1"/>
      <c r="AD1270">
        <f>IF(data[[#This Row],[type]]="score",SUMPRODUCT($J$1:$AC$1,data[[#This Row],[ci.hts_index]:[stat.tb]]),-1)</f>
        <v>-1</v>
      </c>
      <c r="AE1270">
        <f>IF(data[[#This Row],[type]]="score",RANK(data[[#This Row],[score]],data[score])+COUNTIF($AD$3:AD1270,AD1270)-1,0)</f>
        <v>0</v>
      </c>
    </row>
    <row r="1271" spans="24:31" x14ac:dyDescent="0.25">
      <c r="X1271" s="1"/>
      <c r="Y1271" s="1"/>
      <c r="AD1271">
        <f>IF(data[[#This Row],[type]]="score",SUMPRODUCT($J$1:$AC$1,data[[#This Row],[ci.hts_index]:[stat.tb]]),-1)</f>
        <v>-1</v>
      </c>
      <c r="AE1271">
        <f>IF(data[[#This Row],[type]]="score",RANK(data[[#This Row],[score]],data[score])+COUNTIF($AD$3:AD1271,AD1271)-1,0)</f>
        <v>0</v>
      </c>
    </row>
    <row r="1272" spans="24:31" x14ac:dyDescent="0.25">
      <c r="X1272" s="1"/>
      <c r="Y1272" s="1"/>
      <c r="AD1272">
        <f>IF(data[[#This Row],[type]]="score",SUMPRODUCT($J$1:$AC$1,data[[#This Row],[ci.hts_index]:[stat.tb]]),-1)</f>
        <v>-1</v>
      </c>
      <c r="AE1272">
        <f>IF(data[[#This Row],[type]]="score",RANK(data[[#This Row],[score]],data[score])+COUNTIF($AD$3:AD1272,AD1272)-1,0)</f>
        <v>0</v>
      </c>
    </row>
    <row r="1273" spans="24:31" x14ac:dyDescent="0.25">
      <c r="X1273" s="1"/>
      <c r="Y1273" s="1"/>
      <c r="AD1273">
        <f>IF(data[[#This Row],[type]]="score",SUMPRODUCT($J$1:$AC$1,data[[#This Row],[ci.hts_index]:[stat.tb]]),-1)</f>
        <v>-1</v>
      </c>
      <c r="AE1273">
        <f>IF(data[[#This Row],[type]]="score",RANK(data[[#This Row],[score]],data[score])+COUNTIF($AD$3:AD1273,AD1273)-1,0)</f>
        <v>0</v>
      </c>
    </row>
    <row r="1274" spans="24:31" x14ac:dyDescent="0.25">
      <c r="X1274" s="1"/>
      <c r="Y1274" s="1"/>
      <c r="AD1274">
        <f>IF(data[[#This Row],[type]]="score",SUMPRODUCT($J$1:$AC$1,data[[#This Row],[ci.hts_index]:[stat.tb]]),-1)</f>
        <v>-1</v>
      </c>
      <c r="AE1274">
        <f>IF(data[[#This Row],[type]]="score",RANK(data[[#This Row],[score]],data[score])+COUNTIF($AD$3:AD1274,AD1274)-1,0)</f>
        <v>0</v>
      </c>
    </row>
    <row r="1275" spans="24:31" x14ac:dyDescent="0.25">
      <c r="X1275" s="1"/>
      <c r="Y1275" s="1"/>
      <c r="AD1275">
        <f>IF(data[[#This Row],[type]]="score",SUMPRODUCT($J$1:$AC$1,data[[#This Row],[ci.hts_index]:[stat.tb]]),-1)</f>
        <v>-1</v>
      </c>
      <c r="AE1275">
        <f>IF(data[[#This Row],[type]]="score",RANK(data[[#This Row],[score]],data[score])+COUNTIF($AD$3:AD1275,AD1275)-1,0)</f>
        <v>0</v>
      </c>
    </row>
    <row r="1276" spans="24:31" x14ac:dyDescent="0.25">
      <c r="X1276" s="1"/>
      <c r="Y1276" s="1"/>
      <c r="AD1276">
        <f>IF(data[[#This Row],[type]]="score",SUMPRODUCT($J$1:$AC$1,data[[#This Row],[ci.hts_index]:[stat.tb]]),-1)</f>
        <v>-1</v>
      </c>
      <c r="AE1276">
        <f>IF(data[[#This Row],[type]]="score",RANK(data[[#This Row],[score]],data[score])+COUNTIF($AD$3:AD1276,AD1276)-1,0)</f>
        <v>0</v>
      </c>
    </row>
    <row r="1277" spans="24:31" x14ac:dyDescent="0.25">
      <c r="X1277" s="1"/>
      <c r="Y1277" s="1"/>
      <c r="AD1277">
        <f>IF(data[[#This Row],[type]]="score",SUMPRODUCT($J$1:$AC$1,data[[#This Row],[ci.hts_index]:[stat.tb]]),-1)</f>
        <v>-1</v>
      </c>
      <c r="AE1277">
        <f>IF(data[[#This Row],[type]]="score",RANK(data[[#This Row],[score]],data[score])+COUNTIF($AD$3:AD1277,AD1277)-1,0)</f>
        <v>0</v>
      </c>
    </row>
    <row r="1278" spans="24:31" x14ac:dyDescent="0.25">
      <c r="X1278" s="1"/>
      <c r="Y1278" s="1"/>
      <c r="AD1278">
        <f>IF(data[[#This Row],[type]]="score",SUMPRODUCT($J$1:$AC$1,data[[#This Row],[ci.hts_index]:[stat.tb]]),-1)</f>
        <v>-1</v>
      </c>
      <c r="AE1278">
        <f>IF(data[[#This Row],[type]]="score",RANK(data[[#This Row],[score]],data[score])+COUNTIF($AD$3:AD1278,AD1278)-1,0)</f>
        <v>0</v>
      </c>
    </row>
    <row r="1279" spans="24:31" x14ac:dyDescent="0.25">
      <c r="X1279" s="1"/>
      <c r="Y1279" s="1"/>
      <c r="AD1279">
        <f>IF(data[[#This Row],[type]]="score",SUMPRODUCT($J$1:$AC$1,data[[#This Row],[ci.hts_index]:[stat.tb]]),-1)</f>
        <v>-1</v>
      </c>
      <c r="AE1279">
        <f>IF(data[[#This Row],[type]]="score",RANK(data[[#This Row],[score]],data[score])+COUNTIF($AD$3:AD1279,AD1279)-1,0)</f>
        <v>0</v>
      </c>
    </row>
    <row r="1280" spans="24:31" x14ac:dyDescent="0.25">
      <c r="X1280" s="1"/>
      <c r="Y1280" s="1"/>
      <c r="AD1280">
        <f>IF(data[[#This Row],[type]]="score",SUMPRODUCT($J$1:$AC$1,data[[#This Row],[ci.hts_index]:[stat.tb]]),-1)</f>
        <v>-1</v>
      </c>
      <c r="AE1280">
        <f>IF(data[[#This Row],[type]]="score",RANK(data[[#This Row],[score]],data[score])+COUNTIF($AD$3:AD1280,AD1280)-1,0)</f>
        <v>0</v>
      </c>
    </row>
    <row r="1281" spans="24:31" x14ac:dyDescent="0.25">
      <c r="X1281" s="1"/>
      <c r="Y1281" s="1"/>
      <c r="AD1281">
        <f>IF(data[[#This Row],[type]]="score",SUMPRODUCT($J$1:$AC$1,data[[#This Row],[ci.hts_index]:[stat.tb]]),-1)</f>
        <v>-1</v>
      </c>
      <c r="AE1281">
        <f>IF(data[[#This Row],[type]]="score",RANK(data[[#This Row],[score]],data[score])+COUNTIF($AD$3:AD1281,AD1281)-1,0)</f>
        <v>0</v>
      </c>
    </row>
    <row r="1282" spans="24:31" x14ac:dyDescent="0.25">
      <c r="X1282" s="1"/>
      <c r="Y1282" s="1"/>
      <c r="AD1282">
        <f>IF(data[[#This Row],[type]]="score",SUMPRODUCT($J$1:$AC$1,data[[#This Row],[ci.hts_index]:[stat.tb]]),-1)</f>
        <v>-1</v>
      </c>
      <c r="AE1282">
        <f>IF(data[[#This Row],[type]]="score",RANK(data[[#This Row],[score]],data[score])+COUNTIF($AD$3:AD1282,AD1282)-1,0)</f>
        <v>0</v>
      </c>
    </row>
    <row r="1283" spans="24:31" x14ac:dyDescent="0.25">
      <c r="X1283" s="1"/>
      <c r="Y1283" s="1"/>
      <c r="AD1283">
        <f>IF(data[[#This Row],[type]]="score",SUMPRODUCT($J$1:$AC$1,data[[#This Row],[ci.hts_index]:[stat.tb]]),-1)</f>
        <v>-1</v>
      </c>
      <c r="AE1283">
        <f>IF(data[[#This Row],[type]]="score",RANK(data[[#This Row],[score]],data[score])+COUNTIF($AD$3:AD1283,AD1283)-1,0)</f>
        <v>0</v>
      </c>
    </row>
    <row r="1284" spans="24:31" x14ac:dyDescent="0.25">
      <c r="X1284" s="1"/>
      <c r="Y1284" s="1"/>
      <c r="AD1284">
        <f>IF(data[[#This Row],[type]]="score",SUMPRODUCT($J$1:$AC$1,data[[#This Row],[ci.hts_index]:[stat.tb]]),-1)</f>
        <v>-1</v>
      </c>
      <c r="AE1284">
        <f>IF(data[[#This Row],[type]]="score",RANK(data[[#This Row],[score]],data[score])+COUNTIF($AD$3:AD1284,AD1284)-1,0)</f>
        <v>0</v>
      </c>
    </row>
    <row r="1285" spans="24:31" x14ac:dyDescent="0.25">
      <c r="X1285" s="1"/>
      <c r="Y1285" s="1"/>
      <c r="AD1285">
        <f>IF(data[[#This Row],[type]]="score",SUMPRODUCT($J$1:$AC$1,data[[#This Row],[ci.hts_index]:[stat.tb]]),-1)</f>
        <v>-1</v>
      </c>
      <c r="AE1285">
        <f>IF(data[[#This Row],[type]]="score",RANK(data[[#This Row],[score]],data[score])+COUNTIF($AD$3:AD1285,AD1285)-1,0)</f>
        <v>0</v>
      </c>
    </row>
    <row r="1286" spans="24:31" x14ac:dyDescent="0.25">
      <c r="X1286" s="1"/>
      <c r="Y1286" s="1"/>
      <c r="AD1286">
        <f>IF(data[[#This Row],[type]]="score",SUMPRODUCT($J$1:$AC$1,data[[#This Row],[ci.hts_index]:[stat.tb]]),-1)</f>
        <v>-1</v>
      </c>
      <c r="AE1286">
        <f>IF(data[[#This Row],[type]]="score",RANK(data[[#This Row],[score]],data[score])+COUNTIF($AD$3:AD1286,AD1286)-1,0)</f>
        <v>0</v>
      </c>
    </row>
    <row r="1287" spans="24:31" x14ac:dyDescent="0.25">
      <c r="X1287" s="1"/>
      <c r="Y1287" s="1"/>
      <c r="AD1287">
        <f>IF(data[[#This Row],[type]]="score",SUMPRODUCT($J$1:$AC$1,data[[#This Row],[ci.hts_index]:[stat.tb]]),-1)</f>
        <v>-1</v>
      </c>
      <c r="AE1287">
        <f>IF(data[[#This Row],[type]]="score",RANK(data[[#This Row],[score]],data[score])+COUNTIF($AD$3:AD1287,AD1287)-1,0)</f>
        <v>0</v>
      </c>
    </row>
    <row r="1288" spans="24:31" x14ac:dyDescent="0.25">
      <c r="X1288" s="1"/>
      <c r="Y1288" s="1"/>
      <c r="AD1288">
        <f>IF(data[[#This Row],[type]]="score",SUMPRODUCT($J$1:$AC$1,data[[#This Row],[ci.hts_index]:[stat.tb]]),-1)</f>
        <v>-1</v>
      </c>
      <c r="AE1288">
        <f>IF(data[[#This Row],[type]]="score",RANK(data[[#This Row],[score]],data[score])+COUNTIF($AD$3:AD1288,AD1288)-1,0)</f>
        <v>0</v>
      </c>
    </row>
    <row r="1289" spans="24:31" x14ac:dyDescent="0.25">
      <c r="X1289" s="1"/>
      <c r="Y1289" s="1"/>
      <c r="AD1289">
        <f>IF(data[[#This Row],[type]]="score",SUMPRODUCT($J$1:$AC$1,data[[#This Row],[ci.hts_index]:[stat.tb]]),-1)</f>
        <v>-1</v>
      </c>
      <c r="AE1289">
        <f>IF(data[[#This Row],[type]]="score",RANK(data[[#This Row],[score]],data[score])+COUNTIF($AD$3:AD1289,AD1289)-1,0)</f>
        <v>0</v>
      </c>
    </row>
    <row r="1290" spans="24:31" x14ac:dyDescent="0.25">
      <c r="X1290" s="1"/>
      <c r="Y1290" s="1"/>
      <c r="AD1290">
        <f>IF(data[[#This Row],[type]]="score",SUMPRODUCT($J$1:$AC$1,data[[#This Row],[ci.hts_index]:[stat.tb]]),-1)</f>
        <v>-1</v>
      </c>
      <c r="AE1290">
        <f>IF(data[[#This Row],[type]]="score",RANK(data[[#This Row],[score]],data[score])+COUNTIF($AD$3:AD1290,AD1290)-1,0)</f>
        <v>0</v>
      </c>
    </row>
    <row r="1291" spans="24:31" x14ac:dyDescent="0.25">
      <c r="X1291" s="1"/>
      <c r="Y1291" s="1"/>
      <c r="AD1291">
        <f>IF(data[[#This Row],[type]]="score",SUMPRODUCT($J$1:$AC$1,data[[#This Row],[ci.hts_index]:[stat.tb]]),-1)</f>
        <v>-1</v>
      </c>
      <c r="AE1291">
        <f>IF(data[[#This Row],[type]]="score",RANK(data[[#This Row],[score]],data[score])+COUNTIF($AD$3:AD1291,AD1291)-1,0)</f>
        <v>0</v>
      </c>
    </row>
    <row r="1292" spans="24:31" x14ac:dyDescent="0.25">
      <c r="X1292" s="1"/>
      <c r="Y1292" s="1"/>
      <c r="AD1292">
        <f>IF(data[[#This Row],[type]]="score",SUMPRODUCT($J$1:$AC$1,data[[#This Row],[ci.hts_index]:[stat.tb]]),-1)</f>
        <v>-1</v>
      </c>
      <c r="AE1292">
        <f>IF(data[[#This Row],[type]]="score",RANK(data[[#This Row],[score]],data[score])+COUNTIF($AD$3:AD1292,AD1292)-1,0)</f>
        <v>0</v>
      </c>
    </row>
    <row r="1293" spans="24:31" x14ac:dyDescent="0.25">
      <c r="X1293" s="1"/>
      <c r="Y1293" s="1"/>
      <c r="AD1293">
        <f>IF(data[[#This Row],[type]]="score",SUMPRODUCT($J$1:$AC$1,data[[#This Row],[ci.hts_index]:[stat.tb]]),-1)</f>
        <v>-1</v>
      </c>
      <c r="AE1293">
        <f>IF(data[[#This Row],[type]]="score",RANK(data[[#This Row],[score]],data[score])+COUNTIF($AD$3:AD1293,AD1293)-1,0)</f>
        <v>0</v>
      </c>
    </row>
    <row r="1294" spans="24:31" x14ac:dyDescent="0.25">
      <c r="X1294" s="1"/>
      <c r="Y1294" s="1"/>
      <c r="AD1294">
        <f>IF(data[[#This Row],[type]]="score",SUMPRODUCT($J$1:$AC$1,data[[#This Row],[ci.hts_index]:[stat.tb]]),-1)</f>
        <v>-1</v>
      </c>
      <c r="AE1294">
        <f>IF(data[[#This Row],[type]]="score",RANK(data[[#This Row],[score]],data[score])+COUNTIF($AD$3:AD1294,AD1294)-1,0)</f>
        <v>0</v>
      </c>
    </row>
    <row r="1295" spans="24:31" x14ac:dyDescent="0.25">
      <c r="X1295" s="1"/>
      <c r="Y1295" s="1"/>
      <c r="AD1295">
        <f>IF(data[[#This Row],[type]]="score",SUMPRODUCT($J$1:$AC$1,data[[#This Row],[ci.hts_index]:[stat.tb]]),-1)</f>
        <v>-1</v>
      </c>
      <c r="AE1295">
        <f>IF(data[[#This Row],[type]]="score",RANK(data[[#This Row],[score]],data[score])+COUNTIF($AD$3:AD1295,AD1295)-1,0)</f>
        <v>0</v>
      </c>
    </row>
    <row r="1296" spans="24:31" x14ac:dyDescent="0.25">
      <c r="X1296" s="1"/>
      <c r="Y1296" s="1"/>
      <c r="AD1296">
        <f>IF(data[[#This Row],[type]]="score",SUMPRODUCT($J$1:$AC$1,data[[#This Row],[ci.hts_index]:[stat.tb]]),-1)</f>
        <v>-1</v>
      </c>
      <c r="AE1296">
        <f>IF(data[[#This Row],[type]]="score",RANK(data[[#This Row],[score]],data[score])+COUNTIF($AD$3:AD1296,AD1296)-1,0)</f>
        <v>0</v>
      </c>
    </row>
    <row r="1297" spans="24:31" x14ac:dyDescent="0.25">
      <c r="X1297" s="1"/>
      <c r="Y1297" s="1"/>
      <c r="AD1297">
        <f>IF(data[[#This Row],[type]]="score",SUMPRODUCT($J$1:$AC$1,data[[#This Row],[ci.hts_index]:[stat.tb]]),-1)</f>
        <v>-1</v>
      </c>
      <c r="AE1297">
        <f>IF(data[[#This Row],[type]]="score",RANK(data[[#This Row],[score]],data[score])+COUNTIF($AD$3:AD1297,AD1297)-1,0)</f>
        <v>0</v>
      </c>
    </row>
    <row r="1298" spans="24:31" x14ac:dyDescent="0.25">
      <c r="X1298" s="1"/>
      <c r="Y1298" s="1"/>
      <c r="AD1298">
        <f>IF(data[[#This Row],[type]]="score",SUMPRODUCT($J$1:$AC$1,data[[#This Row],[ci.hts_index]:[stat.tb]]),-1)</f>
        <v>-1</v>
      </c>
      <c r="AE1298">
        <f>IF(data[[#This Row],[type]]="score",RANK(data[[#This Row],[score]],data[score])+COUNTIF($AD$3:AD1298,AD1298)-1,0)</f>
        <v>0</v>
      </c>
    </row>
    <row r="1299" spans="24:31" x14ac:dyDescent="0.25">
      <c r="X1299" s="1"/>
      <c r="Y1299" s="1"/>
      <c r="AD1299">
        <f>IF(data[[#This Row],[type]]="score",SUMPRODUCT($J$1:$AC$1,data[[#This Row],[ci.hts_index]:[stat.tb]]),-1)</f>
        <v>-1</v>
      </c>
      <c r="AE1299">
        <f>IF(data[[#This Row],[type]]="score",RANK(data[[#This Row],[score]],data[score])+COUNTIF($AD$3:AD1299,AD1299)-1,0)</f>
        <v>0</v>
      </c>
    </row>
    <row r="1300" spans="24:31" x14ac:dyDescent="0.25">
      <c r="X1300" s="1"/>
      <c r="Y1300" s="1"/>
      <c r="AD1300">
        <f>IF(data[[#This Row],[type]]="score",SUMPRODUCT($J$1:$AC$1,data[[#This Row],[ci.hts_index]:[stat.tb]]),-1)</f>
        <v>-1</v>
      </c>
      <c r="AE1300">
        <f>IF(data[[#This Row],[type]]="score",RANK(data[[#This Row],[score]],data[score])+COUNTIF($AD$3:AD1300,AD1300)-1,0)</f>
        <v>0</v>
      </c>
    </row>
    <row r="1301" spans="24:31" x14ac:dyDescent="0.25">
      <c r="X1301" s="1"/>
      <c r="Y1301" s="1"/>
      <c r="AD1301">
        <f>IF(data[[#This Row],[type]]="score",SUMPRODUCT($J$1:$AC$1,data[[#This Row],[ci.hts_index]:[stat.tb]]),-1)</f>
        <v>-1</v>
      </c>
      <c r="AE1301">
        <f>IF(data[[#This Row],[type]]="score",RANK(data[[#This Row],[score]],data[score])+COUNTIF($AD$3:AD1301,AD1301)-1,0)</f>
        <v>0</v>
      </c>
    </row>
    <row r="1302" spans="24:31" x14ac:dyDescent="0.25">
      <c r="X1302" s="1"/>
      <c r="Y1302" s="1"/>
      <c r="AD1302">
        <f>IF(data[[#This Row],[type]]="score",SUMPRODUCT($J$1:$AC$1,data[[#This Row],[ci.hts_index]:[stat.tb]]),-1)</f>
        <v>-1</v>
      </c>
      <c r="AE1302">
        <f>IF(data[[#This Row],[type]]="score",RANK(data[[#This Row],[score]],data[score])+COUNTIF($AD$3:AD1302,AD1302)-1,0)</f>
        <v>0</v>
      </c>
    </row>
    <row r="1303" spans="24:31" x14ac:dyDescent="0.25">
      <c r="X1303" s="1"/>
      <c r="Y1303" s="1"/>
      <c r="AD1303">
        <f>IF(data[[#This Row],[type]]="score",SUMPRODUCT($J$1:$AC$1,data[[#This Row],[ci.hts_index]:[stat.tb]]),-1)</f>
        <v>-1</v>
      </c>
      <c r="AE1303">
        <f>IF(data[[#This Row],[type]]="score",RANK(data[[#This Row],[score]],data[score])+COUNTIF($AD$3:AD1303,AD1303)-1,0)</f>
        <v>0</v>
      </c>
    </row>
    <row r="1304" spans="24:31" x14ac:dyDescent="0.25">
      <c r="X1304" s="1"/>
      <c r="Y1304" s="1"/>
      <c r="AD1304">
        <f>IF(data[[#This Row],[type]]="score",SUMPRODUCT($J$1:$AC$1,data[[#This Row],[ci.hts_index]:[stat.tb]]),-1)</f>
        <v>-1</v>
      </c>
      <c r="AE1304">
        <f>IF(data[[#This Row],[type]]="score",RANK(data[[#This Row],[score]],data[score])+COUNTIF($AD$3:AD1304,AD1304)-1,0)</f>
        <v>0</v>
      </c>
    </row>
    <row r="1305" spans="24:31" x14ac:dyDescent="0.25">
      <c r="X1305" s="1"/>
      <c r="Y1305" s="1"/>
      <c r="AD1305">
        <f>IF(data[[#This Row],[type]]="score",SUMPRODUCT($J$1:$AC$1,data[[#This Row],[ci.hts_index]:[stat.tb]]),-1)</f>
        <v>-1</v>
      </c>
      <c r="AE1305">
        <f>IF(data[[#This Row],[type]]="score",RANK(data[[#This Row],[score]],data[score])+COUNTIF($AD$3:AD1305,AD1305)-1,0)</f>
        <v>0</v>
      </c>
    </row>
    <row r="1306" spans="24:31" x14ac:dyDescent="0.25">
      <c r="X1306" s="1"/>
      <c r="Y1306" s="1"/>
      <c r="AD1306">
        <f>IF(data[[#This Row],[type]]="score",SUMPRODUCT($J$1:$AC$1,data[[#This Row],[ci.hts_index]:[stat.tb]]),-1)</f>
        <v>-1</v>
      </c>
      <c r="AE1306">
        <f>IF(data[[#This Row],[type]]="score",RANK(data[[#This Row],[score]],data[score])+COUNTIF($AD$3:AD1306,AD1306)-1,0)</f>
        <v>0</v>
      </c>
    </row>
    <row r="1307" spans="24:31" x14ac:dyDescent="0.25">
      <c r="X1307" s="1"/>
      <c r="Y1307" s="1"/>
      <c r="AD1307">
        <f>IF(data[[#This Row],[type]]="score",SUMPRODUCT($J$1:$AC$1,data[[#This Row],[ci.hts_index]:[stat.tb]]),-1)</f>
        <v>-1</v>
      </c>
      <c r="AE1307">
        <f>IF(data[[#This Row],[type]]="score",RANK(data[[#This Row],[score]],data[score])+COUNTIF($AD$3:AD1307,AD1307)-1,0)</f>
        <v>0</v>
      </c>
    </row>
    <row r="1308" spans="24:31" x14ac:dyDescent="0.25">
      <c r="X1308" s="1"/>
      <c r="Y1308" s="1"/>
      <c r="AD1308">
        <f>IF(data[[#This Row],[type]]="score",SUMPRODUCT($J$1:$AC$1,data[[#This Row],[ci.hts_index]:[stat.tb]]),-1)</f>
        <v>-1</v>
      </c>
      <c r="AE1308">
        <f>IF(data[[#This Row],[type]]="score",RANK(data[[#This Row],[score]],data[score])+COUNTIF($AD$3:AD1308,AD1308)-1,0)</f>
        <v>0</v>
      </c>
    </row>
    <row r="1309" spans="24:31" x14ac:dyDescent="0.25">
      <c r="X1309" s="1"/>
      <c r="Y1309" s="1"/>
      <c r="AD1309">
        <f>IF(data[[#This Row],[type]]="score",SUMPRODUCT($J$1:$AC$1,data[[#This Row],[ci.hts_index]:[stat.tb]]),-1)</f>
        <v>-1</v>
      </c>
      <c r="AE1309">
        <f>IF(data[[#This Row],[type]]="score",RANK(data[[#This Row],[score]],data[score])+COUNTIF($AD$3:AD1309,AD1309)-1,0)</f>
        <v>0</v>
      </c>
    </row>
    <row r="1310" spans="24:31" x14ac:dyDescent="0.25">
      <c r="X1310" s="1"/>
      <c r="Y1310" s="1"/>
      <c r="AD1310">
        <f>IF(data[[#This Row],[type]]="score",SUMPRODUCT($J$1:$AC$1,data[[#This Row],[ci.hts_index]:[stat.tb]]),-1)</f>
        <v>-1</v>
      </c>
      <c r="AE1310">
        <f>IF(data[[#This Row],[type]]="score",RANK(data[[#This Row],[score]],data[score])+COUNTIF($AD$3:AD1310,AD1310)-1,0)</f>
        <v>0</v>
      </c>
    </row>
    <row r="1311" spans="24:31" x14ac:dyDescent="0.25">
      <c r="X1311" s="1"/>
      <c r="Y1311" s="1"/>
      <c r="AD1311">
        <f>IF(data[[#This Row],[type]]="score",SUMPRODUCT($J$1:$AC$1,data[[#This Row],[ci.hts_index]:[stat.tb]]),-1)</f>
        <v>-1</v>
      </c>
      <c r="AE1311">
        <f>IF(data[[#This Row],[type]]="score",RANK(data[[#This Row],[score]],data[score])+COUNTIF($AD$3:AD1311,AD1311)-1,0)</f>
        <v>0</v>
      </c>
    </row>
    <row r="1312" spans="24:31" x14ac:dyDescent="0.25">
      <c r="X1312" s="1"/>
      <c r="Y1312" s="1"/>
      <c r="AD1312">
        <f>IF(data[[#This Row],[type]]="score",SUMPRODUCT($J$1:$AC$1,data[[#This Row],[ci.hts_index]:[stat.tb]]),-1)</f>
        <v>-1</v>
      </c>
      <c r="AE1312">
        <f>IF(data[[#This Row],[type]]="score",RANK(data[[#This Row],[score]],data[score])+COUNTIF($AD$3:AD1312,AD1312)-1,0)</f>
        <v>0</v>
      </c>
    </row>
    <row r="1313" spans="24:31" x14ac:dyDescent="0.25">
      <c r="X1313" s="1"/>
      <c r="Y1313" s="1"/>
      <c r="AD1313">
        <f>IF(data[[#This Row],[type]]="score",SUMPRODUCT($J$1:$AC$1,data[[#This Row],[ci.hts_index]:[stat.tb]]),-1)</f>
        <v>-1</v>
      </c>
      <c r="AE1313">
        <f>IF(data[[#This Row],[type]]="score",RANK(data[[#This Row],[score]],data[score])+COUNTIF($AD$3:AD1313,AD1313)-1,0)</f>
        <v>0</v>
      </c>
    </row>
    <row r="1314" spans="24:31" x14ac:dyDescent="0.25">
      <c r="X1314" s="1"/>
      <c r="Y1314" s="1"/>
      <c r="AD1314">
        <f>IF(data[[#This Row],[type]]="score",SUMPRODUCT($J$1:$AC$1,data[[#This Row],[ci.hts_index]:[stat.tb]]),-1)</f>
        <v>-1</v>
      </c>
      <c r="AE1314">
        <f>IF(data[[#This Row],[type]]="score",RANK(data[[#This Row],[score]],data[score])+COUNTIF($AD$3:AD1314,AD1314)-1,0)</f>
        <v>0</v>
      </c>
    </row>
    <row r="1315" spans="24:31" x14ac:dyDescent="0.25">
      <c r="X1315" s="1"/>
      <c r="Y1315" s="1"/>
      <c r="AD1315">
        <f>IF(data[[#This Row],[type]]="score",SUMPRODUCT($J$1:$AC$1,data[[#This Row],[ci.hts_index]:[stat.tb]]),-1)</f>
        <v>-1</v>
      </c>
      <c r="AE1315">
        <f>IF(data[[#This Row],[type]]="score",RANK(data[[#This Row],[score]],data[score])+COUNTIF($AD$3:AD1315,AD1315)-1,0)</f>
        <v>0</v>
      </c>
    </row>
    <row r="1316" spans="24:31" x14ac:dyDescent="0.25">
      <c r="X1316" s="1"/>
      <c r="Y1316" s="1"/>
      <c r="AD1316">
        <f>IF(data[[#This Row],[type]]="score",SUMPRODUCT($J$1:$AC$1,data[[#This Row],[ci.hts_index]:[stat.tb]]),-1)</f>
        <v>-1</v>
      </c>
      <c r="AE1316">
        <f>IF(data[[#This Row],[type]]="score",RANK(data[[#This Row],[score]],data[score])+COUNTIF($AD$3:AD1316,AD1316)-1,0)</f>
        <v>0</v>
      </c>
    </row>
    <row r="1317" spans="24:31" x14ac:dyDescent="0.25">
      <c r="X1317" s="1"/>
      <c r="Y1317" s="1"/>
      <c r="AD1317">
        <f>IF(data[[#This Row],[type]]="score",SUMPRODUCT($J$1:$AC$1,data[[#This Row],[ci.hts_index]:[stat.tb]]),-1)</f>
        <v>-1</v>
      </c>
      <c r="AE1317">
        <f>IF(data[[#This Row],[type]]="score",RANK(data[[#This Row],[score]],data[score])+COUNTIF($AD$3:AD1317,AD1317)-1,0)</f>
        <v>0</v>
      </c>
    </row>
    <row r="1318" spans="24:31" x14ac:dyDescent="0.25">
      <c r="X1318" s="1"/>
      <c r="Y1318" s="1"/>
      <c r="AD1318">
        <f>IF(data[[#This Row],[type]]="score",SUMPRODUCT($J$1:$AC$1,data[[#This Row],[ci.hts_index]:[stat.tb]]),-1)</f>
        <v>-1</v>
      </c>
      <c r="AE1318">
        <f>IF(data[[#This Row],[type]]="score",RANK(data[[#This Row],[score]],data[score])+COUNTIF($AD$3:AD1318,AD1318)-1,0)</f>
        <v>0</v>
      </c>
    </row>
    <row r="1319" spans="24:31" x14ac:dyDescent="0.25">
      <c r="X1319" s="1"/>
      <c r="Y1319" s="1"/>
      <c r="AD1319">
        <f>IF(data[[#This Row],[type]]="score",SUMPRODUCT($J$1:$AC$1,data[[#This Row],[ci.hts_index]:[stat.tb]]),-1)</f>
        <v>-1</v>
      </c>
      <c r="AE1319">
        <f>IF(data[[#This Row],[type]]="score",RANK(data[[#This Row],[score]],data[score])+COUNTIF($AD$3:AD1319,AD1319)-1,0)</f>
        <v>0</v>
      </c>
    </row>
    <row r="1320" spans="24:31" x14ac:dyDescent="0.25">
      <c r="X1320" s="1"/>
      <c r="Y1320" s="1"/>
      <c r="AD1320">
        <f>IF(data[[#This Row],[type]]="score",SUMPRODUCT($J$1:$AC$1,data[[#This Row],[ci.hts_index]:[stat.tb]]),-1)</f>
        <v>-1</v>
      </c>
      <c r="AE1320">
        <f>IF(data[[#This Row],[type]]="score",RANK(data[[#This Row],[score]],data[score])+COUNTIF($AD$3:AD1320,AD1320)-1,0)</f>
        <v>0</v>
      </c>
    </row>
    <row r="1321" spans="24:31" x14ac:dyDescent="0.25">
      <c r="X1321" s="1"/>
      <c r="Y1321" s="1"/>
      <c r="AD1321">
        <f>IF(data[[#This Row],[type]]="score",SUMPRODUCT($J$1:$AC$1,data[[#This Row],[ci.hts_index]:[stat.tb]]),-1)</f>
        <v>-1</v>
      </c>
      <c r="AE1321">
        <f>IF(data[[#This Row],[type]]="score",RANK(data[[#This Row],[score]],data[score])+COUNTIF($AD$3:AD1321,AD1321)-1,0)</f>
        <v>0</v>
      </c>
    </row>
    <row r="1322" spans="24:31" x14ac:dyDescent="0.25">
      <c r="X1322" s="1"/>
      <c r="Y1322" s="1"/>
      <c r="AD1322">
        <f>IF(data[[#This Row],[type]]="score",SUMPRODUCT($J$1:$AC$1,data[[#This Row],[ci.hts_index]:[stat.tb]]),-1)</f>
        <v>-1</v>
      </c>
      <c r="AE1322">
        <f>IF(data[[#This Row],[type]]="score",RANK(data[[#This Row],[score]],data[score])+COUNTIF($AD$3:AD1322,AD1322)-1,0)</f>
        <v>0</v>
      </c>
    </row>
    <row r="1323" spans="24:31" x14ac:dyDescent="0.25">
      <c r="X1323" s="1"/>
      <c r="Y1323" s="1"/>
      <c r="AD1323">
        <f>IF(data[[#This Row],[type]]="score",SUMPRODUCT($J$1:$AC$1,data[[#This Row],[ci.hts_index]:[stat.tb]]),-1)</f>
        <v>-1</v>
      </c>
      <c r="AE1323">
        <f>IF(data[[#This Row],[type]]="score",RANK(data[[#This Row],[score]],data[score])+COUNTIF($AD$3:AD1323,AD1323)-1,0)</f>
        <v>0</v>
      </c>
    </row>
    <row r="1324" spans="24:31" x14ac:dyDescent="0.25">
      <c r="X1324" s="1"/>
      <c r="Y1324" s="1"/>
      <c r="AD1324">
        <f>IF(data[[#This Row],[type]]="score",SUMPRODUCT($J$1:$AC$1,data[[#This Row],[ci.hts_index]:[stat.tb]]),-1)</f>
        <v>-1</v>
      </c>
      <c r="AE1324">
        <f>IF(data[[#This Row],[type]]="score",RANK(data[[#This Row],[score]],data[score])+COUNTIF($AD$3:AD1324,AD1324)-1,0)</f>
        <v>0</v>
      </c>
    </row>
    <row r="1325" spans="24:31" x14ac:dyDescent="0.25">
      <c r="X1325" s="1"/>
      <c r="Y1325" s="1"/>
      <c r="AD1325">
        <f>IF(data[[#This Row],[type]]="score",SUMPRODUCT($J$1:$AC$1,data[[#This Row],[ci.hts_index]:[stat.tb]]),-1)</f>
        <v>-1</v>
      </c>
      <c r="AE1325">
        <f>IF(data[[#This Row],[type]]="score",RANK(data[[#This Row],[score]],data[score])+COUNTIF($AD$3:AD1325,AD1325)-1,0)</f>
        <v>0</v>
      </c>
    </row>
    <row r="1326" spans="24:31" x14ac:dyDescent="0.25">
      <c r="X1326" s="1"/>
      <c r="Y1326" s="1"/>
      <c r="AD1326">
        <f>IF(data[[#This Row],[type]]="score",SUMPRODUCT($J$1:$AC$1,data[[#This Row],[ci.hts_index]:[stat.tb]]),-1)</f>
        <v>-1</v>
      </c>
      <c r="AE1326">
        <f>IF(data[[#This Row],[type]]="score",RANK(data[[#This Row],[score]],data[score])+COUNTIF($AD$3:AD1326,AD1326)-1,0)</f>
        <v>0</v>
      </c>
    </row>
    <row r="1327" spans="24:31" x14ac:dyDescent="0.25">
      <c r="X1327" s="1"/>
      <c r="Y1327" s="1"/>
      <c r="AD1327">
        <f>IF(data[[#This Row],[type]]="score",SUMPRODUCT($J$1:$AC$1,data[[#This Row],[ci.hts_index]:[stat.tb]]),-1)</f>
        <v>-1</v>
      </c>
      <c r="AE1327">
        <f>IF(data[[#This Row],[type]]="score",RANK(data[[#This Row],[score]],data[score])+COUNTIF($AD$3:AD1327,AD1327)-1,0)</f>
        <v>0</v>
      </c>
    </row>
    <row r="1328" spans="24:31" x14ac:dyDescent="0.25">
      <c r="X1328" s="1"/>
      <c r="Y1328" s="1"/>
      <c r="AD1328">
        <f>IF(data[[#This Row],[type]]="score",SUMPRODUCT($J$1:$AC$1,data[[#This Row],[ci.hts_index]:[stat.tb]]),-1)</f>
        <v>-1</v>
      </c>
      <c r="AE1328">
        <f>IF(data[[#This Row],[type]]="score",RANK(data[[#This Row],[score]],data[score])+COUNTIF($AD$3:AD1328,AD1328)-1,0)</f>
        <v>0</v>
      </c>
    </row>
    <row r="1329" spans="24:31" x14ac:dyDescent="0.25">
      <c r="X1329" s="1"/>
      <c r="Y1329" s="1"/>
      <c r="AD1329">
        <f>IF(data[[#This Row],[type]]="score",SUMPRODUCT($J$1:$AC$1,data[[#This Row],[ci.hts_index]:[stat.tb]]),-1)</f>
        <v>-1</v>
      </c>
      <c r="AE1329">
        <f>IF(data[[#This Row],[type]]="score",RANK(data[[#This Row],[score]],data[score])+COUNTIF($AD$3:AD1329,AD1329)-1,0)</f>
        <v>0</v>
      </c>
    </row>
    <row r="1330" spans="24:31" x14ac:dyDescent="0.25">
      <c r="X1330" s="1"/>
      <c r="Y1330" s="1"/>
      <c r="AD1330">
        <f>IF(data[[#This Row],[type]]="score",SUMPRODUCT($J$1:$AC$1,data[[#This Row],[ci.hts_index]:[stat.tb]]),-1)</f>
        <v>-1</v>
      </c>
      <c r="AE1330">
        <f>IF(data[[#This Row],[type]]="score",RANK(data[[#This Row],[score]],data[score])+COUNTIF($AD$3:AD1330,AD1330)-1,0)</f>
        <v>0</v>
      </c>
    </row>
    <row r="1331" spans="24:31" x14ac:dyDescent="0.25">
      <c r="X1331" s="1"/>
      <c r="Y1331" s="1"/>
      <c r="AD1331">
        <f>IF(data[[#This Row],[type]]="score",SUMPRODUCT($J$1:$AC$1,data[[#This Row],[ci.hts_index]:[stat.tb]]),-1)</f>
        <v>-1</v>
      </c>
      <c r="AE1331">
        <f>IF(data[[#This Row],[type]]="score",RANK(data[[#This Row],[score]],data[score])+COUNTIF($AD$3:AD1331,AD1331)-1,0)</f>
        <v>0</v>
      </c>
    </row>
    <row r="1332" spans="24:31" x14ac:dyDescent="0.25">
      <c r="X1332" s="1"/>
      <c r="Y1332" s="1"/>
      <c r="AD1332">
        <f>IF(data[[#This Row],[type]]="score",SUMPRODUCT($J$1:$AC$1,data[[#This Row],[ci.hts_index]:[stat.tb]]),-1)</f>
        <v>-1</v>
      </c>
      <c r="AE1332">
        <f>IF(data[[#This Row],[type]]="score",RANK(data[[#This Row],[score]],data[score])+COUNTIF($AD$3:AD1332,AD1332)-1,0)</f>
        <v>0</v>
      </c>
    </row>
    <row r="1333" spans="24:31" x14ac:dyDescent="0.25">
      <c r="X1333" s="1"/>
      <c r="Y1333" s="1"/>
      <c r="AD1333">
        <f>IF(data[[#This Row],[type]]="score",SUMPRODUCT($J$1:$AC$1,data[[#This Row],[ci.hts_index]:[stat.tb]]),-1)</f>
        <v>-1</v>
      </c>
      <c r="AE1333">
        <f>IF(data[[#This Row],[type]]="score",RANK(data[[#This Row],[score]],data[score])+COUNTIF($AD$3:AD1333,AD1333)-1,0)</f>
        <v>0</v>
      </c>
    </row>
    <row r="1334" spans="24:31" x14ac:dyDescent="0.25">
      <c r="X1334" s="1"/>
      <c r="Y1334" s="1"/>
      <c r="AD1334">
        <f>IF(data[[#This Row],[type]]="score",SUMPRODUCT($J$1:$AC$1,data[[#This Row],[ci.hts_index]:[stat.tb]]),-1)</f>
        <v>-1</v>
      </c>
      <c r="AE1334">
        <f>IF(data[[#This Row],[type]]="score",RANK(data[[#This Row],[score]],data[score])+COUNTIF($AD$3:AD1334,AD1334)-1,0)</f>
        <v>0</v>
      </c>
    </row>
    <row r="1335" spans="24:31" x14ac:dyDescent="0.25">
      <c r="X1335" s="1"/>
      <c r="Y1335" s="1"/>
      <c r="AD1335">
        <f>IF(data[[#This Row],[type]]="score",SUMPRODUCT($J$1:$AC$1,data[[#This Row],[ci.hts_index]:[stat.tb]]),-1)</f>
        <v>-1</v>
      </c>
      <c r="AE1335">
        <f>IF(data[[#This Row],[type]]="score",RANK(data[[#This Row],[score]],data[score])+COUNTIF($AD$3:AD1335,AD1335)-1,0)</f>
        <v>0</v>
      </c>
    </row>
    <row r="1336" spans="24:31" x14ac:dyDescent="0.25">
      <c r="X1336" s="1"/>
      <c r="Y1336" s="1"/>
      <c r="AD1336">
        <f>IF(data[[#This Row],[type]]="score",SUMPRODUCT($J$1:$AC$1,data[[#This Row],[ci.hts_index]:[stat.tb]]),-1)</f>
        <v>-1</v>
      </c>
      <c r="AE1336">
        <f>IF(data[[#This Row],[type]]="score",RANK(data[[#This Row],[score]],data[score])+COUNTIF($AD$3:AD1336,AD1336)-1,0)</f>
        <v>0</v>
      </c>
    </row>
    <row r="1337" spans="24:31" x14ac:dyDescent="0.25">
      <c r="X1337" s="1"/>
      <c r="Y1337" s="1"/>
      <c r="AD1337">
        <f>IF(data[[#This Row],[type]]="score",SUMPRODUCT($J$1:$AC$1,data[[#This Row],[ci.hts_index]:[stat.tb]]),-1)</f>
        <v>-1</v>
      </c>
      <c r="AE1337">
        <f>IF(data[[#This Row],[type]]="score",RANK(data[[#This Row],[score]],data[score])+COUNTIF($AD$3:AD1337,AD1337)-1,0)</f>
        <v>0</v>
      </c>
    </row>
    <row r="1338" spans="24:31" x14ac:dyDescent="0.25">
      <c r="X1338" s="1"/>
      <c r="Y1338" s="1"/>
      <c r="AD1338">
        <f>IF(data[[#This Row],[type]]="score",SUMPRODUCT($J$1:$AC$1,data[[#This Row],[ci.hts_index]:[stat.tb]]),-1)</f>
        <v>-1</v>
      </c>
      <c r="AE1338">
        <f>IF(data[[#This Row],[type]]="score",RANK(data[[#This Row],[score]],data[score])+COUNTIF($AD$3:AD1338,AD1338)-1,0)</f>
        <v>0</v>
      </c>
    </row>
    <row r="1339" spans="24:31" x14ac:dyDescent="0.25">
      <c r="X1339" s="1"/>
      <c r="Y1339" s="1"/>
      <c r="AD1339">
        <f>IF(data[[#This Row],[type]]="score",SUMPRODUCT($J$1:$AC$1,data[[#This Row],[ci.hts_index]:[stat.tb]]),-1)</f>
        <v>-1</v>
      </c>
      <c r="AE1339">
        <f>IF(data[[#This Row],[type]]="score",RANK(data[[#This Row],[score]],data[score])+COUNTIF($AD$3:AD1339,AD1339)-1,0)</f>
        <v>0</v>
      </c>
    </row>
    <row r="1340" spans="24:31" x14ac:dyDescent="0.25">
      <c r="X1340" s="1"/>
      <c r="Y1340" s="1"/>
      <c r="AD1340">
        <f>IF(data[[#This Row],[type]]="score",SUMPRODUCT($J$1:$AC$1,data[[#This Row],[ci.hts_index]:[stat.tb]]),-1)</f>
        <v>-1</v>
      </c>
      <c r="AE1340">
        <f>IF(data[[#This Row],[type]]="score",RANK(data[[#This Row],[score]],data[score])+COUNTIF($AD$3:AD1340,AD1340)-1,0)</f>
        <v>0</v>
      </c>
    </row>
    <row r="1341" spans="24:31" x14ac:dyDescent="0.25">
      <c r="X1341" s="1"/>
      <c r="Y1341" s="1"/>
      <c r="AD1341">
        <f>IF(data[[#This Row],[type]]="score",SUMPRODUCT($J$1:$AC$1,data[[#This Row],[ci.hts_index]:[stat.tb]]),-1)</f>
        <v>-1</v>
      </c>
      <c r="AE1341">
        <f>IF(data[[#This Row],[type]]="score",RANK(data[[#This Row],[score]],data[score])+COUNTIF($AD$3:AD1341,AD1341)-1,0)</f>
        <v>0</v>
      </c>
    </row>
    <row r="1342" spans="24:31" x14ac:dyDescent="0.25">
      <c r="X1342" s="1"/>
      <c r="Y1342" s="1"/>
      <c r="AD1342">
        <f>IF(data[[#This Row],[type]]="score",SUMPRODUCT($J$1:$AC$1,data[[#This Row],[ci.hts_index]:[stat.tb]]),-1)</f>
        <v>-1</v>
      </c>
      <c r="AE1342">
        <f>IF(data[[#This Row],[type]]="score",RANK(data[[#This Row],[score]],data[score])+COUNTIF($AD$3:AD1342,AD1342)-1,0)</f>
        <v>0</v>
      </c>
    </row>
    <row r="1343" spans="24:31" x14ac:dyDescent="0.25">
      <c r="X1343" s="1"/>
      <c r="Y1343" s="1"/>
      <c r="AD1343">
        <f>IF(data[[#This Row],[type]]="score",SUMPRODUCT($J$1:$AC$1,data[[#This Row],[ci.hts_index]:[stat.tb]]),-1)</f>
        <v>-1</v>
      </c>
      <c r="AE1343">
        <f>IF(data[[#This Row],[type]]="score",RANK(data[[#This Row],[score]],data[score])+COUNTIF($AD$3:AD1343,AD1343)-1,0)</f>
        <v>0</v>
      </c>
    </row>
    <row r="1344" spans="24:31" x14ac:dyDescent="0.25">
      <c r="X1344" s="1"/>
      <c r="Y1344" s="1"/>
      <c r="AD1344">
        <f>IF(data[[#This Row],[type]]="score",SUMPRODUCT($J$1:$AC$1,data[[#This Row],[ci.hts_index]:[stat.tb]]),-1)</f>
        <v>-1</v>
      </c>
      <c r="AE1344">
        <f>IF(data[[#This Row],[type]]="score",RANK(data[[#This Row],[score]],data[score])+COUNTIF($AD$3:AD1344,AD1344)-1,0)</f>
        <v>0</v>
      </c>
    </row>
    <row r="1345" spans="24:31" x14ac:dyDescent="0.25">
      <c r="X1345" s="1"/>
      <c r="Y1345" s="1"/>
      <c r="AD1345">
        <f>IF(data[[#This Row],[type]]="score",SUMPRODUCT($J$1:$AC$1,data[[#This Row],[ci.hts_index]:[stat.tb]]),-1)</f>
        <v>-1</v>
      </c>
      <c r="AE1345">
        <f>IF(data[[#This Row],[type]]="score",RANK(data[[#This Row],[score]],data[score])+COUNTIF($AD$3:AD1345,AD1345)-1,0)</f>
        <v>0</v>
      </c>
    </row>
    <row r="1346" spans="24:31" x14ac:dyDescent="0.25">
      <c r="X1346" s="1"/>
      <c r="Y1346" s="1"/>
      <c r="AD1346">
        <f>IF(data[[#This Row],[type]]="score",SUMPRODUCT($J$1:$AC$1,data[[#This Row],[ci.hts_index]:[stat.tb]]),-1)</f>
        <v>-1</v>
      </c>
      <c r="AE1346">
        <f>IF(data[[#This Row],[type]]="score",RANK(data[[#This Row],[score]],data[score])+COUNTIF($AD$3:AD1346,AD1346)-1,0)</f>
        <v>0</v>
      </c>
    </row>
    <row r="1347" spans="24:31" x14ac:dyDescent="0.25">
      <c r="X1347" s="1"/>
      <c r="Y1347" s="1"/>
      <c r="AD1347">
        <f>IF(data[[#This Row],[type]]="score",SUMPRODUCT($J$1:$AC$1,data[[#This Row],[ci.hts_index]:[stat.tb]]),-1)</f>
        <v>-1</v>
      </c>
      <c r="AE1347">
        <f>IF(data[[#This Row],[type]]="score",RANK(data[[#This Row],[score]],data[score])+COUNTIF($AD$3:AD1347,AD1347)-1,0)</f>
        <v>0</v>
      </c>
    </row>
    <row r="1348" spans="24:31" x14ac:dyDescent="0.25">
      <c r="X1348" s="1"/>
      <c r="Y1348" s="1"/>
      <c r="AD1348">
        <f>IF(data[[#This Row],[type]]="score",SUMPRODUCT($J$1:$AC$1,data[[#This Row],[ci.hts_index]:[stat.tb]]),-1)</f>
        <v>-1</v>
      </c>
      <c r="AE1348">
        <f>IF(data[[#This Row],[type]]="score",RANK(data[[#This Row],[score]],data[score])+COUNTIF($AD$3:AD1348,AD1348)-1,0)</f>
        <v>0</v>
      </c>
    </row>
    <row r="1349" spans="24:31" x14ac:dyDescent="0.25">
      <c r="X1349" s="1"/>
      <c r="Y1349" s="1"/>
      <c r="AD1349">
        <f>IF(data[[#This Row],[type]]="score",SUMPRODUCT($J$1:$AC$1,data[[#This Row],[ci.hts_index]:[stat.tb]]),-1)</f>
        <v>-1</v>
      </c>
      <c r="AE1349">
        <f>IF(data[[#This Row],[type]]="score",RANK(data[[#This Row],[score]],data[score])+COUNTIF($AD$3:AD1349,AD1349)-1,0)</f>
        <v>0</v>
      </c>
    </row>
    <row r="1350" spans="24:31" x14ac:dyDescent="0.25">
      <c r="X1350" s="1"/>
      <c r="Y1350" s="1"/>
      <c r="AD1350">
        <f>IF(data[[#This Row],[type]]="score",SUMPRODUCT($J$1:$AC$1,data[[#This Row],[ci.hts_index]:[stat.tb]]),-1)</f>
        <v>-1</v>
      </c>
      <c r="AE1350">
        <f>IF(data[[#This Row],[type]]="score",RANK(data[[#This Row],[score]],data[score])+COUNTIF($AD$3:AD1350,AD1350)-1,0)</f>
        <v>0</v>
      </c>
    </row>
    <row r="1351" spans="24:31" x14ac:dyDescent="0.25">
      <c r="X1351" s="1"/>
      <c r="Y1351" s="1"/>
      <c r="AD1351">
        <f>IF(data[[#This Row],[type]]="score",SUMPRODUCT($J$1:$AC$1,data[[#This Row],[ci.hts_index]:[stat.tb]]),-1)</f>
        <v>-1</v>
      </c>
      <c r="AE1351">
        <f>IF(data[[#This Row],[type]]="score",RANK(data[[#This Row],[score]],data[score])+COUNTIF($AD$3:AD1351,AD1351)-1,0)</f>
        <v>0</v>
      </c>
    </row>
    <row r="1352" spans="24:31" x14ac:dyDescent="0.25">
      <c r="X1352" s="1"/>
      <c r="Y1352" s="1"/>
      <c r="AD1352">
        <f>IF(data[[#This Row],[type]]="score",SUMPRODUCT($J$1:$AC$1,data[[#This Row],[ci.hts_index]:[stat.tb]]),-1)</f>
        <v>-1</v>
      </c>
      <c r="AE1352">
        <f>IF(data[[#This Row],[type]]="score",RANK(data[[#This Row],[score]],data[score])+COUNTIF($AD$3:AD1352,AD1352)-1,0)</f>
        <v>0</v>
      </c>
    </row>
    <row r="1353" spans="24:31" x14ac:dyDescent="0.25">
      <c r="X1353" s="1"/>
      <c r="Y1353" s="1"/>
      <c r="AD1353">
        <f>IF(data[[#This Row],[type]]="score",SUMPRODUCT($J$1:$AC$1,data[[#This Row],[ci.hts_index]:[stat.tb]]),-1)</f>
        <v>-1</v>
      </c>
      <c r="AE1353">
        <f>IF(data[[#This Row],[type]]="score",RANK(data[[#This Row],[score]],data[score])+COUNTIF($AD$3:AD1353,AD1353)-1,0)</f>
        <v>0</v>
      </c>
    </row>
    <row r="1354" spans="24:31" x14ac:dyDescent="0.25">
      <c r="X1354" s="1"/>
      <c r="Y1354" s="1"/>
      <c r="AD1354">
        <f>IF(data[[#This Row],[type]]="score",SUMPRODUCT($J$1:$AC$1,data[[#This Row],[ci.hts_index]:[stat.tb]]),-1)</f>
        <v>-1</v>
      </c>
      <c r="AE1354">
        <f>IF(data[[#This Row],[type]]="score",RANK(data[[#This Row],[score]],data[score])+COUNTIF($AD$3:AD1354,AD1354)-1,0)</f>
        <v>0</v>
      </c>
    </row>
    <row r="1355" spans="24:31" x14ac:dyDescent="0.25">
      <c r="X1355" s="1"/>
      <c r="Y1355" s="1"/>
      <c r="AD1355">
        <f>IF(data[[#This Row],[type]]="score",SUMPRODUCT($J$1:$AC$1,data[[#This Row],[ci.hts_index]:[stat.tb]]),-1)</f>
        <v>-1</v>
      </c>
      <c r="AE1355">
        <f>IF(data[[#This Row],[type]]="score",RANK(data[[#This Row],[score]],data[score])+COUNTIF($AD$3:AD1355,AD1355)-1,0)</f>
        <v>0</v>
      </c>
    </row>
    <row r="1356" spans="24:31" x14ac:dyDescent="0.25">
      <c r="X1356" s="1"/>
      <c r="Y1356" s="1"/>
      <c r="AD1356">
        <f>IF(data[[#This Row],[type]]="score",SUMPRODUCT($J$1:$AC$1,data[[#This Row],[ci.hts_index]:[stat.tb]]),-1)</f>
        <v>-1</v>
      </c>
      <c r="AE1356">
        <f>IF(data[[#This Row],[type]]="score",RANK(data[[#This Row],[score]],data[score])+COUNTIF($AD$3:AD1356,AD1356)-1,0)</f>
        <v>0</v>
      </c>
    </row>
    <row r="1357" spans="24:31" x14ac:dyDescent="0.25">
      <c r="X1357" s="1"/>
      <c r="Y1357" s="1"/>
      <c r="AD1357">
        <f>IF(data[[#This Row],[type]]="score",SUMPRODUCT($J$1:$AC$1,data[[#This Row],[ci.hts_index]:[stat.tb]]),-1)</f>
        <v>-1</v>
      </c>
      <c r="AE1357">
        <f>IF(data[[#This Row],[type]]="score",RANK(data[[#This Row],[score]],data[score])+COUNTIF($AD$3:AD1357,AD1357)-1,0)</f>
        <v>0</v>
      </c>
    </row>
    <row r="1358" spans="24:31" x14ac:dyDescent="0.25">
      <c r="X1358" s="1"/>
      <c r="Y1358" s="1"/>
      <c r="AD1358">
        <f>IF(data[[#This Row],[type]]="score",SUMPRODUCT($J$1:$AC$1,data[[#This Row],[ci.hts_index]:[stat.tb]]),-1)</f>
        <v>-1</v>
      </c>
      <c r="AE1358">
        <f>IF(data[[#This Row],[type]]="score",RANK(data[[#This Row],[score]],data[score])+COUNTIF($AD$3:AD1358,AD1358)-1,0)</f>
        <v>0</v>
      </c>
    </row>
    <row r="1359" spans="24:31" x14ac:dyDescent="0.25">
      <c r="X1359" s="1"/>
      <c r="Y1359" s="1"/>
      <c r="AD1359">
        <f>IF(data[[#This Row],[type]]="score",SUMPRODUCT($J$1:$AC$1,data[[#This Row],[ci.hts_index]:[stat.tb]]),-1)</f>
        <v>-1</v>
      </c>
      <c r="AE1359">
        <f>IF(data[[#This Row],[type]]="score",RANK(data[[#This Row],[score]],data[score])+COUNTIF($AD$3:AD1359,AD1359)-1,0)</f>
        <v>0</v>
      </c>
    </row>
    <row r="1360" spans="24:31" x14ac:dyDescent="0.25">
      <c r="X1360" s="1"/>
      <c r="Y1360" s="1"/>
      <c r="AD1360">
        <f>IF(data[[#This Row],[type]]="score",SUMPRODUCT($J$1:$AC$1,data[[#This Row],[ci.hts_index]:[stat.tb]]),-1)</f>
        <v>-1</v>
      </c>
      <c r="AE1360">
        <f>IF(data[[#This Row],[type]]="score",RANK(data[[#This Row],[score]],data[score])+COUNTIF($AD$3:AD1360,AD1360)-1,0)</f>
        <v>0</v>
      </c>
    </row>
    <row r="1361" spans="24:31" x14ac:dyDescent="0.25">
      <c r="X1361" s="1"/>
      <c r="Y1361" s="1"/>
      <c r="AD1361">
        <f>IF(data[[#This Row],[type]]="score",SUMPRODUCT($J$1:$AC$1,data[[#This Row],[ci.hts_index]:[stat.tb]]),-1)</f>
        <v>-1</v>
      </c>
      <c r="AE1361">
        <f>IF(data[[#This Row],[type]]="score",RANK(data[[#This Row],[score]],data[score])+COUNTIF($AD$3:AD1361,AD1361)-1,0)</f>
        <v>0</v>
      </c>
    </row>
    <row r="1362" spans="24:31" x14ac:dyDescent="0.25">
      <c r="X1362" s="1"/>
      <c r="Y1362" s="1"/>
      <c r="AD1362">
        <f>IF(data[[#This Row],[type]]="score",SUMPRODUCT($J$1:$AC$1,data[[#This Row],[ci.hts_index]:[stat.tb]]),-1)</f>
        <v>-1</v>
      </c>
      <c r="AE1362">
        <f>IF(data[[#This Row],[type]]="score",RANK(data[[#This Row],[score]],data[score])+COUNTIF($AD$3:AD1362,AD1362)-1,0)</f>
        <v>0</v>
      </c>
    </row>
    <row r="1363" spans="24:31" x14ac:dyDescent="0.25">
      <c r="X1363" s="1"/>
      <c r="Y1363" s="1"/>
      <c r="AD1363">
        <f>IF(data[[#This Row],[type]]="score",SUMPRODUCT($J$1:$AC$1,data[[#This Row],[ci.hts_index]:[stat.tb]]),-1)</f>
        <v>-1</v>
      </c>
      <c r="AE1363">
        <f>IF(data[[#This Row],[type]]="score",RANK(data[[#This Row],[score]],data[score])+COUNTIF($AD$3:AD1363,AD1363)-1,0)</f>
        <v>0</v>
      </c>
    </row>
    <row r="1364" spans="24:31" x14ac:dyDescent="0.25">
      <c r="X1364" s="1"/>
      <c r="Y1364" s="1"/>
      <c r="AD1364">
        <f>IF(data[[#This Row],[type]]="score",SUMPRODUCT($J$1:$AC$1,data[[#This Row],[ci.hts_index]:[stat.tb]]),-1)</f>
        <v>-1</v>
      </c>
      <c r="AE1364">
        <f>IF(data[[#This Row],[type]]="score",RANK(data[[#This Row],[score]],data[score])+COUNTIF($AD$3:AD1364,AD1364)-1,0)</f>
        <v>0</v>
      </c>
    </row>
    <row r="1365" spans="24:31" x14ac:dyDescent="0.25">
      <c r="X1365" s="1"/>
      <c r="Y1365" s="1"/>
      <c r="AD1365">
        <f>IF(data[[#This Row],[type]]="score",SUMPRODUCT($J$1:$AC$1,data[[#This Row],[ci.hts_index]:[stat.tb]]),-1)</f>
        <v>-1</v>
      </c>
      <c r="AE1365">
        <f>IF(data[[#This Row],[type]]="score",RANK(data[[#This Row],[score]],data[score])+COUNTIF($AD$3:AD1365,AD1365)-1,0)</f>
        <v>0</v>
      </c>
    </row>
    <row r="1366" spans="24:31" x14ac:dyDescent="0.25">
      <c r="X1366" s="1"/>
      <c r="Y1366" s="1"/>
      <c r="AD1366">
        <f>IF(data[[#This Row],[type]]="score",SUMPRODUCT($J$1:$AC$1,data[[#This Row],[ci.hts_index]:[stat.tb]]),-1)</f>
        <v>-1</v>
      </c>
      <c r="AE1366">
        <f>IF(data[[#This Row],[type]]="score",RANK(data[[#This Row],[score]],data[score])+COUNTIF($AD$3:AD1366,AD1366)-1,0)</f>
        <v>0</v>
      </c>
    </row>
    <row r="1367" spans="24:31" x14ac:dyDescent="0.25">
      <c r="X1367" s="1"/>
      <c r="Y1367" s="1"/>
      <c r="AD1367">
        <f>IF(data[[#This Row],[type]]="score",SUMPRODUCT($J$1:$AC$1,data[[#This Row],[ci.hts_index]:[stat.tb]]),-1)</f>
        <v>-1</v>
      </c>
      <c r="AE1367">
        <f>IF(data[[#This Row],[type]]="score",RANK(data[[#This Row],[score]],data[score])+COUNTIF($AD$3:AD1367,AD1367)-1,0)</f>
        <v>0</v>
      </c>
    </row>
    <row r="1368" spans="24:31" x14ac:dyDescent="0.25">
      <c r="X1368" s="1"/>
      <c r="Y1368" s="1"/>
      <c r="AD1368">
        <f>IF(data[[#This Row],[type]]="score",SUMPRODUCT($J$1:$AC$1,data[[#This Row],[ci.hts_index]:[stat.tb]]),-1)</f>
        <v>-1</v>
      </c>
      <c r="AE1368">
        <f>IF(data[[#This Row],[type]]="score",RANK(data[[#This Row],[score]],data[score])+COUNTIF($AD$3:AD1368,AD1368)-1,0)</f>
        <v>0</v>
      </c>
    </row>
    <row r="1369" spans="24:31" x14ac:dyDescent="0.25">
      <c r="X1369" s="1"/>
      <c r="Y1369" s="1"/>
      <c r="AD1369">
        <f>IF(data[[#This Row],[type]]="score",SUMPRODUCT($J$1:$AC$1,data[[#This Row],[ci.hts_index]:[stat.tb]]),-1)</f>
        <v>-1</v>
      </c>
      <c r="AE1369">
        <f>IF(data[[#This Row],[type]]="score",RANK(data[[#This Row],[score]],data[score])+COUNTIF($AD$3:AD1369,AD1369)-1,0)</f>
        <v>0</v>
      </c>
    </row>
    <row r="1370" spans="24:31" x14ac:dyDescent="0.25">
      <c r="X1370" s="1"/>
      <c r="Y1370" s="1"/>
      <c r="AD1370">
        <f>IF(data[[#This Row],[type]]="score",SUMPRODUCT($J$1:$AC$1,data[[#This Row],[ci.hts_index]:[stat.tb]]),-1)</f>
        <v>-1</v>
      </c>
      <c r="AE1370">
        <f>IF(data[[#This Row],[type]]="score",RANK(data[[#This Row],[score]],data[score])+COUNTIF($AD$3:AD1370,AD1370)-1,0)</f>
        <v>0</v>
      </c>
    </row>
    <row r="1371" spans="24:31" x14ac:dyDescent="0.25">
      <c r="X1371" s="1"/>
      <c r="Y1371" s="1"/>
      <c r="AD1371">
        <f>IF(data[[#This Row],[type]]="score",SUMPRODUCT($J$1:$AC$1,data[[#This Row],[ci.hts_index]:[stat.tb]]),-1)</f>
        <v>-1</v>
      </c>
      <c r="AE1371">
        <f>IF(data[[#This Row],[type]]="score",RANK(data[[#This Row],[score]],data[score])+COUNTIF($AD$3:AD1371,AD1371)-1,0)</f>
        <v>0</v>
      </c>
    </row>
    <row r="1372" spans="24:31" x14ac:dyDescent="0.25">
      <c r="X1372" s="1"/>
      <c r="Y1372" s="1"/>
      <c r="AD1372">
        <f>IF(data[[#This Row],[type]]="score",SUMPRODUCT($J$1:$AC$1,data[[#This Row],[ci.hts_index]:[stat.tb]]),-1)</f>
        <v>-1</v>
      </c>
      <c r="AE1372">
        <f>IF(data[[#This Row],[type]]="score",RANK(data[[#This Row],[score]],data[score])+COUNTIF($AD$3:AD1372,AD1372)-1,0)</f>
        <v>0</v>
      </c>
    </row>
    <row r="1373" spans="24:31" x14ac:dyDescent="0.25">
      <c r="X1373" s="1"/>
      <c r="Y1373" s="1"/>
      <c r="AD1373">
        <f>IF(data[[#This Row],[type]]="score",SUMPRODUCT($J$1:$AC$1,data[[#This Row],[ci.hts_index]:[stat.tb]]),-1)</f>
        <v>-1</v>
      </c>
      <c r="AE1373">
        <f>IF(data[[#This Row],[type]]="score",RANK(data[[#This Row],[score]],data[score])+COUNTIF($AD$3:AD1373,AD1373)-1,0)</f>
        <v>0</v>
      </c>
    </row>
    <row r="1374" spans="24:31" x14ac:dyDescent="0.25">
      <c r="X1374" s="1"/>
      <c r="Y1374" s="1"/>
      <c r="AD1374">
        <f>IF(data[[#This Row],[type]]="score",SUMPRODUCT($J$1:$AC$1,data[[#This Row],[ci.hts_index]:[stat.tb]]),-1)</f>
        <v>-1</v>
      </c>
      <c r="AE1374">
        <f>IF(data[[#This Row],[type]]="score",RANK(data[[#This Row],[score]],data[score])+COUNTIF($AD$3:AD1374,AD1374)-1,0)</f>
        <v>0</v>
      </c>
    </row>
    <row r="1375" spans="24:31" x14ac:dyDescent="0.25">
      <c r="X1375" s="1"/>
      <c r="Y1375" s="1"/>
      <c r="AD1375">
        <f>IF(data[[#This Row],[type]]="score",SUMPRODUCT($J$1:$AC$1,data[[#This Row],[ci.hts_index]:[stat.tb]]),-1)</f>
        <v>-1</v>
      </c>
      <c r="AE1375">
        <f>IF(data[[#This Row],[type]]="score",RANK(data[[#This Row],[score]],data[score])+COUNTIF($AD$3:AD1375,AD1375)-1,0)</f>
        <v>0</v>
      </c>
    </row>
    <row r="1376" spans="24:31" x14ac:dyDescent="0.25">
      <c r="X1376" s="1"/>
      <c r="Y1376" s="1"/>
      <c r="AD1376">
        <f>IF(data[[#This Row],[type]]="score",SUMPRODUCT($J$1:$AC$1,data[[#This Row],[ci.hts_index]:[stat.tb]]),-1)</f>
        <v>-1</v>
      </c>
      <c r="AE1376">
        <f>IF(data[[#This Row],[type]]="score",RANK(data[[#This Row],[score]],data[score])+COUNTIF($AD$3:AD1376,AD1376)-1,0)</f>
        <v>0</v>
      </c>
    </row>
    <row r="1377" spans="24:31" x14ac:dyDescent="0.25">
      <c r="X1377" s="1"/>
      <c r="Y1377" s="1"/>
      <c r="AD1377">
        <f>IF(data[[#This Row],[type]]="score",SUMPRODUCT($J$1:$AC$1,data[[#This Row],[ci.hts_index]:[stat.tb]]),-1)</f>
        <v>-1</v>
      </c>
      <c r="AE1377">
        <f>IF(data[[#This Row],[type]]="score",RANK(data[[#This Row],[score]],data[score])+COUNTIF($AD$3:AD1377,AD1377)-1,0)</f>
        <v>0</v>
      </c>
    </row>
    <row r="1378" spans="24:31" x14ac:dyDescent="0.25">
      <c r="X1378" s="1"/>
      <c r="Y1378" s="1"/>
      <c r="AD1378">
        <f>IF(data[[#This Row],[type]]="score",SUMPRODUCT($J$1:$AC$1,data[[#This Row],[ci.hts_index]:[stat.tb]]),-1)</f>
        <v>-1</v>
      </c>
      <c r="AE1378">
        <f>IF(data[[#This Row],[type]]="score",RANK(data[[#This Row],[score]],data[score])+COUNTIF($AD$3:AD1378,AD1378)-1,0)</f>
        <v>0</v>
      </c>
    </row>
    <row r="1379" spans="24:31" x14ac:dyDescent="0.25">
      <c r="X1379" s="1"/>
      <c r="Y1379" s="1"/>
      <c r="AD1379">
        <f>IF(data[[#This Row],[type]]="score",SUMPRODUCT($J$1:$AC$1,data[[#This Row],[ci.hts_index]:[stat.tb]]),-1)</f>
        <v>-1</v>
      </c>
      <c r="AE1379">
        <f>IF(data[[#This Row],[type]]="score",RANK(data[[#This Row],[score]],data[score])+COUNTIF($AD$3:AD1379,AD1379)-1,0)</f>
        <v>0</v>
      </c>
    </row>
    <row r="1380" spans="24:31" x14ac:dyDescent="0.25">
      <c r="X1380" s="1"/>
      <c r="Y1380" s="1"/>
      <c r="AD1380">
        <f>IF(data[[#This Row],[type]]="score",SUMPRODUCT($J$1:$AC$1,data[[#This Row],[ci.hts_index]:[stat.tb]]),-1)</f>
        <v>-1</v>
      </c>
      <c r="AE1380">
        <f>IF(data[[#This Row],[type]]="score",RANK(data[[#This Row],[score]],data[score])+COUNTIF($AD$3:AD1380,AD1380)-1,0)</f>
        <v>0</v>
      </c>
    </row>
    <row r="1381" spans="24:31" x14ac:dyDescent="0.25">
      <c r="X1381" s="1"/>
      <c r="Y1381" s="1"/>
      <c r="AD1381">
        <f>IF(data[[#This Row],[type]]="score",SUMPRODUCT($J$1:$AC$1,data[[#This Row],[ci.hts_index]:[stat.tb]]),-1)</f>
        <v>-1</v>
      </c>
      <c r="AE1381">
        <f>IF(data[[#This Row],[type]]="score",RANK(data[[#This Row],[score]],data[score])+COUNTIF($AD$3:AD1381,AD1381)-1,0)</f>
        <v>0</v>
      </c>
    </row>
    <row r="1382" spans="24:31" x14ac:dyDescent="0.25">
      <c r="X1382" s="1"/>
      <c r="Y1382" s="1"/>
      <c r="AD1382">
        <f>IF(data[[#This Row],[type]]="score",SUMPRODUCT($J$1:$AC$1,data[[#This Row],[ci.hts_index]:[stat.tb]]),-1)</f>
        <v>-1</v>
      </c>
      <c r="AE1382">
        <f>IF(data[[#This Row],[type]]="score",RANK(data[[#This Row],[score]],data[score])+COUNTIF($AD$3:AD1382,AD1382)-1,0)</f>
        <v>0</v>
      </c>
    </row>
    <row r="1383" spans="24:31" x14ac:dyDescent="0.25">
      <c r="X1383" s="1"/>
      <c r="Y1383" s="1"/>
      <c r="AD1383">
        <f>IF(data[[#This Row],[type]]="score",SUMPRODUCT($J$1:$AC$1,data[[#This Row],[ci.hts_index]:[stat.tb]]),-1)</f>
        <v>-1</v>
      </c>
      <c r="AE1383">
        <f>IF(data[[#This Row],[type]]="score",RANK(data[[#This Row],[score]],data[score])+COUNTIF($AD$3:AD1383,AD1383)-1,0)</f>
        <v>0</v>
      </c>
    </row>
    <row r="1384" spans="24:31" x14ac:dyDescent="0.25">
      <c r="X1384" s="1"/>
      <c r="Y1384" s="1"/>
      <c r="AD1384">
        <f>IF(data[[#This Row],[type]]="score",SUMPRODUCT($J$1:$AC$1,data[[#This Row],[ci.hts_index]:[stat.tb]]),-1)</f>
        <v>-1</v>
      </c>
      <c r="AE1384">
        <f>IF(data[[#This Row],[type]]="score",RANK(data[[#This Row],[score]],data[score])+COUNTIF($AD$3:AD1384,AD1384)-1,0)</f>
        <v>0</v>
      </c>
    </row>
    <row r="1385" spans="24:31" x14ac:dyDescent="0.25">
      <c r="X1385" s="1"/>
      <c r="Y1385" s="1"/>
      <c r="AD1385">
        <f>IF(data[[#This Row],[type]]="score",SUMPRODUCT($J$1:$AC$1,data[[#This Row],[ci.hts_index]:[stat.tb]]),-1)</f>
        <v>-1</v>
      </c>
      <c r="AE1385">
        <f>IF(data[[#This Row],[type]]="score",RANK(data[[#This Row],[score]],data[score])+COUNTIF($AD$3:AD1385,AD1385)-1,0)</f>
        <v>0</v>
      </c>
    </row>
    <row r="1386" spans="24:31" x14ac:dyDescent="0.25">
      <c r="X1386" s="1"/>
      <c r="Y1386" s="1"/>
      <c r="AD1386">
        <f>IF(data[[#This Row],[type]]="score",SUMPRODUCT($J$1:$AC$1,data[[#This Row],[ci.hts_index]:[stat.tb]]),-1)</f>
        <v>-1</v>
      </c>
      <c r="AE1386">
        <f>IF(data[[#This Row],[type]]="score",RANK(data[[#This Row],[score]],data[score])+COUNTIF($AD$3:AD1386,AD1386)-1,0)</f>
        <v>0</v>
      </c>
    </row>
    <row r="1387" spans="24:31" x14ac:dyDescent="0.25">
      <c r="X1387" s="1"/>
      <c r="Y1387" s="1"/>
      <c r="AD1387">
        <f>IF(data[[#This Row],[type]]="score",SUMPRODUCT($J$1:$AC$1,data[[#This Row],[ci.hts_index]:[stat.tb]]),-1)</f>
        <v>-1</v>
      </c>
      <c r="AE1387">
        <f>IF(data[[#This Row],[type]]="score",RANK(data[[#This Row],[score]],data[score])+COUNTIF($AD$3:AD1387,AD1387)-1,0)</f>
        <v>0</v>
      </c>
    </row>
    <row r="1388" spans="24:31" x14ac:dyDescent="0.25">
      <c r="X1388" s="1"/>
      <c r="Y1388" s="1"/>
      <c r="AD1388">
        <f>IF(data[[#This Row],[type]]="score",SUMPRODUCT($J$1:$AC$1,data[[#This Row],[ci.hts_index]:[stat.tb]]),-1)</f>
        <v>-1</v>
      </c>
      <c r="AE1388">
        <f>IF(data[[#This Row],[type]]="score",RANK(data[[#This Row],[score]],data[score])+COUNTIF($AD$3:AD1388,AD1388)-1,0)</f>
        <v>0</v>
      </c>
    </row>
    <row r="1389" spans="24:31" x14ac:dyDescent="0.25">
      <c r="X1389" s="1"/>
      <c r="Y1389" s="1"/>
      <c r="AD1389">
        <f>IF(data[[#This Row],[type]]="score",SUMPRODUCT($J$1:$AC$1,data[[#This Row],[ci.hts_index]:[stat.tb]]),-1)</f>
        <v>-1</v>
      </c>
      <c r="AE1389">
        <f>IF(data[[#This Row],[type]]="score",RANK(data[[#This Row],[score]],data[score])+COUNTIF($AD$3:AD1389,AD1389)-1,0)</f>
        <v>0</v>
      </c>
    </row>
    <row r="1390" spans="24:31" x14ac:dyDescent="0.25">
      <c r="X1390" s="1"/>
      <c r="Y1390" s="1"/>
      <c r="AD1390">
        <f>IF(data[[#This Row],[type]]="score",SUMPRODUCT($J$1:$AC$1,data[[#This Row],[ci.hts_index]:[stat.tb]]),-1)</f>
        <v>-1</v>
      </c>
      <c r="AE1390">
        <f>IF(data[[#This Row],[type]]="score",RANK(data[[#This Row],[score]],data[score])+COUNTIF($AD$3:AD1390,AD1390)-1,0)</f>
        <v>0</v>
      </c>
    </row>
    <row r="1391" spans="24:31" x14ac:dyDescent="0.25">
      <c r="X1391" s="1"/>
      <c r="Y1391" s="1"/>
      <c r="AD1391">
        <f>IF(data[[#This Row],[type]]="score",SUMPRODUCT($J$1:$AC$1,data[[#This Row],[ci.hts_index]:[stat.tb]]),-1)</f>
        <v>-1</v>
      </c>
      <c r="AE1391">
        <f>IF(data[[#This Row],[type]]="score",RANK(data[[#This Row],[score]],data[score])+COUNTIF($AD$3:AD1391,AD1391)-1,0)</f>
        <v>0</v>
      </c>
    </row>
    <row r="1392" spans="24:31" x14ac:dyDescent="0.25">
      <c r="X1392" s="1"/>
      <c r="Y1392" s="1"/>
      <c r="AD1392">
        <f>IF(data[[#This Row],[type]]="score",SUMPRODUCT($J$1:$AC$1,data[[#This Row],[ci.hts_index]:[stat.tb]]),-1)</f>
        <v>-1</v>
      </c>
      <c r="AE1392">
        <f>IF(data[[#This Row],[type]]="score",RANK(data[[#This Row],[score]],data[score])+COUNTIF($AD$3:AD1392,AD1392)-1,0)</f>
        <v>0</v>
      </c>
    </row>
    <row r="1393" spans="24:31" x14ac:dyDescent="0.25">
      <c r="X1393" s="1"/>
      <c r="Y1393" s="1"/>
      <c r="AD1393">
        <f>IF(data[[#This Row],[type]]="score",SUMPRODUCT($J$1:$AC$1,data[[#This Row],[ci.hts_index]:[stat.tb]]),-1)</f>
        <v>-1</v>
      </c>
      <c r="AE1393">
        <f>IF(data[[#This Row],[type]]="score",RANK(data[[#This Row],[score]],data[score])+COUNTIF($AD$3:AD1393,AD1393)-1,0)</f>
        <v>0</v>
      </c>
    </row>
    <row r="1394" spans="24:31" x14ac:dyDescent="0.25">
      <c r="X1394" s="1"/>
      <c r="Y1394" s="1"/>
      <c r="AD1394">
        <f>IF(data[[#This Row],[type]]="score",SUMPRODUCT($J$1:$AC$1,data[[#This Row],[ci.hts_index]:[stat.tb]]),-1)</f>
        <v>-1</v>
      </c>
      <c r="AE1394">
        <f>IF(data[[#This Row],[type]]="score",RANK(data[[#This Row],[score]],data[score])+COUNTIF($AD$3:AD1394,AD1394)-1,0)</f>
        <v>0</v>
      </c>
    </row>
    <row r="1395" spans="24:31" x14ac:dyDescent="0.25">
      <c r="X1395" s="1"/>
      <c r="Y1395" s="1"/>
      <c r="AD1395">
        <f>IF(data[[#This Row],[type]]="score",SUMPRODUCT($J$1:$AC$1,data[[#This Row],[ci.hts_index]:[stat.tb]]),-1)</f>
        <v>-1</v>
      </c>
      <c r="AE1395">
        <f>IF(data[[#This Row],[type]]="score",RANK(data[[#This Row],[score]],data[score])+COUNTIF($AD$3:AD1395,AD1395)-1,0)</f>
        <v>0</v>
      </c>
    </row>
    <row r="1396" spans="24:31" x14ac:dyDescent="0.25">
      <c r="X1396" s="1"/>
      <c r="Y1396" s="1"/>
      <c r="AD1396">
        <f>IF(data[[#This Row],[type]]="score",SUMPRODUCT($J$1:$AC$1,data[[#This Row],[ci.hts_index]:[stat.tb]]),-1)</f>
        <v>-1</v>
      </c>
      <c r="AE1396">
        <f>IF(data[[#This Row],[type]]="score",RANK(data[[#This Row],[score]],data[score])+COUNTIF($AD$3:AD1396,AD1396)-1,0)</f>
        <v>0</v>
      </c>
    </row>
    <row r="1397" spans="24:31" x14ac:dyDescent="0.25">
      <c r="X1397" s="1"/>
      <c r="Y1397" s="1"/>
      <c r="AD1397">
        <f>IF(data[[#This Row],[type]]="score",SUMPRODUCT($J$1:$AC$1,data[[#This Row],[ci.hts_index]:[stat.tb]]),-1)</f>
        <v>-1</v>
      </c>
      <c r="AE1397">
        <f>IF(data[[#This Row],[type]]="score",RANK(data[[#This Row],[score]],data[score])+COUNTIF($AD$3:AD1397,AD1397)-1,0)</f>
        <v>0</v>
      </c>
    </row>
    <row r="1398" spans="24:31" x14ac:dyDescent="0.25">
      <c r="X1398" s="1"/>
      <c r="Y1398" s="1"/>
      <c r="AD1398">
        <f>IF(data[[#This Row],[type]]="score",SUMPRODUCT($J$1:$AC$1,data[[#This Row],[ci.hts_index]:[stat.tb]]),-1)</f>
        <v>-1</v>
      </c>
      <c r="AE1398">
        <f>IF(data[[#This Row],[type]]="score",RANK(data[[#This Row],[score]],data[score])+COUNTIF($AD$3:AD1398,AD1398)-1,0)</f>
        <v>0</v>
      </c>
    </row>
    <row r="1399" spans="24:31" x14ac:dyDescent="0.25">
      <c r="X1399" s="1"/>
      <c r="Y1399" s="1"/>
      <c r="AD1399">
        <f>IF(data[[#This Row],[type]]="score",SUMPRODUCT($J$1:$AC$1,data[[#This Row],[ci.hts_index]:[stat.tb]]),-1)</f>
        <v>-1</v>
      </c>
      <c r="AE1399">
        <f>IF(data[[#This Row],[type]]="score",RANK(data[[#This Row],[score]],data[score])+COUNTIF($AD$3:AD1399,AD1399)-1,0)</f>
        <v>0</v>
      </c>
    </row>
    <row r="1400" spans="24:31" x14ac:dyDescent="0.25">
      <c r="X1400" s="1"/>
      <c r="Y1400" s="1"/>
      <c r="AD1400">
        <f>IF(data[[#This Row],[type]]="score",SUMPRODUCT($J$1:$AC$1,data[[#This Row],[ci.hts_index]:[stat.tb]]),-1)</f>
        <v>-1</v>
      </c>
      <c r="AE1400">
        <f>IF(data[[#This Row],[type]]="score",RANK(data[[#This Row],[score]],data[score])+COUNTIF($AD$3:AD1400,AD1400)-1,0)</f>
        <v>0</v>
      </c>
    </row>
    <row r="1401" spans="24:31" x14ac:dyDescent="0.25">
      <c r="X1401" s="1"/>
      <c r="Y1401" s="1"/>
      <c r="AD1401">
        <f>IF(data[[#This Row],[type]]="score",SUMPRODUCT($J$1:$AC$1,data[[#This Row],[ci.hts_index]:[stat.tb]]),-1)</f>
        <v>-1</v>
      </c>
      <c r="AE1401">
        <f>IF(data[[#This Row],[type]]="score",RANK(data[[#This Row],[score]],data[score])+COUNTIF($AD$3:AD1401,AD1401)-1,0)</f>
        <v>0</v>
      </c>
    </row>
    <row r="1402" spans="24:31" x14ac:dyDescent="0.25">
      <c r="X1402" s="1"/>
      <c r="Y1402" s="1"/>
      <c r="AD1402">
        <f>IF(data[[#This Row],[type]]="score",SUMPRODUCT($J$1:$AC$1,data[[#This Row],[ci.hts_index]:[stat.tb]]),-1)</f>
        <v>-1</v>
      </c>
      <c r="AE1402">
        <f>IF(data[[#This Row],[type]]="score",RANK(data[[#This Row],[score]],data[score])+COUNTIF($AD$3:AD1402,AD1402)-1,0)</f>
        <v>0</v>
      </c>
    </row>
    <row r="1403" spans="24:31" x14ac:dyDescent="0.25">
      <c r="X1403" s="1"/>
      <c r="Y1403" s="1"/>
      <c r="AD1403">
        <f>IF(data[[#This Row],[type]]="score",SUMPRODUCT($J$1:$AC$1,data[[#This Row],[ci.hts_index]:[stat.tb]]),-1)</f>
        <v>-1</v>
      </c>
      <c r="AE1403">
        <f>IF(data[[#This Row],[type]]="score",RANK(data[[#This Row],[score]],data[score])+COUNTIF($AD$3:AD1403,AD1403)-1,0)</f>
        <v>0</v>
      </c>
    </row>
    <row r="1404" spans="24:31" x14ac:dyDescent="0.25">
      <c r="X1404" s="1"/>
      <c r="Y1404" s="1"/>
      <c r="AD1404">
        <f>IF(data[[#This Row],[type]]="score",SUMPRODUCT($J$1:$AC$1,data[[#This Row],[ci.hts_index]:[stat.tb]]),-1)</f>
        <v>-1</v>
      </c>
      <c r="AE1404">
        <f>IF(data[[#This Row],[type]]="score",RANK(data[[#This Row],[score]],data[score])+COUNTIF($AD$3:AD1404,AD1404)-1,0)</f>
        <v>0</v>
      </c>
    </row>
    <row r="1405" spans="24:31" x14ac:dyDescent="0.25">
      <c r="X1405" s="1"/>
      <c r="Y1405" s="1"/>
      <c r="AD1405">
        <f>IF(data[[#This Row],[type]]="score",SUMPRODUCT($J$1:$AC$1,data[[#This Row],[ci.hts_index]:[stat.tb]]),-1)</f>
        <v>-1</v>
      </c>
      <c r="AE1405">
        <f>IF(data[[#This Row],[type]]="score",RANK(data[[#This Row],[score]],data[score])+COUNTIF($AD$3:AD1405,AD1405)-1,0)</f>
        <v>0</v>
      </c>
    </row>
    <row r="1406" spans="24:31" x14ac:dyDescent="0.25">
      <c r="X1406" s="1"/>
      <c r="Y1406" s="1"/>
      <c r="AD1406">
        <f>IF(data[[#This Row],[type]]="score",SUMPRODUCT($J$1:$AC$1,data[[#This Row],[ci.hts_index]:[stat.tb]]),-1)</f>
        <v>-1</v>
      </c>
      <c r="AE1406">
        <f>IF(data[[#This Row],[type]]="score",RANK(data[[#This Row],[score]],data[score])+COUNTIF($AD$3:AD1406,AD1406)-1,0)</f>
        <v>0</v>
      </c>
    </row>
    <row r="1407" spans="24:31" x14ac:dyDescent="0.25">
      <c r="X1407" s="1"/>
      <c r="Y1407" s="1"/>
      <c r="AD1407">
        <f>IF(data[[#This Row],[type]]="score",SUMPRODUCT($J$1:$AC$1,data[[#This Row],[ci.hts_index]:[stat.tb]]),-1)</f>
        <v>-1</v>
      </c>
      <c r="AE1407">
        <f>IF(data[[#This Row],[type]]="score",RANK(data[[#This Row],[score]],data[score])+COUNTIF($AD$3:AD1407,AD1407)-1,0)</f>
        <v>0</v>
      </c>
    </row>
    <row r="1408" spans="24:31" x14ac:dyDescent="0.25">
      <c r="X1408" s="1"/>
      <c r="Y1408" s="1"/>
      <c r="AD1408">
        <f>IF(data[[#This Row],[type]]="score",SUMPRODUCT($J$1:$AC$1,data[[#This Row],[ci.hts_index]:[stat.tb]]),-1)</f>
        <v>-1</v>
      </c>
      <c r="AE1408">
        <f>IF(data[[#This Row],[type]]="score",RANK(data[[#This Row],[score]],data[score])+COUNTIF($AD$3:AD1408,AD1408)-1,0)</f>
        <v>0</v>
      </c>
    </row>
    <row r="1409" spans="24:31" x14ac:dyDescent="0.25">
      <c r="X1409" s="1"/>
      <c r="Y1409" s="1"/>
      <c r="AD1409">
        <f>IF(data[[#This Row],[type]]="score",SUMPRODUCT($J$1:$AC$1,data[[#This Row],[ci.hts_index]:[stat.tb]]),-1)</f>
        <v>-1</v>
      </c>
      <c r="AE1409">
        <f>IF(data[[#This Row],[type]]="score",RANK(data[[#This Row],[score]],data[score])+COUNTIF($AD$3:AD1409,AD1409)-1,0)</f>
        <v>0</v>
      </c>
    </row>
    <row r="1410" spans="24:31" x14ac:dyDescent="0.25">
      <c r="X1410" s="1"/>
      <c r="Y1410" s="1"/>
      <c r="AD1410">
        <f>IF(data[[#This Row],[type]]="score",SUMPRODUCT($J$1:$AC$1,data[[#This Row],[ci.hts_index]:[stat.tb]]),-1)</f>
        <v>-1</v>
      </c>
      <c r="AE1410">
        <f>IF(data[[#This Row],[type]]="score",RANK(data[[#This Row],[score]],data[score])+COUNTIF($AD$3:AD1410,AD1410)-1,0)</f>
        <v>0</v>
      </c>
    </row>
    <row r="1411" spans="24:31" x14ac:dyDescent="0.25">
      <c r="X1411" s="1"/>
      <c r="Y1411" s="1"/>
      <c r="AD1411">
        <f>IF(data[[#This Row],[type]]="score",SUMPRODUCT($J$1:$AC$1,data[[#This Row],[ci.hts_index]:[stat.tb]]),-1)</f>
        <v>-1</v>
      </c>
      <c r="AE1411">
        <f>IF(data[[#This Row],[type]]="score",RANK(data[[#This Row],[score]],data[score])+COUNTIF($AD$3:AD1411,AD1411)-1,0)</f>
        <v>0</v>
      </c>
    </row>
    <row r="1412" spans="24:31" x14ac:dyDescent="0.25">
      <c r="X1412" s="1"/>
      <c r="Y1412" s="1"/>
      <c r="AD1412">
        <f>IF(data[[#This Row],[type]]="score",SUMPRODUCT($J$1:$AC$1,data[[#This Row],[ci.hts_index]:[stat.tb]]),-1)</f>
        <v>-1</v>
      </c>
      <c r="AE1412">
        <f>IF(data[[#This Row],[type]]="score",RANK(data[[#This Row],[score]],data[score])+COUNTIF($AD$3:AD1412,AD1412)-1,0)</f>
        <v>0</v>
      </c>
    </row>
    <row r="1413" spans="24:31" x14ac:dyDescent="0.25">
      <c r="X1413" s="1"/>
      <c r="Y1413" s="1"/>
      <c r="AD1413">
        <f>IF(data[[#This Row],[type]]="score",SUMPRODUCT($J$1:$AC$1,data[[#This Row],[ci.hts_index]:[stat.tb]]),-1)</f>
        <v>-1</v>
      </c>
      <c r="AE1413">
        <f>IF(data[[#This Row],[type]]="score",RANK(data[[#This Row],[score]],data[score])+COUNTIF($AD$3:AD1413,AD1413)-1,0)</f>
        <v>0</v>
      </c>
    </row>
    <row r="1414" spans="24:31" x14ac:dyDescent="0.25">
      <c r="X1414" s="1"/>
      <c r="Y1414" s="1"/>
      <c r="AD1414">
        <f>IF(data[[#This Row],[type]]="score",SUMPRODUCT($J$1:$AC$1,data[[#This Row],[ci.hts_index]:[stat.tb]]),-1)</f>
        <v>-1</v>
      </c>
      <c r="AE1414">
        <f>IF(data[[#This Row],[type]]="score",RANK(data[[#This Row],[score]],data[score])+COUNTIF($AD$3:AD1414,AD1414)-1,0)</f>
        <v>0</v>
      </c>
    </row>
    <row r="1415" spans="24:31" x14ac:dyDescent="0.25">
      <c r="X1415" s="1"/>
      <c r="Y1415" s="1"/>
      <c r="AD1415">
        <f>IF(data[[#This Row],[type]]="score",SUMPRODUCT($J$1:$AC$1,data[[#This Row],[ci.hts_index]:[stat.tb]]),-1)</f>
        <v>-1</v>
      </c>
      <c r="AE1415">
        <f>IF(data[[#This Row],[type]]="score",RANK(data[[#This Row],[score]],data[score])+COUNTIF($AD$3:AD1415,AD1415)-1,0)</f>
        <v>0</v>
      </c>
    </row>
    <row r="1416" spans="24:31" x14ac:dyDescent="0.25">
      <c r="X1416" s="1"/>
      <c r="Y1416" s="1"/>
      <c r="AD1416">
        <f>IF(data[[#This Row],[type]]="score",SUMPRODUCT($J$1:$AC$1,data[[#This Row],[ci.hts_index]:[stat.tb]]),-1)</f>
        <v>-1</v>
      </c>
      <c r="AE1416">
        <f>IF(data[[#This Row],[type]]="score",RANK(data[[#This Row],[score]],data[score])+COUNTIF($AD$3:AD1416,AD1416)-1,0)</f>
        <v>0</v>
      </c>
    </row>
    <row r="1417" spans="24:31" x14ac:dyDescent="0.25">
      <c r="X1417" s="1"/>
      <c r="Y1417" s="1"/>
      <c r="AD1417">
        <f>IF(data[[#This Row],[type]]="score",SUMPRODUCT($J$1:$AC$1,data[[#This Row],[ci.hts_index]:[stat.tb]]),-1)</f>
        <v>-1</v>
      </c>
      <c r="AE1417">
        <f>IF(data[[#This Row],[type]]="score",RANK(data[[#This Row],[score]],data[score])+COUNTIF($AD$3:AD1417,AD1417)-1,0)</f>
        <v>0</v>
      </c>
    </row>
    <row r="1418" spans="24:31" x14ac:dyDescent="0.25">
      <c r="X1418" s="1"/>
      <c r="Y1418" s="1"/>
      <c r="AD1418">
        <f>IF(data[[#This Row],[type]]="score",SUMPRODUCT($J$1:$AC$1,data[[#This Row],[ci.hts_index]:[stat.tb]]),-1)</f>
        <v>-1</v>
      </c>
      <c r="AE1418">
        <f>IF(data[[#This Row],[type]]="score",RANK(data[[#This Row],[score]],data[score])+COUNTIF($AD$3:AD1418,AD1418)-1,0)</f>
        <v>0</v>
      </c>
    </row>
    <row r="1419" spans="24:31" x14ac:dyDescent="0.25">
      <c r="X1419" s="1"/>
      <c r="Y1419" s="1"/>
      <c r="AD1419">
        <f>IF(data[[#This Row],[type]]="score",SUMPRODUCT($J$1:$AC$1,data[[#This Row],[ci.hts_index]:[stat.tb]]),-1)</f>
        <v>-1</v>
      </c>
      <c r="AE1419">
        <f>IF(data[[#This Row],[type]]="score",RANK(data[[#This Row],[score]],data[score])+COUNTIF($AD$3:AD1419,AD1419)-1,0)</f>
        <v>0</v>
      </c>
    </row>
    <row r="1420" spans="24:31" x14ac:dyDescent="0.25">
      <c r="X1420" s="1"/>
      <c r="Y1420" s="1"/>
      <c r="AD1420">
        <f>IF(data[[#This Row],[type]]="score",SUMPRODUCT($J$1:$AC$1,data[[#This Row],[ci.hts_index]:[stat.tb]]),-1)</f>
        <v>-1</v>
      </c>
      <c r="AE1420">
        <f>IF(data[[#This Row],[type]]="score",RANK(data[[#This Row],[score]],data[score])+COUNTIF($AD$3:AD1420,AD1420)-1,0)</f>
        <v>0</v>
      </c>
    </row>
    <row r="1421" spans="24:31" x14ac:dyDescent="0.25">
      <c r="X1421" s="1"/>
      <c r="Y1421" s="1"/>
      <c r="AD1421">
        <f>IF(data[[#This Row],[type]]="score",SUMPRODUCT($J$1:$AC$1,data[[#This Row],[ci.hts_index]:[stat.tb]]),-1)</f>
        <v>-1</v>
      </c>
      <c r="AE1421">
        <f>IF(data[[#This Row],[type]]="score",RANK(data[[#This Row],[score]],data[score])+COUNTIF($AD$3:AD1421,AD1421)-1,0)</f>
        <v>0</v>
      </c>
    </row>
    <row r="1422" spans="24:31" x14ac:dyDescent="0.25">
      <c r="X1422" s="1"/>
      <c r="Y1422" s="1"/>
      <c r="AD1422">
        <f>IF(data[[#This Row],[type]]="score",SUMPRODUCT($J$1:$AC$1,data[[#This Row],[ci.hts_index]:[stat.tb]]),-1)</f>
        <v>-1</v>
      </c>
      <c r="AE1422">
        <f>IF(data[[#This Row],[type]]="score",RANK(data[[#This Row],[score]],data[score])+COUNTIF($AD$3:AD1422,AD1422)-1,0)</f>
        <v>0</v>
      </c>
    </row>
    <row r="1423" spans="24:31" x14ac:dyDescent="0.25">
      <c r="X1423" s="1"/>
      <c r="Y1423" s="1"/>
      <c r="AD1423">
        <f>IF(data[[#This Row],[type]]="score",SUMPRODUCT($J$1:$AC$1,data[[#This Row],[ci.hts_index]:[stat.tb]]),-1)</f>
        <v>-1</v>
      </c>
      <c r="AE1423">
        <f>IF(data[[#This Row],[type]]="score",RANK(data[[#This Row],[score]],data[score])+COUNTIF($AD$3:AD1423,AD1423)-1,0)</f>
        <v>0</v>
      </c>
    </row>
    <row r="1424" spans="24:31" x14ac:dyDescent="0.25">
      <c r="X1424" s="1"/>
      <c r="Y1424" s="1"/>
      <c r="AD1424">
        <f>IF(data[[#This Row],[type]]="score",SUMPRODUCT($J$1:$AC$1,data[[#This Row],[ci.hts_index]:[stat.tb]]),-1)</f>
        <v>-1</v>
      </c>
      <c r="AE1424">
        <f>IF(data[[#This Row],[type]]="score",RANK(data[[#This Row],[score]],data[score])+COUNTIF($AD$3:AD1424,AD1424)-1,0)</f>
        <v>0</v>
      </c>
    </row>
    <row r="1425" spans="24:31" x14ac:dyDescent="0.25">
      <c r="X1425" s="1"/>
      <c r="Y1425" s="1"/>
      <c r="AD1425">
        <f>IF(data[[#This Row],[type]]="score",SUMPRODUCT($J$1:$AC$1,data[[#This Row],[ci.hts_index]:[stat.tb]]),-1)</f>
        <v>-1</v>
      </c>
      <c r="AE1425">
        <f>IF(data[[#This Row],[type]]="score",RANK(data[[#This Row],[score]],data[score])+COUNTIF($AD$3:AD1425,AD1425)-1,0)</f>
        <v>0</v>
      </c>
    </row>
    <row r="1426" spans="24:31" x14ac:dyDescent="0.25">
      <c r="X1426" s="1"/>
      <c r="Y1426" s="1"/>
      <c r="AD1426">
        <f>IF(data[[#This Row],[type]]="score",SUMPRODUCT($J$1:$AC$1,data[[#This Row],[ci.hts_index]:[stat.tb]]),-1)</f>
        <v>-1</v>
      </c>
      <c r="AE1426">
        <f>IF(data[[#This Row],[type]]="score",RANK(data[[#This Row],[score]],data[score])+COUNTIF($AD$3:AD1426,AD1426)-1,0)</f>
        <v>0</v>
      </c>
    </row>
    <row r="1427" spans="24:31" x14ac:dyDescent="0.25">
      <c r="X1427" s="1"/>
      <c r="Y1427" s="1"/>
      <c r="AD1427">
        <f>IF(data[[#This Row],[type]]="score",SUMPRODUCT($J$1:$AC$1,data[[#This Row],[ci.hts_index]:[stat.tb]]),-1)</f>
        <v>-1</v>
      </c>
      <c r="AE1427">
        <f>IF(data[[#This Row],[type]]="score",RANK(data[[#This Row],[score]],data[score])+COUNTIF($AD$3:AD1427,AD1427)-1,0)</f>
        <v>0</v>
      </c>
    </row>
    <row r="1428" spans="24:31" x14ac:dyDescent="0.25">
      <c r="X1428" s="1"/>
      <c r="Y1428" s="1"/>
      <c r="AD1428">
        <f>IF(data[[#This Row],[type]]="score",SUMPRODUCT($J$1:$AC$1,data[[#This Row],[ci.hts_index]:[stat.tb]]),-1)</f>
        <v>-1</v>
      </c>
      <c r="AE1428">
        <f>IF(data[[#This Row],[type]]="score",RANK(data[[#This Row],[score]],data[score])+COUNTIF($AD$3:AD1428,AD1428)-1,0)</f>
        <v>0</v>
      </c>
    </row>
    <row r="1429" spans="24:31" x14ac:dyDescent="0.25">
      <c r="X1429" s="1"/>
      <c r="Y1429" s="1"/>
      <c r="AD1429">
        <f>IF(data[[#This Row],[type]]="score",SUMPRODUCT($J$1:$AC$1,data[[#This Row],[ci.hts_index]:[stat.tb]]),-1)</f>
        <v>-1</v>
      </c>
      <c r="AE1429">
        <f>IF(data[[#This Row],[type]]="score",RANK(data[[#This Row],[score]],data[score])+COUNTIF($AD$3:AD1429,AD1429)-1,0)</f>
        <v>0</v>
      </c>
    </row>
    <row r="1430" spans="24:31" x14ac:dyDescent="0.25">
      <c r="X1430" s="1"/>
      <c r="Y1430" s="1"/>
      <c r="AD1430">
        <f>IF(data[[#This Row],[type]]="score",SUMPRODUCT($J$1:$AC$1,data[[#This Row],[ci.hts_index]:[stat.tb]]),-1)</f>
        <v>-1</v>
      </c>
      <c r="AE1430">
        <f>IF(data[[#This Row],[type]]="score",RANK(data[[#This Row],[score]],data[score])+COUNTIF($AD$3:AD1430,AD1430)-1,0)</f>
        <v>0</v>
      </c>
    </row>
    <row r="1431" spans="24:31" x14ac:dyDescent="0.25">
      <c r="X1431" s="1"/>
      <c r="Y1431" s="1"/>
      <c r="AD1431">
        <f>IF(data[[#This Row],[type]]="score",SUMPRODUCT($J$1:$AC$1,data[[#This Row],[ci.hts_index]:[stat.tb]]),-1)</f>
        <v>-1</v>
      </c>
      <c r="AE1431">
        <f>IF(data[[#This Row],[type]]="score",RANK(data[[#This Row],[score]],data[score])+COUNTIF($AD$3:AD1431,AD1431)-1,0)</f>
        <v>0</v>
      </c>
    </row>
    <row r="1432" spans="24:31" x14ac:dyDescent="0.25">
      <c r="X1432" s="1"/>
      <c r="Y1432" s="1"/>
      <c r="AD1432">
        <f>IF(data[[#This Row],[type]]="score",SUMPRODUCT($J$1:$AC$1,data[[#This Row],[ci.hts_index]:[stat.tb]]),-1)</f>
        <v>-1</v>
      </c>
      <c r="AE1432">
        <f>IF(data[[#This Row],[type]]="score",RANK(data[[#This Row],[score]],data[score])+COUNTIF($AD$3:AD1432,AD1432)-1,0)</f>
        <v>0</v>
      </c>
    </row>
    <row r="1433" spans="24:31" x14ac:dyDescent="0.25">
      <c r="X1433" s="1"/>
      <c r="Y1433" s="1"/>
      <c r="AD1433">
        <f>IF(data[[#This Row],[type]]="score",SUMPRODUCT($J$1:$AC$1,data[[#This Row],[ci.hts_index]:[stat.tb]]),-1)</f>
        <v>-1</v>
      </c>
      <c r="AE1433">
        <f>IF(data[[#This Row],[type]]="score",RANK(data[[#This Row],[score]],data[score])+COUNTIF($AD$3:AD1433,AD1433)-1,0)</f>
        <v>0</v>
      </c>
    </row>
    <row r="1434" spans="24:31" x14ac:dyDescent="0.25">
      <c r="X1434" s="1"/>
      <c r="Y1434" s="1"/>
      <c r="AD1434">
        <f>IF(data[[#This Row],[type]]="score",SUMPRODUCT($J$1:$AC$1,data[[#This Row],[ci.hts_index]:[stat.tb]]),-1)</f>
        <v>-1</v>
      </c>
      <c r="AE1434">
        <f>IF(data[[#This Row],[type]]="score",RANK(data[[#This Row],[score]],data[score])+COUNTIF($AD$3:AD1434,AD1434)-1,0)</f>
        <v>0</v>
      </c>
    </row>
    <row r="1435" spans="24:31" x14ac:dyDescent="0.25">
      <c r="X1435" s="1"/>
      <c r="Y1435" s="1"/>
      <c r="AD1435">
        <f>IF(data[[#This Row],[type]]="score",SUMPRODUCT($J$1:$AC$1,data[[#This Row],[ci.hts_index]:[stat.tb]]),-1)</f>
        <v>-1</v>
      </c>
      <c r="AE1435">
        <f>IF(data[[#This Row],[type]]="score",RANK(data[[#This Row],[score]],data[score])+COUNTIF($AD$3:AD1435,AD1435)-1,0)</f>
        <v>0</v>
      </c>
    </row>
    <row r="1436" spans="24:31" x14ac:dyDescent="0.25">
      <c r="X1436" s="1"/>
      <c r="Y1436" s="1"/>
      <c r="AD1436">
        <f>IF(data[[#This Row],[type]]="score",SUMPRODUCT($J$1:$AC$1,data[[#This Row],[ci.hts_index]:[stat.tb]]),-1)</f>
        <v>-1</v>
      </c>
      <c r="AE1436">
        <f>IF(data[[#This Row],[type]]="score",RANK(data[[#This Row],[score]],data[score])+COUNTIF($AD$3:AD1436,AD1436)-1,0)</f>
        <v>0</v>
      </c>
    </row>
    <row r="1437" spans="24:31" x14ac:dyDescent="0.25">
      <c r="X1437" s="1"/>
      <c r="Y1437" s="1"/>
      <c r="AD1437">
        <f>IF(data[[#This Row],[type]]="score",SUMPRODUCT($J$1:$AC$1,data[[#This Row],[ci.hts_index]:[stat.tb]]),-1)</f>
        <v>-1</v>
      </c>
      <c r="AE1437">
        <f>IF(data[[#This Row],[type]]="score",RANK(data[[#This Row],[score]],data[score])+COUNTIF($AD$3:AD1437,AD1437)-1,0)</f>
        <v>0</v>
      </c>
    </row>
    <row r="1438" spans="24:31" x14ac:dyDescent="0.25">
      <c r="X1438" s="1"/>
      <c r="Y1438" s="1"/>
      <c r="AD1438">
        <f>IF(data[[#This Row],[type]]="score",SUMPRODUCT($J$1:$AC$1,data[[#This Row],[ci.hts_index]:[stat.tb]]),-1)</f>
        <v>-1</v>
      </c>
      <c r="AE1438">
        <f>IF(data[[#This Row],[type]]="score",RANK(data[[#This Row],[score]],data[score])+COUNTIF($AD$3:AD1438,AD1438)-1,0)</f>
        <v>0</v>
      </c>
    </row>
    <row r="1439" spans="24:31" x14ac:dyDescent="0.25">
      <c r="X1439" s="1"/>
      <c r="Y1439" s="1"/>
      <c r="AD1439">
        <f>IF(data[[#This Row],[type]]="score",SUMPRODUCT($J$1:$AC$1,data[[#This Row],[ci.hts_index]:[stat.tb]]),-1)</f>
        <v>-1</v>
      </c>
      <c r="AE1439">
        <f>IF(data[[#This Row],[type]]="score",RANK(data[[#This Row],[score]],data[score])+COUNTIF($AD$3:AD1439,AD1439)-1,0)</f>
        <v>0</v>
      </c>
    </row>
    <row r="1440" spans="24:31" x14ac:dyDescent="0.25">
      <c r="X1440" s="1"/>
      <c r="Y1440" s="1"/>
      <c r="AD1440">
        <f>IF(data[[#This Row],[type]]="score",SUMPRODUCT($J$1:$AC$1,data[[#This Row],[ci.hts_index]:[stat.tb]]),-1)</f>
        <v>-1</v>
      </c>
      <c r="AE1440">
        <f>IF(data[[#This Row],[type]]="score",RANK(data[[#This Row],[score]],data[score])+COUNTIF($AD$3:AD1440,AD1440)-1,0)</f>
        <v>0</v>
      </c>
    </row>
    <row r="1441" spans="24:31" x14ac:dyDescent="0.25">
      <c r="X1441" s="1"/>
      <c r="Y1441" s="1"/>
      <c r="AD1441">
        <f>IF(data[[#This Row],[type]]="score",SUMPRODUCT($J$1:$AC$1,data[[#This Row],[ci.hts_index]:[stat.tb]]),-1)</f>
        <v>-1</v>
      </c>
      <c r="AE1441">
        <f>IF(data[[#This Row],[type]]="score",RANK(data[[#This Row],[score]],data[score])+COUNTIF($AD$3:AD1441,AD1441)-1,0)</f>
        <v>0</v>
      </c>
    </row>
    <row r="1442" spans="24:31" x14ac:dyDescent="0.25">
      <c r="X1442" s="1"/>
      <c r="Y1442" s="1"/>
      <c r="AD1442">
        <f>IF(data[[#This Row],[type]]="score",SUMPRODUCT($J$1:$AC$1,data[[#This Row],[ci.hts_index]:[stat.tb]]),-1)</f>
        <v>-1</v>
      </c>
      <c r="AE1442">
        <f>IF(data[[#This Row],[type]]="score",RANK(data[[#This Row],[score]],data[score])+COUNTIF($AD$3:AD1442,AD1442)-1,0)</f>
        <v>0</v>
      </c>
    </row>
    <row r="1443" spans="24:31" x14ac:dyDescent="0.25">
      <c r="X1443" s="1"/>
      <c r="Y1443" s="1"/>
      <c r="AD1443">
        <f>IF(data[[#This Row],[type]]="score",SUMPRODUCT($J$1:$AC$1,data[[#This Row],[ci.hts_index]:[stat.tb]]),-1)</f>
        <v>-1</v>
      </c>
      <c r="AE1443">
        <f>IF(data[[#This Row],[type]]="score",RANK(data[[#This Row],[score]],data[score])+COUNTIF($AD$3:AD1443,AD1443)-1,0)</f>
        <v>0</v>
      </c>
    </row>
    <row r="1444" spans="24:31" x14ac:dyDescent="0.25">
      <c r="X1444" s="1"/>
      <c r="Y1444" s="1"/>
      <c r="AD1444">
        <f>IF(data[[#This Row],[type]]="score",SUMPRODUCT($J$1:$AC$1,data[[#This Row],[ci.hts_index]:[stat.tb]]),-1)</f>
        <v>-1</v>
      </c>
      <c r="AE1444">
        <f>IF(data[[#This Row],[type]]="score",RANK(data[[#This Row],[score]],data[score])+COUNTIF($AD$3:AD1444,AD1444)-1,0)</f>
        <v>0</v>
      </c>
    </row>
    <row r="1445" spans="24:31" x14ac:dyDescent="0.25">
      <c r="X1445" s="1"/>
      <c r="Y1445" s="1"/>
      <c r="AD1445">
        <f>IF(data[[#This Row],[type]]="score",SUMPRODUCT($J$1:$AC$1,data[[#This Row],[ci.hts_index]:[stat.tb]]),-1)</f>
        <v>-1</v>
      </c>
      <c r="AE1445">
        <f>IF(data[[#This Row],[type]]="score",RANK(data[[#This Row],[score]],data[score])+COUNTIF($AD$3:AD1445,AD1445)-1,0)</f>
        <v>0</v>
      </c>
    </row>
    <row r="1446" spans="24:31" x14ac:dyDescent="0.25">
      <c r="X1446" s="1"/>
      <c r="Y1446" s="1"/>
      <c r="AD1446">
        <f>IF(data[[#This Row],[type]]="score",SUMPRODUCT($J$1:$AC$1,data[[#This Row],[ci.hts_index]:[stat.tb]]),-1)</f>
        <v>-1</v>
      </c>
      <c r="AE1446">
        <f>IF(data[[#This Row],[type]]="score",RANK(data[[#This Row],[score]],data[score])+COUNTIF($AD$3:AD1446,AD1446)-1,0)</f>
        <v>0</v>
      </c>
    </row>
    <row r="1447" spans="24:31" x14ac:dyDescent="0.25">
      <c r="X1447" s="1"/>
      <c r="Y1447" s="1"/>
      <c r="AD1447">
        <f>IF(data[[#This Row],[type]]="score",SUMPRODUCT($J$1:$AC$1,data[[#This Row],[ci.hts_index]:[stat.tb]]),-1)</f>
        <v>-1</v>
      </c>
      <c r="AE1447">
        <f>IF(data[[#This Row],[type]]="score",RANK(data[[#This Row],[score]],data[score])+COUNTIF($AD$3:AD1447,AD1447)-1,0)</f>
        <v>0</v>
      </c>
    </row>
    <row r="1448" spans="24:31" x14ac:dyDescent="0.25">
      <c r="X1448" s="1"/>
      <c r="Y1448" s="1"/>
      <c r="AD1448">
        <f>IF(data[[#This Row],[type]]="score",SUMPRODUCT($J$1:$AC$1,data[[#This Row],[ci.hts_index]:[stat.tb]]),-1)</f>
        <v>-1</v>
      </c>
      <c r="AE1448">
        <f>IF(data[[#This Row],[type]]="score",RANK(data[[#This Row],[score]],data[score])+COUNTIF($AD$3:AD1448,AD1448)-1,0)</f>
        <v>0</v>
      </c>
    </row>
    <row r="1449" spans="24:31" x14ac:dyDescent="0.25">
      <c r="X1449" s="1"/>
      <c r="Y1449" s="1"/>
      <c r="AD1449">
        <f>IF(data[[#This Row],[type]]="score",SUMPRODUCT($J$1:$AC$1,data[[#This Row],[ci.hts_index]:[stat.tb]]),-1)</f>
        <v>-1</v>
      </c>
      <c r="AE1449">
        <f>IF(data[[#This Row],[type]]="score",RANK(data[[#This Row],[score]],data[score])+COUNTIF($AD$3:AD1449,AD1449)-1,0)</f>
        <v>0</v>
      </c>
    </row>
    <row r="1450" spans="24:31" x14ac:dyDescent="0.25">
      <c r="X1450" s="1"/>
      <c r="Y1450" s="1"/>
      <c r="AD1450">
        <f>IF(data[[#This Row],[type]]="score",SUMPRODUCT($J$1:$AC$1,data[[#This Row],[ci.hts_index]:[stat.tb]]),-1)</f>
        <v>-1</v>
      </c>
      <c r="AE1450">
        <f>IF(data[[#This Row],[type]]="score",RANK(data[[#This Row],[score]],data[score])+COUNTIF($AD$3:AD1450,AD1450)-1,0)</f>
        <v>0</v>
      </c>
    </row>
    <row r="1451" spans="24:31" x14ac:dyDescent="0.25">
      <c r="X1451" s="1"/>
      <c r="Y1451" s="1"/>
      <c r="AD1451">
        <f>IF(data[[#This Row],[type]]="score",SUMPRODUCT($J$1:$AC$1,data[[#This Row],[ci.hts_index]:[stat.tb]]),-1)</f>
        <v>-1</v>
      </c>
      <c r="AE1451">
        <f>IF(data[[#This Row],[type]]="score",RANK(data[[#This Row],[score]],data[score])+COUNTIF($AD$3:AD1451,AD1451)-1,0)</f>
        <v>0</v>
      </c>
    </row>
    <row r="1452" spans="24:31" x14ac:dyDescent="0.25">
      <c r="X1452" s="1"/>
      <c r="Y1452" s="1"/>
      <c r="AD1452">
        <f>IF(data[[#This Row],[type]]="score",SUMPRODUCT($J$1:$AC$1,data[[#This Row],[ci.hts_index]:[stat.tb]]),-1)</f>
        <v>-1</v>
      </c>
      <c r="AE1452">
        <f>IF(data[[#This Row],[type]]="score",RANK(data[[#This Row],[score]],data[score])+COUNTIF($AD$3:AD1452,AD1452)-1,0)</f>
        <v>0</v>
      </c>
    </row>
    <row r="1453" spans="24:31" x14ac:dyDescent="0.25">
      <c r="X1453" s="1"/>
      <c r="Y1453" s="1"/>
      <c r="AD1453">
        <f>IF(data[[#This Row],[type]]="score",SUMPRODUCT($J$1:$AC$1,data[[#This Row],[ci.hts_index]:[stat.tb]]),-1)</f>
        <v>-1</v>
      </c>
      <c r="AE1453">
        <f>IF(data[[#This Row],[type]]="score",RANK(data[[#This Row],[score]],data[score])+COUNTIF($AD$3:AD1453,AD1453)-1,0)</f>
        <v>0</v>
      </c>
    </row>
    <row r="1454" spans="24:31" x14ac:dyDescent="0.25">
      <c r="X1454" s="1"/>
      <c r="Y1454" s="1"/>
      <c r="AD1454">
        <f>IF(data[[#This Row],[type]]="score",SUMPRODUCT($J$1:$AC$1,data[[#This Row],[ci.hts_index]:[stat.tb]]),-1)</f>
        <v>-1</v>
      </c>
      <c r="AE1454">
        <f>IF(data[[#This Row],[type]]="score",RANK(data[[#This Row],[score]],data[score])+COUNTIF($AD$3:AD1454,AD1454)-1,0)</f>
        <v>0</v>
      </c>
    </row>
    <row r="1455" spans="24:31" x14ac:dyDescent="0.25">
      <c r="X1455" s="1"/>
      <c r="Y1455" s="1"/>
      <c r="AD1455">
        <f>IF(data[[#This Row],[type]]="score",SUMPRODUCT($J$1:$AC$1,data[[#This Row],[ci.hts_index]:[stat.tb]]),-1)</f>
        <v>-1</v>
      </c>
      <c r="AE1455">
        <f>IF(data[[#This Row],[type]]="score",RANK(data[[#This Row],[score]],data[score])+COUNTIF($AD$3:AD1455,AD1455)-1,0)</f>
        <v>0</v>
      </c>
    </row>
    <row r="1456" spans="24:31" x14ac:dyDescent="0.25">
      <c r="X1456" s="1"/>
      <c r="Y1456" s="1"/>
      <c r="AD1456">
        <f>IF(data[[#This Row],[type]]="score",SUMPRODUCT($J$1:$AC$1,data[[#This Row],[ci.hts_index]:[stat.tb]]),-1)</f>
        <v>-1</v>
      </c>
      <c r="AE1456">
        <f>IF(data[[#This Row],[type]]="score",RANK(data[[#This Row],[score]],data[score])+COUNTIF($AD$3:AD1456,AD1456)-1,0)</f>
        <v>0</v>
      </c>
    </row>
    <row r="1457" spans="24:31" x14ac:dyDescent="0.25">
      <c r="X1457" s="1"/>
      <c r="Y1457" s="1"/>
      <c r="AD1457">
        <f>IF(data[[#This Row],[type]]="score",SUMPRODUCT($J$1:$AC$1,data[[#This Row],[ci.hts_index]:[stat.tb]]),-1)</f>
        <v>-1</v>
      </c>
      <c r="AE1457">
        <f>IF(data[[#This Row],[type]]="score",RANK(data[[#This Row],[score]],data[score])+COUNTIF($AD$3:AD1457,AD1457)-1,0)</f>
        <v>0</v>
      </c>
    </row>
    <row r="1458" spans="24:31" x14ac:dyDescent="0.25">
      <c r="X1458" s="1"/>
      <c r="Y1458" s="1"/>
      <c r="AD1458">
        <f>IF(data[[#This Row],[type]]="score",SUMPRODUCT($J$1:$AC$1,data[[#This Row],[ci.hts_index]:[stat.tb]]),-1)</f>
        <v>-1</v>
      </c>
      <c r="AE1458">
        <f>IF(data[[#This Row],[type]]="score",RANK(data[[#This Row],[score]],data[score])+COUNTIF($AD$3:AD1458,AD1458)-1,0)</f>
        <v>0</v>
      </c>
    </row>
    <row r="1459" spans="24:31" x14ac:dyDescent="0.25">
      <c r="X1459" s="1"/>
      <c r="Y1459" s="1"/>
      <c r="AD1459">
        <f>IF(data[[#This Row],[type]]="score",SUMPRODUCT($J$1:$AC$1,data[[#This Row],[ci.hts_index]:[stat.tb]]),-1)</f>
        <v>-1</v>
      </c>
      <c r="AE1459">
        <f>IF(data[[#This Row],[type]]="score",RANK(data[[#This Row],[score]],data[score])+COUNTIF($AD$3:AD1459,AD1459)-1,0)</f>
        <v>0</v>
      </c>
    </row>
    <row r="1460" spans="24:31" x14ac:dyDescent="0.25">
      <c r="X1460" s="1"/>
      <c r="Y1460" s="1"/>
      <c r="AD1460">
        <f>IF(data[[#This Row],[type]]="score",SUMPRODUCT($J$1:$AC$1,data[[#This Row],[ci.hts_index]:[stat.tb]]),-1)</f>
        <v>-1</v>
      </c>
      <c r="AE1460">
        <f>IF(data[[#This Row],[type]]="score",RANK(data[[#This Row],[score]],data[score])+COUNTIF($AD$3:AD1460,AD1460)-1,0)</f>
        <v>0</v>
      </c>
    </row>
    <row r="1461" spans="24:31" x14ac:dyDescent="0.25">
      <c r="X1461" s="1"/>
      <c r="Y1461" s="1"/>
      <c r="AD1461">
        <f>IF(data[[#This Row],[type]]="score",SUMPRODUCT($J$1:$AC$1,data[[#This Row],[ci.hts_index]:[stat.tb]]),-1)</f>
        <v>-1</v>
      </c>
      <c r="AE1461">
        <f>IF(data[[#This Row],[type]]="score",RANK(data[[#This Row],[score]],data[score])+COUNTIF($AD$3:AD1461,AD1461)-1,0)</f>
        <v>0</v>
      </c>
    </row>
    <row r="1462" spans="24:31" x14ac:dyDescent="0.25">
      <c r="X1462" s="1"/>
      <c r="Y1462" s="1"/>
      <c r="AD1462">
        <f>IF(data[[#This Row],[type]]="score",SUMPRODUCT($J$1:$AC$1,data[[#This Row],[ci.hts_index]:[stat.tb]]),-1)</f>
        <v>-1</v>
      </c>
      <c r="AE1462">
        <f>IF(data[[#This Row],[type]]="score",RANK(data[[#This Row],[score]],data[score])+COUNTIF($AD$3:AD1462,AD1462)-1,0)</f>
        <v>0</v>
      </c>
    </row>
    <row r="1463" spans="24:31" x14ac:dyDescent="0.25">
      <c r="X1463" s="1"/>
      <c r="Y1463" s="1"/>
      <c r="AD1463">
        <f>IF(data[[#This Row],[type]]="score",SUMPRODUCT($J$1:$AC$1,data[[#This Row],[ci.hts_index]:[stat.tb]]),-1)</f>
        <v>-1</v>
      </c>
      <c r="AE1463">
        <f>IF(data[[#This Row],[type]]="score",RANK(data[[#This Row],[score]],data[score])+COUNTIF($AD$3:AD1463,AD1463)-1,0)</f>
        <v>0</v>
      </c>
    </row>
    <row r="1464" spans="24:31" x14ac:dyDescent="0.25">
      <c r="X1464" s="1"/>
      <c r="Y1464" s="1"/>
      <c r="AD1464">
        <f>IF(data[[#This Row],[type]]="score",SUMPRODUCT($J$1:$AC$1,data[[#This Row],[ci.hts_index]:[stat.tb]]),-1)</f>
        <v>-1</v>
      </c>
      <c r="AE1464">
        <f>IF(data[[#This Row],[type]]="score",RANK(data[[#This Row],[score]],data[score])+COUNTIF($AD$3:AD1464,AD1464)-1,0)</f>
        <v>0</v>
      </c>
    </row>
    <row r="1465" spans="24:31" x14ac:dyDescent="0.25">
      <c r="X1465" s="1"/>
      <c r="Y1465" s="1"/>
      <c r="AD1465">
        <f>IF(data[[#This Row],[type]]="score",SUMPRODUCT($J$1:$AC$1,data[[#This Row],[ci.hts_index]:[stat.tb]]),-1)</f>
        <v>-1</v>
      </c>
      <c r="AE1465">
        <f>IF(data[[#This Row],[type]]="score",RANK(data[[#This Row],[score]],data[score])+COUNTIF($AD$3:AD1465,AD1465)-1,0)</f>
        <v>0</v>
      </c>
    </row>
    <row r="1466" spans="24:31" x14ac:dyDescent="0.25">
      <c r="X1466" s="1"/>
      <c r="Y1466" s="1"/>
      <c r="AD1466">
        <f>IF(data[[#This Row],[type]]="score",SUMPRODUCT($J$1:$AC$1,data[[#This Row],[ci.hts_index]:[stat.tb]]),-1)</f>
        <v>-1</v>
      </c>
      <c r="AE1466">
        <f>IF(data[[#This Row],[type]]="score",RANK(data[[#This Row],[score]],data[score])+COUNTIF($AD$3:AD1466,AD1466)-1,0)</f>
        <v>0</v>
      </c>
    </row>
    <row r="1467" spans="24:31" x14ac:dyDescent="0.25">
      <c r="X1467" s="1"/>
      <c r="Y1467" s="1"/>
      <c r="AD1467">
        <f>IF(data[[#This Row],[type]]="score",SUMPRODUCT($J$1:$AC$1,data[[#This Row],[ci.hts_index]:[stat.tb]]),-1)</f>
        <v>-1</v>
      </c>
      <c r="AE1467">
        <f>IF(data[[#This Row],[type]]="score",RANK(data[[#This Row],[score]],data[score])+COUNTIF($AD$3:AD1467,AD1467)-1,0)</f>
        <v>0</v>
      </c>
    </row>
    <row r="1468" spans="24:31" x14ac:dyDescent="0.25">
      <c r="X1468" s="1"/>
      <c r="Y1468" s="1"/>
      <c r="AD1468">
        <f>IF(data[[#This Row],[type]]="score",SUMPRODUCT($J$1:$AC$1,data[[#This Row],[ci.hts_index]:[stat.tb]]),-1)</f>
        <v>-1</v>
      </c>
      <c r="AE1468">
        <f>IF(data[[#This Row],[type]]="score",RANK(data[[#This Row],[score]],data[score])+COUNTIF($AD$3:AD1468,AD1468)-1,0)</f>
        <v>0</v>
      </c>
    </row>
    <row r="1469" spans="24:31" x14ac:dyDescent="0.25">
      <c r="X1469" s="1"/>
      <c r="Y1469" s="1"/>
      <c r="AD1469">
        <f>IF(data[[#This Row],[type]]="score",SUMPRODUCT($J$1:$AC$1,data[[#This Row],[ci.hts_index]:[stat.tb]]),-1)</f>
        <v>-1</v>
      </c>
      <c r="AE1469">
        <f>IF(data[[#This Row],[type]]="score",RANK(data[[#This Row],[score]],data[score])+COUNTIF($AD$3:AD1469,AD1469)-1,0)</f>
        <v>0</v>
      </c>
    </row>
    <row r="1470" spans="24:31" x14ac:dyDescent="0.25">
      <c r="X1470" s="1"/>
      <c r="Y1470" s="1"/>
      <c r="AD1470">
        <f>IF(data[[#This Row],[type]]="score",SUMPRODUCT($J$1:$AC$1,data[[#This Row],[ci.hts_index]:[stat.tb]]),-1)</f>
        <v>-1</v>
      </c>
      <c r="AE1470">
        <f>IF(data[[#This Row],[type]]="score",RANK(data[[#This Row],[score]],data[score])+COUNTIF($AD$3:AD1470,AD1470)-1,0)</f>
        <v>0</v>
      </c>
    </row>
    <row r="1471" spans="24:31" x14ac:dyDescent="0.25">
      <c r="X1471" s="1"/>
      <c r="Y1471" s="1"/>
      <c r="AD1471">
        <f>IF(data[[#This Row],[type]]="score",SUMPRODUCT($J$1:$AC$1,data[[#This Row],[ci.hts_index]:[stat.tb]]),-1)</f>
        <v>-1</v>
      </c>
      <c r="AE1471">
        <f>IF(data[[#This Row],[type]]="score",RANK(data[[#This Row],[score]],data[score])+COUNTIF($AD$3:AD1471,AD1471)-1,0)</f>
        <v>0</v>
      </c>
    </row>
    <row r="1472" spans="24:31" x14ac:dyDescent="0.25">
      <c r="X1472" s="1"/>
      <c r="Y1472" s="1"/>
      <c r="AD1472">
        <f>IF(data[[#This Row],[type]]="score",SUMPRODUCT($J$1:$AC$1,data[[#This Row],[ci.hts_index]:[stat.tb]]),-1)</f>
        <v>-1</v>
      </c>
      <c r="AE1472">
        <f>IF(data[[#This Row],[type]]="score",RANK(data[[#This Row],[score]],data[score])+COUNTIF($AD$3:AD1472,AD1472)-1,0)</f>
        <v>0</v>
      </c>
    </row>
    <row r="1473" spans="24:31" x14ac:dyDescent="0.25">
      <c r="X1473" s="1"/>
      <c r="Y1473" s="1"/>
      <c r="AD1473">
        <f>IF(data[[#This Row],[type]]="score",SUMPRODUCT($J$1:$AC$1,data[[#This Row],[ci.hts_index]:[stat.tb]]),-1)</f>
        <v>-1</v>
      </c>
      <c r="AE1473">
        <f>IF(data[[#This Row],[type]]="score",RANK(data[[#This Row],[score]],data[score])+COUNTIF($AD$3:AD1473,AD1473)-1,0)</f>
        <v>0</v>
      </c>
    </row>
    <row r="1474" spans="24:31" x14ac:dyDescent="0.25">
      <c r="X1474" s="1"/>
      <c r="Y1474" s="1"/>
      <c r="AD1474">
        <f>IF(data[[#This Row],[type]]="score",SUMPRODUCT($J$1:$AC$1,data[[#This Row],[ci.hts_index]:[stat.tb]]),-1)</f>
        <v>-1</v>
      </c>
      <c r="AE1474">
        <f>IF(data[[#This Row],[type]]="score",RANK(data[[#This Row],[score]],data[score])+COUNTIF($AD$3:AD1474,AD1474)-1,0)</f>
        <v>0</v>
      </c>
    </row>
    <row r="1475" spans="24:31" x14ac:dyDescent="0.25">
      <c r="X1475" s="1"/>
      <c r="Y1475" s="1"/>
      <c r="AD1475">
        <f>IF(data[[#This Row],[type]]="score",SUMPRODUCT($J$1:$AC$1,data[[#This Row],[ci.hts_index]:[stat.tb]]),-1)</f>
        <v>-1</v>
      </c>
      <c r="AE1475">
        <f>IF(data[[#This Row],[type]]="score",RANK(data[[#This Row],[score]],data[score])+COUNTIF($AD$3:AD1475,AD1475)-1,0)</f>
        <v>0</v>
      </c>
    </row>
    <row r="1476" spans="24:31" x14ac:dyDescent="0.25">
      <c r="X1476" s="1"/>
      <c r="Y1476" s="1"/>
      <c r="AD1476">
        <f>IF(data[[#This Row],[type]]="score",SUMPRODUCT($J$1:$AC$1,data[[#This Row],[ci.hts_index]:[stat.tb]]),-1)</f>
        <v>-1</v>
      </c>
      <c r="AE1476">
        <f>IF(data[[#This Row],[type]]="score",RANK(data[[#This Row],[score]],data[score])+COUNTIF($AD$3:AD1476,AD1476)-1,0)</f>
        <v>0</v>
      </c>
    </row>
    <row r="1477" spans="24:31" x14ac:dyDescent="0.25">
      <c r="X1477" s="1"/>
      <c r="Y1477" s="1"/>
      <c r="AD1477">
        <f>IF(data[[#This Row],[type]]="score",SUMPRODUCT($J$1:$AC$1,data[[#This Row],[ci.hts_index]:[stat.tb]]),-1)</f>
        <v>-1</v>
      </c>
      <c r="AE1477">
        <f>IF(data[[#This Row],[type]]="score",RANK(data[[#This Row],[score]],data[score])+COUNTIF($AD$3:AD1477,AD1477)-1,0)</f>
        <v>0</v>
      </c>
    </row>
    <row r="1478" spans="24:31" x14ac:dyDescent="0.25">
      <c r="X1478" s="1"/>
      <c r="Y1478" s="1"/>
      <c r="AD1478">
        <f>IF(data[[#This Row],[type]]="score",SUMPRODUCT($J$1:$AC$1,data[[#This Row],[ci.hts_index]:[stat.tb]]),-1)</f>
        <v>-1</v>
      </c>
      <c r="AE1478">
        <f>IF(data[[#This Row],[type]]="score",RANK(data[[#This Row],[score]],data[score])+COUNTIF($AD$3:AD1478,AD1478)-1,0)</f>
        <v>0</v>
      </c>
    </row>
    <row r="1479" spans="24:31" x14ac:dyDescent="0.25">
      <c r="X1479" s="1"/>
      <c r="Y1479" s="1"/>
      <c r="AD1479">
        <f>IF(data[[#This Row],[type]]="score",SUMPRODUCT($J$1:$AC$1,data[[#This Row],[ci.hts_index]:[stat.tb]]),-1)</f>
        <v>-1</v>
      </c>
      <c r="AE1479">
        <f>IF(data[[#This Row],[type]]="score",RANK(data[[#This Row],[score]],data[score])+COUNTIF($AD$3:AD1479,AD1479)-1,0)</f>
        <v>0</v>
      </c>
    </row>
    <row r="1480" spans="24:31" x14ac:dyDescent="0.25">
      <c r="X1480" s="1"/>
      <c r="Y1480" s="1"/>
      <c r="AD1480">
        <f>IF(data[[#This Row],[type]]="score",SUMPRODUCT($J$1:$AC$1,data[[#This Row],[ci.hts_index]:[stat.tb]]),-1)</f>
        <v>-1</v>
      </c>
      <c r="AE1480">
        <f>IF(data[[#This Row],[type]]="score",RANK(data[[#This Row],[score]],data[score])+COUNTIF($AD$3:AD1480,AD1480)-1,0)</f>
        <v>0</v>
      </c>
    </row>
    <row r="1481" spans="24:31" x14ac:dyDescent="0.25">
      <c r="X1481" s="1"/>
      <c r="Y1481" s="1"/>
      <c r="AD1481">
        <f>IF(data[[#This Row],[type]]="score",SUMPRODUCT($J$1:$AC$1,data[[#This Row],[ci.hts_index]:[stat.tb]]),-1)</f>
        <v>-1</v>
      </c>
      <c r="AE1481">
        <f>IF(data[[#This Row],[type]]="score",RANK(data[[#This Row],[score]],data[score])+COUNTIF($AD$3:AD1481,AD1481)-1,0)</f>
        <v>0</v>
      </c>
    </row>
    <row r="1482" spans="24:31" x14ac:dyDescent="0.25">
      <c r="X1482" s="1"/>
      <c r="Y1482" s="1"/>
      <c r="AD1482">
        <f>IF(data[[#This Row],[type]]="score",SUMPRODUCT($J$1:$AC$1,data[[#This Row],[ci.hts_index]:[stat.tb]]),-1)</f>
        <v>-1</v>
      </c>
      <c r="AE1482">
        <f>IF(data[[#This Row],[type]]="score",RANK(data[[#This Row],[score]],data[score])+COUNTIF($AD$3:AD1482,AD1482)-1,0)</f>
        <v>0</v>
      </c>
    </row>
    <row r="1483" spans="24:31" x14ac:dyDescent="0.25">
      <c r="X1483" s="1"/>
      <c r="Y1483" s="1"/>
      <c r="AD1483">
        <f>IF(data[[#This Row],[type]]="score",SUMPRODUCT($J$1:$AC$1,data[[#This Row],[ci.hts_index]:[stat.tb]]),-1)</f>
        <v>-1</v>
      </c>
      <c r="AE1483">
        <f>IF(data[[#This Row],[type]]="score",RANK(data[[#This Row],[score]],data[score])+COUNTIF($AD$3:AD1483,AD1483)-1,0)</f>
        <v>0</v>
      </c>
    </row>
    <row r="1484" spans="24:31" x14ac:dyDescent="0.25">
      <c r="X1484" s="1"/>
      <c r="Y1484" s="1"/>
      <c r="AD1484">
        <f>IF(data[[#This Row],[type]]="score",SUMPRODUCT($J$1:$AC$1,data[[#This Row],[ci.hts_index]:[stat.tb]]),-1)</f>
        <v>-1</v>
      </c>
      <c r="AE1484">
        <f>IF(data[[#This Row],[type]]="score",RANK(data[[#This Row],[score]],data[score])+COUNTIF($AD$3:AD1484,AD1484)-1,0)</f>
        <v>0</v>
      </c>
    </row>
    <row r="1485" spans="24:31" x14ac:dyDescent="0.25">
      <c r="X1485" s="1"/>
      <c r="Y1485" s="1"/>
      <c r="AD1485">
        <f>IF(data[[#This Row],[type]]="score",SUMPRODUCT($J$1:$AC$1,data[[#This Row],[ci.hts_index]:[stat.tb]]),-1)</f>
        <v>-1</v>
      </c>
      <c r="AE1485">
        <f>IF(data[[#This Row],[type]]="score",RANK(data[[#This Row],[score]],data[score])+COUNTIF($AD$3:AD1485,AD1485)-1,0)</f>
        <v>0</v>
      </c>
    </row>
    <row r="1486" spans="24:31" x14ac:dyDescent="0.25">
      <c r="X1486" s="1"/>
      <c r="Y1486" s="1"/>
      <c r="AD1486">
        <f>IF(data[[#This Row],[type]]="score",SUMPRODUCT($J$1:$AC$1,data[[#This Row],[ci.hts_index]:[stat.tb]]),-1)</f>
        <v>-1</v>
      </c>
      <c r="AE1486">
        <f>IF(data[[#This Row],[type]]="score",RANK(data[[#This Row],[score]],data[score])+COUNTIF($AD$3:AD1486,AD1486)-1,0)</f>
        <v>0</v>
      </c>
    </row>
    <row r="1487" spans="24:31" x14ac:dyDescent="0.25">
      <c r="X1487" s="1"/>
      <c r="Y1487" s="1"/>
      <c r="AD1487">
        <f>IF(data[[#This Row],[type]]="score",SUMPRODUCT($J$1:$AC$1,data[[#This Row],[ci.hts_index]:[stat.tb]]),-1)</f>
        <v>-1</v>
      </c>
      <c r="AE1487">
        <f>IF(data[[#This Row],[type]]="score",RANK(data[[#This Row],[score]],data[score])+COUNTIF($AD$3:AD1487,AD1487)-1,0)</f>
        <v>0</v>
      </c>
    </row>
    <row r="1488" spans="24:31" x14ac:dyDescent="0.25">
      <c r="X1488" s="1"/>
      <c r="Y1488" s="1"/>
      <c r="AD1488">
        <f>IF(data[[#This Row],[type]]="score",SUMPRODUCT($J$1:$AC$1,data[[#This Row],[ci.hts_index]:[stat.tb]]),-1)</f>
        <v>-1</v>
      </c>
      <c r="AE1488">
        <f>IF(data[[#This Row],[type]]="score",RANK(data[[#This Row],[score]],data[score])+COUNTIF($AD$3:AD1488,AD1488)-1,0)</f>
        <v>0</v>
      </c>
    </row>
    <row r="1489" spans="24:31" x14ac:dyDescent="0.25">
      <c r="X1489" s="1"/>
      <c r="Y1489" s="1"/>
      <c r="AD1489">
        <f>IF(data[[#This Row],[type]]="score",SUMPRODUCT($J$1:$AC$1,data[[#This Row],[ci.hts_index]:[stat.tb]]),-1)</f>
        <v>-1</v>
      </c>
      <c r="AE1489">
        <f>IF(data[[#This Row],[type]]="score",RANK(data[[#This Row],[score]],data[score])+COUNTIF($AD$3:AD1489,AD1489)-1,0)</f>
        <v>0</v>
      </c>
    </row>
    <row r="1490" spans="24:31" x14ac:dyDescent="0.25">
      <c r="X1490" s="1"/>
      <c r="Y1490" s="1"/>
      <c r="AD1490">
        <f>IF(data[[#This Row],[type]]="score",SUMPRODUCT($J$1:$AC$1,data[[#This Row],[ci.hts_index]:[stat.tb]]),-1)</f>
        <v>-1</v>
      </c>
      <c r="AE1490">
        <f>IF(data[[#This Row],[type]]="score",RANK(data[[#This Row],[score]],data[score])+COUNTIF($AD$3:AD1490,AD1490)-1,0)</f>
        <v>0</v>
      </c>
    </row>
    <row r="1491" spans="24:31" x14ac:dyDescent="0.25">
      <c r="X1491" s="1"/>
      <c r="Y1491" s="1"/>
      <c r="AD1491">
        <f>IF(data[[#This Row],[type]]="score",SUMPRODUCT($J$1:$AC$1,data[[#This Row],[ci.hts_index]:[stat.tb]]),-1)</f>
        <v>-1</v>
      </c>
      <c r="AE1491">
        <f>IF(data[[#This Row],[type]]="score",RANK(data[[#This Row],[score]],data[score])+COUNTIF($AD$3:AD1491,AD1491)-1,0)</f>
        <v>0</v>
      </c>
    </row>
    <row r="1492" spans="24:31" x14ac:dyDescent="0.25">
      <c r="X1492" s="1"/>
      <c r="Y1492" s="1"/>
      <c r="AD1492">
        <f>IF(data[[#This Row],[type]]="score",SUMPRODUCT($J$1:$AC$1,data[[#This Row],[ci.hts_index]:[stat.tb]]),-1)</f>
        <v>-1</v>
      </c>
      <c r="AE1492">
        <f>IF(data[[#This Row],[type]]="score",RANK(data[[#This Row],[score]],data[score])+COUNTIF($AD$3:AD1492,AD1492)-1,0)</f>
        <v>0</v>
      </c>
    </row>
    <row r="1493" spans="24:31" x14ac:dyDescent="0.25">
      <c r="X1493" s="1"/>
      <c r="Y1493" s="1"/>
      <c r="AD1493">
        <f>IF(data[[#This Row],[type]]="score",SUMPRODUCT($J$1:$AC$1,data[[#This Row],[ci.hts_index]:[stat.tb]]),-1)</f>
        <v>-1</v>
      </c>
      <c r="AE1493">
        <f>IF(data[[#This Row],[type]]="score",RANK(data[[#This Row],[score]],data[score])+COUNTIF($AD$3:AD1493,AD1493)-1,0)</f>
        <v>0</v>
      </c>
    </row>
    <row r="1494" spans="24:31" x14ac:dyDescent="0.25">
      <c r="X1494" s="1"/>
      <c r="Y1494" s="1"/>
      <c r="AD1494">
        <f>IF(data[[#This Row],[type]]="score",SUMPRODUCT($J$1:$AC$1,data[[#This Row],[ci.hts_index]:[stat.tb]]),-1)</f>
        <v>-1</v>
      </c>
      <c r="AE1494">
        <f>IF(data[[#This Row],[type]]="score",RANK(data[[#This Row],[score]],data[score])+COUNTIF($AD$3:AD1494,AD1494)-1,0)</f>
        <v>0</v>
      </c>
    </row>
    <row r="1495" spans="24:31" x14ac:dyDescent="0.25">
      <c r="X1495" s="1"/>
      <c r="Y1495" s="1"/>
      <c r="AD1495">
        <f>IF(data[[#This Row],[type]]="score",SUMPRODUCT($J$1:$AC$1,data[[#This Row],[ci.hts_index]:[stat.tb]]),-1)</f>
        <v>-1</v>
      </c>
      <c r="AE1495">
        <f>IF(data[[#This Row],[type]]="score",RANK(data[[#This Row],[score]],data[score])+COUNTIF($AD$3:AD1495,AD1495)-1,0)</f>
        <v>0</v>
      </c>
    </row>
    <row r="1496" spans="24:31" x14ac:dyDescent="0.25">
      <c r="X1496" s="1"/>
      <c r="Y1496" s="1"/>
      <c r="AD1496">
        <f>IF(data[[#This Row],[type]]="score",SUMPRODUCT($J$1:$AC$1,data[[#This Row],[ci.hts_index]:[stat.tb]]),-1)</f>
        <v>-1</v>
      </c>
      <c r="AE1496">
        <f>IF(data[[#This Row],[type]]="score",RANK(data[[#This Row],[score]],data[score])+COUNTIF($AD$3:AD1496,AD1496)-1,0)</f>
        <v>0</v>
      </c>
    </row>
    <row r="1497" spans="24:31" x14ac:dyDescent="0.25">
      <c r="X1497" s="1"/>
      <c r="Y1497" s="1"/>
      <c r="AD1497">
        <f>IF(data[[#This Row],[type]]="score",SUMPRODUCT($J$1:$AC$1,data[[#This Row],[ci.hts_index]:[stat.tb]]),-1)</f>
        <v>-1</v>
      </c>
      <c r="AE1497">
        <f>IF(data[[#This Row],[type]]="score",RANK(data[[#This Row],[score]],data[score])+COUNTIF($AD$3:AD1497,AD1497)-1,0)</f>
        <v>0</v>
      </c>
    </row>
    <row r="1498" spans="24:31" x14ac:dyDescent="0.25">
      <c r="X1498" s="1"/>
      <c r="Y1498" s="1"/>
      <c r="AD1498">
        <f>IF(data[[#This Row],[type]]="score",SUMPRODUCT($J$1:$AC$1,data[[#This Row],[ci.hts_index]:[stat.tb]]),-1)</f>
        <v>-1</v>
      </c>
      <c r="AE1498">
        <f>IF(data[[#This Row],[type]]="score",RANK(data[[#This Row],[score]],data[score])+COUNTIF($AD$3:AD1498,AD1498)-1,0)</f>
        <v>0</v>
      </c>
    </row>
    <row r="1499" spans="24:31" x14ac:dyDescent="0.25">
      <c r="X1499" s="1"/>
      <c r="Y1499" s="1"/>
      <c r="AD1499">
        <f>IF(data[[#This Row],[type]]="score",SUMPRODUCT($J$1:$AC$1,data[[#This Row],[ci.hts_index]:[stat.tb]]),-1)</f>
        <v>-1</v>
      </c>
      <c r="AE1499">
        <f>IF(data[[#This Row],[type]]="score",RANK(data[[#This Row],[score]],data[score])+COUNTIF($AD$3:AD1499,AD1499)-1,0)</f>
        <v>0</v>
      </c>
    </row>
    <row r="1500" spans="24:31" x14ac:dyDescent="0.25">
      <c r="X1500" s="1"/>
      <c r="Y1500" s="1"/>
      <c r="AD1500">
        <f>IF(data[[#This Row],[type]]="score",SUMPRODUCT($J$1:$AC$1,data[[#This Row],[ci.hts_index]:[stat.tb]]),-1)</f>
        <v>-1</v>
      </c>
      <c r="AE1500">
        <f>IF(data[[#This Row],[type]]="score",RANK(data[[#This Row],[score]],data[score])+COUNTIF($AD$3:AD1500,AD1500)-1,0)</f>
        <v>0</v>
      </c>
    </row>
    <row r="1501" spans="24:31" x14ac:dyDescent="0.25">
      <c r="X1501" s="1"/>
      <c r="Y1501" s="1"/>
      <c r="AD1501">
        <f>IF(data[[#This Row],[type]]="score",SUMPRODUCT($J$1:$AC$1,data[[#This Row],[ci.hts_index]:[stat.tb]]),-1)</f>
        <v>-1</v>
      </c>
      <c r="AE1501">
        <f>IF(data[[#This Row],[type]]="score",RANK(data[[#This Row],[score]],data[score])+COUNTIF($AD$3:AD1501,AD1501)-1,0)</f>
        <v>0</v>
      </c>
    </row>
    <row r="1502" spans="24:31" x14ac:dyDescent="0.25">
      <c r="X1502" s="1"/>
      <c r="Y1502" s="1"/>
      <c r="AD1502">
        <f>IF(data[[#This Row],[type]]="score",SUMPRODUCT($J$1:$AC$1,data[[#This Row],[ci.hts_index]:[stat.tb]]),-1)</f>
        <v>-1</v>
      </c>
      <c r="AE1502">
        <f>IF(data[[#This Row],[type]]="score",RANK(data[[#This Row],[score]],data[score])+COUNTIF($AD$3:AD1502,AD1502)-1,0)</f>
        <v>0</v>
      </c>
    </row>
    <row r="1503" spans="24:31" x14ac:dyDescent="0.25">
      <c r="X1503" s="1"/>
      <c r="Y1503" s="1"/>
      <c r="AD1503">
        <f>IF(data[[#This Row],[type]]="score",SUMPRODUCT($J$1:$AC$1,data[[#This Row],[ci.hts_index]:[stat.tb]]),-1)</f>
        <v>-1</v>
      </c>
      <c r="AE1503">
        <f>IF(data[[#This Row],[type]]="score",RANK(data[[#This Row],[score]],data[score])+COUNTIF($AD$3:AD1503,AD1503)-1,0)</f>
        <v>0</v>
      </c>
    </row>
    <row r="1504" spans="24:31" x14ac:dyDescent="0.25">
      <c r="X1504" s="1"/>
      <c r="Y1504" s="1"/>
      <c r="AD1504">
        <f>IF(data[[#This Row],[type]]="score",SUMPRODUCT($J$1:$AC$1,data[[#This Row],[ci.hts_index]:[stat.tb]]),-1)</f>
        <v>-1</v>
      </c>
      <c r="AE1504">
        <f>IF(data[[#This Row],[type]]="score",RANK(data[[#This Row],[score]],data[score])+COUNTIF($AD$3:AD1504,AD1504)-1,0)</f>
        <v>0</v>
      </c>
    </row>
    <row r="1505" spans="24:31" x14ac:dyDescent="0.25">
      <c r="X1505" s="1"/>
      <c r="Y1505" s="1"/>
      <c r="AD1505">
        <f>IF(data[[#This Row],[type]]="score",SUMPRODUCT($J$1:$AC$1,data[[#This Row],[ci.hts_index]:[stat.tb]]),-1)</f>
        <v>-1</v>
      </c>
      <c r="AE1505">
        <f>IF(data[[#This Row],[type]]="score",RANK(data[[#This Row],[score]],data[score])+COUNTIF($AD$3:AD1505,AD1505)-1,0)</f>
        <v>0</v>
      </c>
    </row>
    <row r="1506" spans="24:31" x14ac:dyDescent="0.25">
      <c r="X1506" s="1"/>
      <c r="Y1506" s="1"/>
      <c r="AD1506">
        <f>IF(data[[#This Row],[type]]="score",SUMPRODUCT($J$1:$AC$1,data[[#This Row],[ci.hts_index]:[stat.tb]]),-1)</f>
        <v>-1</v>
      </c>
      <c r="AE1506">
        <f>IF(data[[#This Row],[type]]="score",RANK(data[[#This Row],[score]],data[score])+COUNTIF($AD$3:AD1506,AD1506)-1,0)</f>
        <v>0</v>
      </c>
    </row>
    <row r="1507" spans="24:31" x14ac:dyDescent="0.25">
      <c r="X1507" s="1"/>
      <c r="Y1507" s="1"/>
      <c r="AD1507">
        <f>IF(data[[#This Row],[type]]="score",SUMPRODUCT($J$1:$AC$1,data[[#This Row],[ci.hts_index]:[stat.tb]]),-1)</f>
        <v>-1</v>
      </c>
      <c r="AE1507">
        <f>IF(data[[#This Row],[type]]="score",RANK(data[[#This Row],[score]],data[score])+COUNTIF($AD$3:AD1507,AD1507)-1,0)</f>
        <v>0</v>
      </c>
    </row>
    <row r="1508" spans="24:31" x14ac:dyDescent="0.25">
      <c r="X1508" s="1"/>
      <c r="Y1508" s="1"/>
      <c r="AD1508">
        <f>IF(data[[#This Row],[type]]="score",SUMPRODUCT($J$1:$AC$1,data[[#This Row],[ci.hts_index]:[stat.tb]]),-1)</f>
        <v>-1</v>
      </c>
      <c r="AE1508">
        <f>IF(data[[#This Row],[type]]="score",RANK(data[[#This Row],[score]],data[score])+COUNTIF($AD$3:AD1508,AD1508)-1,0)</f>
        <v>0</v>
      </c>
    </row>
    <row r="1509" spans="24:31" x14ac:dyDescent="0.25">
      <c r="X1509" s="1"/>
      <c r="Y1509" s="1"/>
      <c r="AD1509">
        <f>IF(data[[#This Row],[type]]="score",SUMPRODUCT($J$1:$AC$1,data[[#This Row],[ci.hts_index]:[stat.tb]]),-1)</f>
        <v>-1</v>
      </c>
      <c r="AE1509">
        <f>IF(data[[#This Row],[type]]="score",RANK(data[[#This Row],[score]],data[score])+COUNTIF($AD$3:AD1509,AD1509)-1,0)</f>
        <v>0</v>
      </c>
    </row>
    <row r="1510" spans="24:31" x14ac:dyDescent="0.25">
      <c r="X1510" s="1"/>
      <c r="Y1510" s="1"/>
      <c r="AD1510">
        <f>IF(data[[#This Row],[type]]="score",SUMPRODUCT($J$1:$AC$1,data[[#This Row],[ci.hts_index]:[stat.tb]]),-1)</f>
        <v>-1</v>
      </c>
      <c r="AE1510">
        <f>IF(data[[#This Row],[type]]="score",RANK(data[[#This Row],[score]],data[score])+COUNTIF($AD$3:AD1510,AD1510)-1,0)</f>
        <v>0</v>
      </c>
    </row>
    <row r="1511" spans="24:31" x14ac:dyDescent="0.25">
      <c r="X1511" s="1"/>
      <c r="Y1511" s="1"/>
      <c r="AD1511">
        <f>IF(data[[#This Row],[type]]="score",SUMPRODUCT($J$1:$AC$1,data[[#This Row],[ci.hts_index]:[stat.tb]]),-1)</f>
        <v>-1</v>
      </c>
      <c r="AE1511">
        <f>IF(data[[#This Row],[type]]="score",RANK(data[[#This Row],[score]],data[score])+COUNTIF($AD$3:AD1511,AD1511)-1,0)</f>
        <v>0</v>
      </c>
    </row>
    <row r="1512" spans="24:31" x14ac:dyDescent="0.25">
      <c r="X1512" s="1"/>
      <c r="Y1512" s="1"/>
      <c r="AD1512">
        <f>IF(data[[#This Row],[type]]="score",SUMPRODUCT($J$1:$AC$1,data[[#This Row],[ci.hts_index]:[stat.tb]]),-1)</f>
        <v>-1</v>
      </c>
      <c r="AE1512">
        <f>IF(data[[#This Row],[type]]="score",RANK(data[[#This Row],[score]],data[score])+COUNTIF($AD$3:AD1512,AD1512)-1,0)</f>
        <v>0</v>
      </c>
    </row>
    <row r="1513" spans="24:31" x14ac:dyDescent="0.25">
      <c r="X1513" s="1"/>
      <c r="Y1513" s="1"/>
      <c r="AD1513">
        <f>IF(data[[#This Row],[type]]="score",SUMPRODUCT($J$1:$AC$1,data[[#This Row],[ci.hts_index]:[stat.tb]]),-1)</f>
        <v>-1</v>
      </c>
      <c r="AE1513">
        <f>IF(data[[#This Row],[type]]="score",RANK(data[[#This Row],[score]],data[score])+COUNTIF($AD$3:AD1513,AD1513)-1,0)</f>
        <v>0</v>
      </c>
    </row>
    <row r="1514" spans="24:31" x14ac:dyDescent="0.25">
      <c r="X1514" s="1"/>
      <c r="Y1514" s="1"/>
      <c r="AD1514">
        <f>IF(data[[#This Row],[type]]="score",SUMPRODUCT($J$1:$AC$1,data[[#This Row],[ci.hts_index]:[stat.tb]]),-1)</f>
        <v>-1</v>
      </c>
      <c r="AE1514">
        <f>IF(data[[#This Row],[type]]="score",RANK(data[[#This Row],[score]],data[score])+COUNTIF($AD$3:AD1514,AD1514)-1,0)</f>
        <v>0</v>
      </c>
    </row>
    <row r="1515" spans="24:31" x14ac:dyDescent="0.25">
      <c r="X1515" s="1"/>
      <c r="Y1515" s="1"/>
      <c r="AD1515">
        <f>IF(data[[#This Row],[type]]="score",SUMPRODUCT($J$1:$AC$1,data[[#This Row],[ci.hts_index]:[stat.tb]]),-1)</f>
        <v>-1</v>
      </c>
      <c r="AE1515">
        <f>IF(data[[#This Row],[type]]="score",RANK(data[[#This Row],[score]],data[score])+COUNTIF($AD$3:AD1515,AD1515)-1,0)</f>
        <v>0</v>
      </c>
    </row>
    <row r="1516" spans="24:31" x14ac:dyDescent="0.25">
      <c r="X1516" s="1"/>
      <c r="Y1516" s="1"/>
      <c r="AD1516">
        <f>IF(data[[#This Row],[type]]="score",SUMPRODUCT($J$1:$AC$1,data[[#This Row],[ci.hts_index]:[stat.tb]]),-1)</f>
        <v>-1</v>
      </c>
      <c r="AE1516">
        <f>IF(data[[#This Row],[type]]="score",RANK(data[[#This Row],[score]],data[score])+COUNTIF($AD$3:AD1516,AD1516)-1,0)</f>
        <v>0</v>
      </c>
    </row>
    <row r="1517" spans="24:31" x14ac:dyDescent="0.25">
      <c r="X1517" s="1"/>
      <c r="Y1517" s="1"/>
      <c r="AD1517">
        <f>IF(data[[#This Row],[type]]="score",SUMPRODUCT($J$1:$AC$1,data[[#This Row],[ci.hts_index]:[stat.tb]]),-1)</f>
        <v>-1</v>
      </c>
      <c r="AE1517">
        <f>IF(data[[#This Row],[type]]="score",RANK(data[[#This Row],[score]],data[score])+COUNTIF($AD$3:AD1517,AD1517)-1,0)</f>
        <v>0</v>
      </c>
    </row>
    <row r="1518" spans="24:31" x14ac:dyDescent="0.25">
      <c r="X1518" s="1"/>
      <c r="Y1518" s="1"/>
      <c r="AD1518">
        <f>IF(data[[#This Row],[type]]="score",SUMPRODUCT($J$1:$AC$1,data[[#This Row],[ci.hts_index]:[stat.tb]]),-1)</f>
        <v>-1</v>
      </c>
      <c r="AE1518">
        <f>IF(data[[#This Row],[type]]="score",RANK(data[[#This Row],[score]],data[score])+COUNTIF($AD$3:AD1518,AD1518)-1,0)</f>
        <v>0</v>
      </c>
    </row>
    <row r="1519" spans="24:31" x14ac:dyDescent="0.25">
      <c r="X1519" s="1"/>
      <c r="Y1519" s="1"/>
      <c r="AD1519">
        <f>IF(data[[#This Row],[type]]="score",SUMPRODUCT($J$1:$AC$1,data[[#This Row],[ci.hts_index]:[stat.tb]]),-1)</f>
        <v>-1</v>
      </c>
      <c r="AE1519">
        <f>IF(data[[#This Row],[type]]="score",RANK(data[[#This Row],[score]],data[score])+COUNTIF($AD$3:AD1519,AD1519)-1,0)</f>
        <v>0</v>
      </c>
    </row>
    <row r="1520" spans="24:31" x14ac:dyDescent="0.25">
      <c r="X1520" s="1"/>
      <c r="Y1520" s="1"/>
      <c r="AD1520">
        <f>IF(data[[#This Row],[type]]="score",SUMPRODUCT($J$1:$AC$1,data[[#This Row],[ci.hts_index]:[stat.tb]]),-1)</f>
        <v>-1</v>
      </c>
      <c r="AE1520">
        <f>IF(data[[#This Row],[type]]="score",RANK(data[[#This Row],[score]],data[score])+COUNTIF($AD$3:AD1520,AD1520)-1,0)</f>
        <v>0</v>
      </c>
    </row>
    <row r="1521" spans="24:31" x14ac:dyDescent="0.25">
      <c r="X1521" s="1"/>
      <c r="Y1521" s="1"/>
      <c r="AD1521">
        <f>IF(data[[#This Row],[type]]="score",SUMPRODUCT($J$1:$AC$1,data[[#This Row],[ci.hts_index]:[stat.tb]]),-1)</f>
        <v>-1</v>
      </c>
      <c r="AE1521">
        <f>IF(data[[#This Row],[type]]="score",RANK(data[[#This Row],[score]],data[score])+COUNTIF($AD$3:AD1521,AD1521)-1,0)</f>
        <v>0</v>
      </c>
    </row>
    <row r="1522" spans="24:31" x14ac:dyDescent="0.25">
      <c r="X1522" s="1"/>
      <c r="Y1522" s="1"/>
      <c r="AD1522">
        <f>IF(data[[#This Row],[type]]="score",SUMPRODUCT($J$1:$AC$1,data[[#This Row],[ci.hts_index]:[stat.tb]]),-1)</f>
        <v>-1</v>
      </c>
      <c r="AE1522">
        <f>IF(data[[#This Row],[type]]="score",RANK(data[[#This Row],[score]],data[score])+COUNTIF($AD$3:AD1522,AD1522)-1,0)</f>
        <v>0</v>
      </c>
    </row>
    <row r="1523" spans="24:31" x14ac:dyDescent="0.25">
      <c r="X1523" s="1"/>
      <c r="Y1523" s="1"/>
      <c r="AD1523">
        <f>IF(data[[#This Row],[type]]="score",SUMPRODUCT($J$1:$AC$1,data[[#This Row],[ci.hts_index]:[stat.tb]]),-1)</f>
        <v>-1</v>
      </c>
      <c r="AE1523">
        <f>IF(data[[#This Row],[type]]="score",RANK(data[[#This Row],[score]],data[score])+COUNTIF($AD$3:AD1523,AD1523)-1,0)</f>
        <v>0</v>
      </c>
    </row>
    <row r="1524" spans="24:31" x14ac:dyDescent="0.25">
      <c r="X1524" s="1"/>
      <c r="Y1524" s="1"/>
      <c r="AD1524">
        <f>IF(data[[#This Row],[type]]="score",SUMPRODUCT($J$1:$AC$1,data[[#This Row],[ci.hts_index]:[stat.tb]]),-1)</f>
        <v>-1</v>
      </c>
      <c r="AE1524">
        <f>IF(data[[#This Row],[type]]="score",RANK(data[[#This Row],[score]],data[score])+COUNTIF($AD$3:AD1524,AD1524)-1,0)</f>
        <v>0</v>
      </c>
    </row>
    <row r="1525" spans="24:31" x14ac:dyDescent="0.25">
      <c r="X1525" s="1"/>
      <c r="Y1525" s="1"/>
      <c r="AD1525">
        <f>IF(data[[#This Row],[type]]="score",SUMPRODUCT($J$1:$AC$1,data[[#This Row],[ci.hts_index]:[stat.tb]]),-1)</f>
        <v>-1</v>
      </c>
      <c r="AE1525">
        <f>IF(data[[#This Row],[type]]="score",RANK(data[[#This Row],[score]],data[score])+COUNTIF($AD$3:AD1525,AD1525)-1,0)</f>
        <v>0</v>
      </c>
    </row>
    <row r="1526" spans="24:31" x14ac:dyDescent="0.25">
      <c r="X1526" s="1"/>
      <c r="Y1526" s="1"/>
      <c r="AD1526">
        <f>IF(data[[#This Row],[type]]="score",SUMPRODUCT($J$1:$AC$1,data[[#This Row],[ci.hts_index]:[stat.tb]]),-1)</f>
        <v>-1</v>
      </c>
      <c r="AE1526">
        <f>IF(data[[#This Row],[type]]="score",RANK(data[[#This Row],[score]],data[score])+COUNTIF($AD$3:AD1526,AD1526)-1,0)</f>
        <v>0</v>
      </c>
    </row>
    <row r="1527" spans="24:31" x14ac:dyDescent="0.25">
      <c r="X1527" s="1"/>
      <c r="Y1527" s="1"/>
      <c r="AD1527">
        <f>IF(data[[#This Row],[type]]="score",SUMPRODUCT($J$1:$AC$1,data[[#This Row],[ci.hts_index]:[stat.tb]]),-1)</f>
        <v>-1</v>
      </c>
      <c r="AE1527">
        <f>IF(data[[#This Row],[type]]="score",RANK(data[[#This Row],[score]],data[score])+COUNTIF($AD$3:AD1527,AD1527)-1,0)</f>
        <v>0</v>
      </c>
    </row>
    <row r="1528" spans="24:31" x14ac:dyDescent="0.25">
      <c r="X1528" s="1"/>
      <c r="Y1528" s="1"/>
      <c r="AD1528">
        <f>IF(data[[#This Row],[type]]="score",SUMPRODUCT($J$1:$AC$1,data[[#This Row],[ci.hts_index]:[stat.tb]]),-1)</f>
        <v>-1</v>
      </c>
      <c r="AE1528">
        <f>IF(data[[#This Row],[type]]="score",RANK(data[[#This Row],[score]],data[score])+COUNTIF($AD$3:AD1528,AD1528)-1,0)</f>
        <v>0</v>
      </c>
    </row>
    <row r="1529" spans="24:31" x14ac:dyDescent="0.25">
      <c r="X1529" s="1"/>
      <c r="Y1529" s="1"/>
      <c r="AD1529">
        <f>IF(data[[#This Row],[type]]="score",SUMPRODUCT($J$1:$AC$1,data[[#This Row],[ci.hts_index]:[stat.tb]]),-1)</f>
        <v>-1</v>
      </c>
      <c r="AE1529">
        <f>IF(data[[#This Row],[type]]="score",RANK(data[[#This Row],[score]],data[score])+COUNTIF($AD$3:AD1529,AD1529)-1,0)</f>
        <v>0</v>
      </c>
    </row>
    <row r="1530" spans="24:31" x14ac:dyDescent="0.25">
      <c r="X1530" s="1"/>
      <c r="Y1530" s="1"/>
      <c r="AD1530">
        <f>IF(data[[#This Row],[type]]="score",SUMPRODUCT($J$1:$AC$1,data[[#This Row],[ci.hts_index]:[stat.tb]]),-1)</f>
        <v>-1</v>
      </c>
      <c r="AE1530">
        <f>IF(data[[#This Row],[type]]="score",RANK(data[[#This Row],[score]],data[score])+COUNTIF($AD$3:AD1530,AD1530)-1,0)</f>
        <v>0</v>
      </c>
    </row>
    <row r="1531" spans="24:31" x14ac:dyDescent="0.25">
      <c r="X1531" s="1"/>
      <c r="Y1531" s="1"/>
      <c r="AD1531">
        <f>IF(data[[#This Row],[type]]="score",SUMPRODUCT($J$1:$AC$1,data[[#This Row],[ci.hts_index]:[stat.tb]]),-1)</f>
        <v>-1</v>
      </c>
      <c r="AE1531">
        <f>IF(data[[#This Row],[type]]="score",RANK(data[[#This Row],[score]],data[score])+COUNTIF($AD$3:AD1531,AD1531)-1,0)</f>
        <v>0</v>
      </c>
    </row>
    <row r="1532" spans="24:31" x14ac:dyDescent="0.25">
      <c r="X1532" s="1"/>
      <c r="Y1532" s="1"/>
      <c r="AD1532">
        <f>IF(data[[#This Row],[type]]="score",SUMPRODUCT($J$1:$AC$1,data[[#This Row],[ci.hts_index]:[stat.tb]]),-1)</f>
        <v>-1</v>
      </c>
      <c r="AE1532">
        <f>IF(data[[#This Row],[type]]="score",RANK(data[[#This Row],[score]],data[score])+COUNTIF($AD$3:AD1532,AD1532)-1,0)</f>
        <v>0</v>
      </c>
    </row>
    <row r="1533" spans="24:31" x14ac:dyDescent="0.25">
      <c r="X1533" s="1"/>
      <c r="Y1533" s="1"/>
      <c r="AD1533">
        <f>IF(data[[#This Row],[type]]="score",SUMPRODUCT($J$1:$AC$1,data[[#This Row],[ci.hts_index]:[stat.tb]]),-1)</f>
        <v>-1</v>
      </c>
      <c r="AE1533">
        <f>IF(data[[#This Row],[type]]="score",RANK(data[[#This Row],[score]],data[score])+COUNTIF($AD$3:AD1533,AD1533)-1,0)</f>
        <v>0</v>
      </c>
    </row>
    <row r="1534" spans="24:31" x14ac:dyDescent="0.25">
      <c r="X1534" s="1"/>
      <c r="Y1534" s="1"/>
      <c r="AD1534">
        <f>IF(data[[#This Row],[type]]="score",SUMPRODUCT($J$1:$AC$1,data[[#This Row],[ci.hts_index]:[stat.tb]]),-1)</f>
        <v>-1</v>
      </c>
      <c r="AE1534">
        <f>IF(data[[#This Row],[type]]="score",RANK(data[[#This Row],[score]],data[score])+COUNTIF($AD$3:AD1534,AD1534)-1,0)</f>
        <v>0</v>
      </c>
    </row>
    <row r="1535" spans="24:31" x14ac:dyDescent="0.25">
      <c r="X1535" s="1"/>
      <c r="Y1535" s="1"/>
      <c r="AD1535">
        <f>IF(data[[#This Row],[type]]="score",SUMPRODUCT($J$1:$AC$1,data[[#This Row],[ci.hts_index]:[stat.tb]]),-1)</f>
        <v>-1</v>
      </c>
      <c r="AE1535">
        <f>IF(data[[#This Row],[type]]="score",RANK(data[[#This Row],[score]],data[score])+COUNTIF($AD$3:AD1535,AD1535)-1,0)</f>
        <v>0</v>
      </c>
    </row>
    <row r="1536" spans="24:31" x14ac:dyDescent="0.25">
      <c r="X1536" s="1"/>
      <c r="Y1536" s="1"/>
      <c r="AD1536">
        <f>IF(data[[#This Row],[type]]="score",SUMPRODUCT($J$1:$AC$1,data[[#This Row],[ci.hts_index]:[stat.tb]]),-1)</f>
        <v>-1</v>
      </c>
      <c r="AE1536">
        <f>IF(data[[#This Row],[type]]="score",RANK(data[[#This Row],[score]],data[score])+COUNTIF($AD$3:AD1536,AD1536)-1,0)</f>
        <v>0</v>
      </c>
    </row>
    <row r="1537" spans="24:31" x14ac:dyDescent="0.25">
      <c r="X1537" s="1"/>
      <c r="Y1537" s="1"/>
      <c r="AD1537">
        <f>IF(data[[#This Row],[type]]="score",SUMPRODUCT($J$1:$AC$1,data[[#This Row],[ci.hts_index]:[stat.tb]]),-1)</f>
        <v>-1</v>
      </c>
      <c r="AE1537">
        <f>IF(data[[#This Row],[type]]="score",RANK(data[[#This Row],[score]],data[score])+COUNTIF($AD$3:AD1537,AD1537)-1,0)</f>
        <v>0</v>
      </c>
    </row>
    <row r="1538" spans="24:31" x14ac:dyDescent="0.25">
      <c r="X1538" s="1"/>
      <c r="Y1538" s="1"/>
      <c r="AD1538">
        <f>IF(data[[#This Row],[type]]="score",SUMPRODUCT($J$1:$AC$1,data[[#This Row],[ci.hts_index]:[stat.tb]]),-1)</f>
        <v>-1</v>
      </c>
      <c r="AE1538">
        <f>IF(data[[#This Row],[type]]="score",RANK(data[[#This Row],[score]],data[score])+COUNTIF($AD$3:AD1538,AD1538)-1,0)</f>
        <v>0</v>
      </c>
    </row>
    <row r="1539" spans="24:31" x14ac:dyDescent="0.25">
      <c r="X1539" s="1"/>
      <c r="Y1539" s="1"/>
      <c r="AD1539">
        <f>IF(data[[#This Row],[type]]="score",SUMPRODUCT($J$1:$AC$1,data[[#This Row],[ci.hts_index]:[stat.tb]]),-1)</f>
        <v>-1</v>
      </c>
      <c r="AE1539">
        <f>IF(data[[#This Row],[type]]="score",RANK(data[[#This Row],[score]],data[score])+COUNTIF($AD$3:AD1539,AD1539)-1,0)</f>
        <v>0</v>
      </c>
    </row>
    <row r="1540" spans="24:31" x14ac:dyDescent="0.25">
      <c r="X1540" s="1"/>
      <c r="Y1540" s="1"/>
      <c r="AD1540">
        <f>IF(data[[#This Row],[type]]="score",SUMPRODUCT($J$1:$AC$1,data[[#This Row],[ci.hts_index]:[stat.tb]]),-1)</f>
        <v>-1</v>
      </c>
      <c r="AE1540">
        <f>IF(data[[#This Row],[type]]="score",RANK(data[[#This Row],[score]],data[score])+COUNTIF($AD$3:AD1540,AD1540)-1,0)</f>
        <v>0</v>
      </c>
    </row>
    <row r="1541" spans="24:31" x14ac:dyDescent="0.25">
      <c r="X1541" s="1"/>
      <c r="Y1541" s="1"/>
      <c r="AD1541">
        <f>IF(data[[#This Row],[type]]="score",SUMPRODUCT($J$1:$AC$1,data[[#This Row],[ci.hts_index]:[stat.tb]]),-1)</f>
        <v>-1</v>
      </c>
      <c r="AE1541">
        <f>IF(data[[#This Row],[type]]="score",RANK(data[[#This Row],[score]],data[score])+COUNTIF($AD$3:AD1541,AD1541)-1,0)</f>
        <v>0</v>
      </c>
    </row>
    <row r="1542" spans="24:31" x14ac:dyDescent="0.25">
      <c r="X1542" s="1"/>
      <c r="Y1542" s="1"/>
      <c r="AD1542">
        <f>IF(data[[#This Row],[type]]="score",SUMPRODUCT($J$1:$AC$1,data[[#This Row],[ci.hts_index]:[stat.tb]]),-1)</f>
        <v>-1</v>
      </c>
      <c r="AE1542">
        <f>IF(data[[#This Row],[type]]="score",RANK(data[[#This Row],[score]],data[score])+COUNTIF($AD$3:AD1542,AD1542)-1,0)</f>
        <v>0</v>
      </c>
    </row>
    <row r="1543" spans="24:31" x14ac:dyDescent="0.25">
      <c r="X1543" s="1"/>
      <c r="Y1543" s="1"/>
      <c r="AD1543">
        <f>IF(data[[#This Row],[type]]="score",SUMPRODUCT($J$1:$AC$1,data[[#This Row],[ci.hts_index]:[stat.tb]]),-1)</f>
        <v>-1</v>
      </c>
      <c r="AE1543">
        <f>IF(data[[#This Row],[type]]="score",RANK(data[[#This Row],[score]],data[score])+COUNTIF($AD$3:AD1543,AD1543)-1,0)</f>
        <v>0</v>
      </c>
    </row>
    <row r="1544" spans="24:31" x14ac:dyDescent="0.25">
      <c r="X1544" s="1"/>
      <c r="Y1544" s="1"/>
      <c r="AD1544">
        <f>IF(data[[#This Row],[type]]="score",SUMPRODUCT($J$1:$AC$1,data[[#This Row],[ci.hts_index]:[stat.tb]]),-1)</f>
        <v>-1</v>
      </c>
      <c r="AE1544">
        <f>IF(data[[#This Row],[type]]="score",RANK(data[[#This Row],[score]],data[score])+COUNTIF($AD$3:AD1544,AD1544)-1,0)</f>
        <v>0</v>
      </c>
    </row>
    <row r="1545" spans="24:31" x14ac:dyDescent="0.25">
      <c r="X1545" s="1"/>
      <c r="Y1545" s="1"/>
      <c r="AD1545">
        <f>IF(data[[#This Row],[type]]="score",SUMPRODUCT($J$1:$AC$1,data[[#This Row],[ci.hts_index]:[stat.tb]]),-1)</f>
        <v>-1</v>
      </c>
      <c r="AE1545">
        <f>IF(data[[#This Row],[type]]="score",RANK(data[[#This Row],[score]],data[score])+COUNTIF($AD$3:AD1545,AD1545)-1,0)</f>
        <v>0</v>
      </c>
    </row>
    <row r="1546" spans="24:31" x14ac:dyDescent="0.25">
      <c r="X1546" s="1"/>
      <c r="Y1546" s="1"/>
      <c r="AD1546">
        <f>IF(data[[#This Row],[type]]="score",SUMPRODUCT($J$1:$AC$1,data[[#This Row],[ci.hts_index]:[stat.tb]]),-1)</f>
        <v>-1</v>
      </c>
      <c r="AE1546">
        <f>IF(data[[#This Row],[type]]="score",RANK(data[[#This Row],[score]],data[score])+COUNTIF($AD$3:AD1546,AD1546)-1,0)</f>
        <v>0</v>
      </c>
    </row>
    <row r="1547" spans="24:31" x14ac:dyDescent="0.25">
      <c r="X1547" s="1"/>
      <c r="Y1547" s="1"/>
      <c r="AD1547">
        <f>IF(data[[#This Row],[type]]="score",SUMPRODUCT($J$1:$AC$1,data[[#This Row],[ci.hts_index]:[stat.tb]]),-1)</f>
        <v>-1</v>
      </c>
      <c r="AE1547">
        <f>IF(data[[#This Row],[type]]="score",RANK(data[[#This Row],[score]],data[score])+COUNTIF($AD$3:AD1547,AD1547)-1,0)</f>
        <v>0</v>
      </c>
    </row>
    <row r="1548" spans="24:31" x14ac:dyDescent="0.25">
      <c r="X1548" s="1"/>
      <c r="Y1548" s="1"/>
      <c r="AD1548">
        <f>IF(data[[#This Row],[type]]="score",SUMPRODUCT($J$1:$AC$1,data[[#This Row],[ci.hts_index]:[stat.tb]]),-1)</f>
        <v>-1</v>
      </c>
      <c r="AE1548">
        <f>IF(data[[#This Row],[type]]="score",RANK(data[[#This Row],[score]],data[score])+COUNTIF($AD$3:AD1548,AD1548)-1,0)</f>
        <v>0</v>
      </c>
    </row>
    <row r="1549" spans="24:31" x14ac:dyDescent="0.25">
      <c r="X1549" s="1"/>
      <c r="Y1549" s="1"/>
      <c r="AD1549">
        <f>IF(data[[#This Row],[type]]="score",SUMPRODUCT($J$1:$AC$1,data[[#This Row],[ci.hts_index]:[stat.tb]]),-1)</f>
        <v>-1</v>
      </c>
      <c r="AE1549">
        <f>IF(data[[#This Row],[type]]="score",RANK(data[[#This Row],[score]],data[score])+COUNTIF($AD$3:AD1549,AD1549)-1,0)</f>
        <v>0</v>
      </c>
    </row>
    <row r="1550" spans="24:31" x14ac:dyDescent="0.25">
      <c r="X1550" s="1"/>
      <c r="Y1550" s="1"/>
      <c r="AD1550">
        <f>IF(data[[#This Row],[type]]="score",SUMPRODUCT($J$1:$AC$1,data[[#This Row],[ci.hts_index]:[stat.tb]]),-1)</f>
        <v>-1</v>
      </c>
      <c r="AE1550">
        <f>IF(data[[#This Row],[type]]="score",RANK(data[[#This Row],[score]],data[score])+COUNTIF($AD$3:AD1550,AD1550)-1,0)</f>
        <v>0</v>
      </c>
    </row>
    <row r="1551" spans="24:31" x14ac:dyDescent="0.25">
      <c r="X1551" s="1"/>
      <c r="Y1551" s="1"/>
      <c r="AD1551">
        <f>IF(data[[#This Row],[type]]="score",SUMPRODUCT($J$1:$AC$1,data[[#This Row],[ci.hts_index]:[stat.tb]]),-1)</f>
        <v>-1</v>
      </c>
      <c r="AE1551">
        <f>IF(data[[#This Row],[type]]="score",RANK(data[[#This Row],[score]],data[score])+COUNTIF($AD$3:AD1551,AD1551)-1,0)</f>
        <v>0</v>
      </c>
    </row>
    <row r="1552" spans="24:31" x14ac:dyDescent="0.25">
      <c r="X1552" s="1"/>
      <c r="Y1552" s="1"/>
      <c r="AD1552">
        <f>IF(data[[#This Row],[type]]="score",SUMPRODUCT($J$1:$AC$1,data[[#This Row],[ci.hts_index]:[stat.tb]]),-1)</f>
        <v>-1</v>
      </c>
      <c r="AE1552">
        <f>IF(data[[#This Row],[type]]="score",RANK(data[[#This Row],[score]],data[score])+COUNTIF($AD$3:AD1552,AD1552)-1,0)</f>
        <v>0</v>
      </c>
    </row>
    <row r="1553" spans="24:31" x14ac:dyDescent="0.25">
      <c r="X1553" s="1"/>
      <c r="Y1553" s="1"/>
      <c r="AD1553">
        <f>IF(data[[#This Row],[type]]="score",SUMPRODUCT($J$1:$AC$1,data[[#This Row],[ci.hts_index]:[stat.tb]]),-1)</f>
        <v>-1</v>
      </c>
      <c r="AE1553">
        <f>IF(data[[#This Row],[type]]="score",RANK(data[[#This Row],[score]],data[score])+COUNTIF($AD$3:AD1553,AD1553)-1,0)</f>
        <v>0</v>
      </c>
    </row>
    <row r="1554" spans="24:31" x14ac:dyDescent="0.25">
      <c r="X1554" s="1"/>
      <c r="Y1554" s="1"/>
      <c r="AD1554">
        <f>IF(data[[#This Row],[type]]="score",SUMPRODUCT($J$1:$AC$1,data[[#This Row],[ci.hts_index]:[stat.tb]]),-1)</f>
        <v>-1</v>
      </c>
      <c r="AE1554">
        <f>IF(data[[#This Row],[type]]="score",RANK(data[[#This Row],[score]],data[score])+COUNTIF($AD$3:AD1554,AD1554)-1,0)</f>
        <v>0</v>
      </c>
    </row>
    <row r="1555" spans="24:31" x14ac:dyDescent="0.25">
      <c r="X1555" s="1"/>
      <c r="Y1555" s="1"/>
      <c r="AD1555">
        <f>IF(data[[#This Row],[type]]="score",SUMPRODUCT($J$1:$AC$1,data[[#This Row],[ci.hts_index]:[stat.tb]]),-1)</f>
        <v>-1</v>
      </c>
      <c r="AE1555">
        <f>IF(data[[#This Row],[type]]="score",RANK(data[[#This Row],[score]],data[score])+COUNTIF($AD$3:AD1555,AD1555)-1,0)</f>
        <v>0</v>
      </c>
    </row>
    <row r="1556" spans="24:31" x14ac:dyDescent="0.25">
      <c r="X1556" s="1"/>
      <c r="Y1556" s="1"/>
      <c r="AD1556">
        <f>IF(data[[#This Row],[type]]="score",SUMPRODUCT($J$1:$AC$1,data[[#This Row],[ci.hts_index]:[stat.tb]]),-1)</f>
        <v>-1</v>
      </c>
      <c r="AE1556">
        <f>IF(data[[#This Row],[type]]="score",RANK(data[[#This Row],[score]],data[score])+COUNTIF($AD$3:AD1556,AD1556)-1,0)</f>
        <v>0</v>
      </c>
    </row>
    <row r="1557" spans="24:31" x14ac:dyDescent="0.25">
      <c r="X1557" s="1"/>
      <c r="Y1557" s="1"/>
      <c r="AD1557">
        <f>IF(data[[#This Row],[type]]="score",SUMPRODUCT($J$1:$AC$1,data[[#This Row],[ci.hts_index]:[stat.tb]]),-1)</f>
        <v>-1</v>
      </c>
      <c r="AE1557">
        <f>IF(data[[#This Row],[type]]="score",RANK(data[[#This Row],[score]],data[score])+COUNTIF($AD$3:AD1557,AD1557)-1,0)</f>
        <v>0</v>
      </c>
    </row>
    <row r="1558" spans="24:31" x14ac:dyDescent="0.25">
      <c r="X1558" s="1"/>
      <c r="Y1558" s="1"/>
      <c r="AD1558">
        <f>IF(data[[#This Row],[type]]="score",SUMPRODUCT($J$1:$AC$1,data[[#This Row],[ci.hts_index]:[stat.tb]]),-1)</f>
        <v>-1</v>
      </c>
      <c r="AE1558">
        <f>IF(data[[#This Row],[type]]="score",RANK(data[[#This Row],[score]],data[score])+COUNTIF($AD$3:AD1558,AD1558)-1,0)</f>
        <v>0</v>
      </c>
    </row>
    <row r="1559" spans="24:31" x14ac:dyDescent="0.25">
      <c r="X1559" s="1"/>
      <c r="Y1559" s="1"/>
      <c r="AD1559">
        <f>IF(data[[#This Row],[type]]="score",SUMPRODUCT($J$1:$AC$1,data[[#This Row],[ci.hts_index]:[stat.tb]]),-1)</f>
        <v>-1</v>
      </c>
      <c r="AE1559">
        <f>IF(data[[#This Row],[type]]="score",RANK(data[[#This Row],[score]],data[score])+COUNTIF($AD$3:AD1559,AD1559)-1,0)</f>
        <v>0</v>
      </c>
    </row>
    <row r="1560" spans="24:31" x14ac:dyDescent="0.25">
      <c r="X1560" s="1"/>
      <c r="Y1560" s="1"/>
      <c r="AD1560">
        <f>IF(data[[#This Row],[type]]="score",SUMPRODUCT($J$1:$AC$1,data[[#This Row],[ci.hts_index]:[stat.tb]]),-1)</f>
        <v>-1</v>
      </c>
      <c r="AE1560">
        <f>IF(data[[#This Row],[type]]="score",RANK(data[[#This Row],[score]],data[score])+COUNTIF($AD$3:AD1560,AD1560)-1,0)</f>
        <v>0</v>
      </c>
    </row>
    <row r="1561" spans="24:31" x14ac:dyDescent="0.25">
      <c r="X1561" s="1"/>
      <c r="Y1561" s="1"/>
      <c r="AD1561">
        <f>IF(data[[#This Row],[type]]="score",SUMPRODUCT($J$1:$AC$1,data[[#This Row],[ci.hts_index]:[stat.tb]]),-1)</f>
        <v>-1</v>
      </c>
      <c r="AE1561">
        <f>IF(data[[#This Row],[type]]="score",RANK(data[[#This Row],[score]],data[score])+COUNTIF($AD$3:AD1561,AD1561)-1,0)</f>
        <v>0</v>
      </c>
    </row>
    <row r="1562" spans="24:31" x14ac:dyDescent="0.25">
      <c r="X1562" s="1"/>
      <c r="Y1562" s="1"/>
      <c r="AD1562">
        <f>IF(data[[#This Row],[type]]="score",SUMPRODUCT($J$1:$AC$1,data[[#This Row],[ci.hts_index]:[stat.tb]]),-1)</f>
        <v>-1</v>
      </c>
      <c r="AE1562">
        <f>IF(data[[#This Row],[type]]="score",RANK(data[[#This Row],[score]],data[score])+COUNTIF($AD$3:AD1562,AD1562)-1,0)</f>
        <v>0</v>
      </c>
    </row>
    <row r="1563" spans="24:31" x14ac:dyDescent="0.25">
      <c r="X1563" s="1"/>
      <c r="Y1563" s="1"/>
      <c r="AD1563">
        <f>IF(data[[#This Row],[type]]="score",SUMPRODUCT($J$1:$AC$1,data[[#This Row],[ci.hts_index]:[stat.tb]]),-1)</f>
        <v>-1</v>
      </c>
      <c r="AE1563">
        <f>IF(data[[#This Row],[type]]="score",RANK(data[[#This Row],[score]],data[score])+COUNTIF($AD$3:AD1563,AD1563)-1,0)</f>
        <v>0</v>
      </c>
    </row>
    <row r="1564" spans="24:31" x14ac:dyDescent="0.25">
      <c r="X1564" s="1"/>
      <c r="Y1564" s="1"/>
      <c r="AD1564">
        <f>IF(data[[#This Row],[type]]="score",SUMPRODUCT($J$1:$AC$1,data[[#This Row],[ci.hts_index]:[stat.tb]]),-1)</f>
        <v>-1</v>
      </c>
      <c r="AE1564">
        <f>IF(data[[#This Row],[type]]="score",RANK(data[[#This Row],[score]],data[score])+COUNTIF($AD$3:AD1564,AD1564)-1,0)</f>
        <v>0</v>
      </c>
    </row>
    <row r="1565" spans="24:31" x14ac:dyDescent="0.25">
      <c r="X1565" s="1"/>
      <c r="Y1565" s="1"/>
      <c r="AD1565">
        <f>IF(data[[#This Row],[type]]="score",SUMPRODUCT($J$1:$AC$1,data[[#This Row],[ci.hts_index]:[stat.tb]]),-1)</f>
        <v>-1</v>
      </c>
      <c r="AE1565">
        <f>IF(data[[#This Row],[type]]="score",RANK(data[[#This Row],[score]],data[score])+COUNTIF($AD$3:AD1565,AD1565)-1,0)</f>
        <v>0</v>
      </c>
    </row>
    <row r="1566" spans="24:31" x14ac:dyDescent="0.25">
      <c r="X1566" s="1"/>
      <c r="Y1566" s="1"/>
      <c r="AD1566">
        <f>IF(data[[#This Row],[type]]="score",SUMPRODUCT($J$1:$AC$1,data[[#This Row],[ci.hts_index]:[stat.tb]]),-1)</f>
        <v>-1</v>
      </c>
      <c r="AE1566">
        <f>IF(data[[#This Row],[type]]="score",RANK(data[[#This Row],[score]],data[score])+COUNTIF($AD$3:AD1566,AD1566)-1,0)</f>
        <v>0</v>
      </c>
    </row>
    <row r="1567" spans="24:31" x14ac:dyDescent="0.25">
      <c r="X1567" s="1"/>
      <c r="Y1567" s="1"/>
      <c r="AD1567">
        <f>IF(data[[#This Row],[type]]="score",SUMPRODUCT($J$1:$AC$1,data[[#This Row],[ci.hts_index]:[stat.tb]]),-1)</f>
        <v>-1</v>
      </c>
      <c r="AE1567">
        <f>IF(data[[#This Row],[type]]="score",RANK(data[[#This Row],[score]],data[score])+COUNTIF($AD$3:AD1567,AD1567)-1,0)</f>
        <v>0</v>
      </c>
    </row>
    <row r="1568" spans="24:31" x14ac:dyDescent="0.25">
      <c r="X1568" s="1"/>
      <c r="Y1568" s="1"/>
      <c r="AD1568">
        <f>IF(data[[#This Row],[type]]="score",SUMPRODUCT($J$1:$AC$1,data[[#This Row],[ci.hts_index]:[stat.tb]]),-1)</f>
        <v>-1</v>
      </c>
      <c r="AE1568">
        <f>IF(data[[#This Row],[type]]="score",RANK(data[[#This Row],[score]],data[score])+COUNTIF($AD$3:AD1568,AD1568)-1,0)</f>
        <v>0</v>
      </c>
    </row>
    <row r="1569" spans="24:31" x14ac:dyDescent="0.25">
      <c r="X1569" s="1"/>
      <c r="Y1569" s="1"/>
      <c r="AD1569">
        <f>IF(data[[#This Row],[type]]="score",SUMPRODUCT($J$1:$AC$1,data[[#This Row],[ci.hts_index]:[stat.tb]]),-1)</f>
        <v>-1</v>
      </c>
      <c r="AE1569">
        <f>IF(data[[#This Row],[type]]="score",RANK(data[[#This Row],[score]],data[score])+COUNTIF($AD$3:AD1569,AD1569)-1,0)</f>
        <v>0</v>
      </c>
    </row>
    <row r="1570" spans="24:31" x14ac:dyDescent="0.25">
      <c r="X1570" s="1"/>
      <c r="Y1570" s="1"/>
      <c r="AD1570">
        <f>IF(data[[#This Row],[type]]="score",SUMPRODUCT($J$1:$AC$1,data[[#This Row],[ci.hts_index]:[stat.tb]]),-1)</f>
        <v>-1</v>
      </c>
      <c r="AE1570">
        <f>IF(data[[#This Row],[type]]="score",RANK(data[[#This Row],[score]],data[score])+COUNTIF($AD$3:AD1570,AD1570)-1,0)</f>
        <v>0</v>
      </c>
    </row>
    <row r="1571" spans="24:31" x14ac:dyDescent="0.25">
      <c r="X1571" s="1"/>
      <c r="Y1571" s="1"/>
      <c r="AD1571">
        <f>IF(data[[#This Row],[type]]="score",SUMPRODUCT($J$1:$AC$1,data[[#This Row],[ci.hts_index]:[stat.tb]]),-1)</f>
        <v>-1</v>
      </c>
      <c r="AE1571">
        <f>IF(data[[#This Row],[type]]="score",RANK(data[[#This Row],[score]],data[score])+COUNTIF($AD$3:AD1571,AD1571)-1,0)</f>
        <v>0</v>
      </c>
    </row>
    <row r="1572" spans="24:31" x14ac:dyDescent="0.25">
      <c r="X1572" s="1"/>
      <c r="Y1572" s="1"/>
      <c r="AD1572">
        <f>IF(data[[#This Row],[type]]="score",SUMPRODUCT($J$1:$AC$1,data[[#This Row],[ci.hts_index]:[stat.tb]]),-1)</f>
        <v>-1</v>
      </c>
      <c r="AE1572">
        <f>IF(data[[#This Row],[type]]="score",RANK(data[[#This Row],[score]],data[score])+COUNTIF($AD$3:AD1572,AD1572)-1,0)</f>
        <v>0</v>
      </c>
    </row>
    <row r="1573" spans="24:31" x14ac:dyDescent="0.25">
      <c r="X1573" s="1"/>
      <c r="Y1573" s="1"/>
      <c r="AD1573">
        <f>IF(data[[#This Row],[type]]="score",SUMPRODUCT($J$1:$AC$1,data[[#This Row],[ci.hts_index]:[stat.tb]]),-1)</f>
        <v>-1</v>
      </c>
      <c r="AE1573">
        <f>IF(data[[#This Row],[type]]="score",RANK(data[[#This Row],[score]],data[score])+COUNTIF($AD$3:AD1573,AD1573)-1,0)</f>
        <v>0</v>
      </c>
    </row>
    <row r="1574" spans="24:31" x14ac:dyDescent="0.25">
      <c r="X1574" s="1"/>
      <c r="Y1574" s="1"/>
      <c r="AD1574">
        <f>IF(data[[#This Row],[type]]="score",SUMPRODUCT($J$1:$AC$1,data[[#This Row],[ci.hts_index]:[stat.tb]]),-1)</f>
        <v>-1</v>
      </c>
      <c r="AE1574">
        <f>IF(data[[#This Row],[type]]="score",RANK(data[[#This Row],[score]],data[score])+COUNTIF($AD$3:AD1574,AD1574)-1,0)</f>
        <v>0</v>
      </c>
    </row>
    <row r="1575" spans="24:31" x14ac:dyDescent="0.25">
      <c r="X1575" s="1"/>
      <c r="Y1575" s="1"/>
      <c r="AD1575">
        <f>IF(data[[#This Row],[type]]="score",SUMPRODUCT($J$1:$AC$1,data[[#This Row],[ci.hts_index]:[stat.tb]]),-1)</f>
        <v>-1</v>
      </c>
      <c r="AE1575">
        <f>IF(data[[#This Row],[type]]="score",RANK(data[[#This Row],[score]],data[score])+COUNTIF($AD$3:AD1575,AD1575)-1,0)</f>
        <v>0</v>
      </c>
    </row>
    <row r="1576" spans="24:31" x14ac:dyDescent="0.25">
      <c r="X1576" s="1"/>
      <c r="Y1576" s="1"/>
      <c r="AD1576">
        <f>IF(data[[#This Row],[type]]="score",SUMPRODUCT($J$1:$AC$1,data[[#This Row],[ci.hts_index]:[stat.tb]]),-1)</f>
        <v>-1</v>
      </c>
      <c r="AE1576">
        <f>IF(data[[#This Row],[type]]="score",RANK(data[[#This Row],[score]],data[score])+COUNTIF($AD$3:AD1576,AD1576)-1,0)</f>
        <v>0</v>
      </c>
    </row>
    <row r="1577" spans="24:31" x14ac:dyDescent="0.25">
      <c r="X1577" s="1"/>
      <c r="Y1577" s="1"/>
      <c r="AD1577">
        <f>IF(data[[#This Row],[type]]="score",SUMPRODUCT($J$1:$AC$1,data[[#This Row],[ci.hts_index]:[stat.tb]]),-1)</f>
        <v>-1</v>
      </c>
      <c r="AE1577">
        <f>IF(data[[#This Row],[type]]="score",RANK(data[[#This Row],[score]],data[score])+COUNTIF($AD$3:AD1577,AD1577)-1,0)</f>
        <v>0</v>
      </c>
    </row>
    <row r="1578" spans="24:31" x14ac:dyDescent="0.25">
      <c r="X1578" s="1"/>
      <c r="Y1578" s="1"/>
      <c r="AD1578">
        <f>IF(data[[#This Row],[type]]="score",SUMPRODUCT($J$1:$AC$1,data[[#This Row],[ci.hts_index]:[stat.tb]]),-1)</f>
        <v>-1</v>
      </c>
      <c r="AE1578">
        <f>IF(data[[#This Row],[type]]="score",RANK(data[[#This Row],[score]],data[score])+COUNTIF($AD$3:AD1578,AD1578)-1,0)</f>
        <v>0</v>
      </c>
    </row>
    <row r="1579" spans="24:31" x14ac:dyDescent="0.25">
      <c r="X1579" s="1"/>
      <c r="Y1579" s="1"/>
      <c r="AD1579">
        <f>IF(data[[#This Row],[type]]="score",SUMPRODUCT($J$1:$AC$1,data[[#This Row],[ci.hts_index]:[stat.tb]]),-1)</f>
        <v>-1</v>
      </c>
      <c r="AE1579">
        <f>IF(data[[#This Row],[type]]="score",RANK(data[[#This Row],[score]],data[score])+COUNTIF($AD$3:AD1579,AD1579)-1,0)</f>
        <v>0</v>
      </c>
    </row>
    <row r="1580" spans="24:31" x14ac:dyDescent="0.25">
      <c r="X1580" s="1"/>
      <c r="Y1580" s="1"/>
      <c r="AD1580">
        <f>IF(data[[#This Row],[type]]="score",SUMPRODUCT($J$1:$AC$1,data[[#This Row],[ci.hts_index]:[stat.tb]]),-1)</f>
        <v>-1</v>
      </c>
      <c r="AE1580">
        <f>IF(data[[#This Row],[type]]="score",RANK(data[[#This Row],[score]],data[score])+COUNTIF($AD$3:AD1580,AD1580)-1,0)</f>
        <v>0</v>
      </c>
    </row>
    <row r="1581" spans="24:31" x14ac:dyDescent="0.25">
      <c r="X1581" s="1"/>
      <c r="Y1581" s="1"/>
      <c r="AD1581">
        <f>IF(data[[#This Row],[type]]="score",SUMPRODUCT($J$1:$AC$1,data[[#This Row],[ci.hts_index]:[stat.tb]]),-1)</f>
        <v>-1</v>
      </c>
      <c r="AE1581">
        <f>IF(data[[#This Row],[type]]="score",RANK(data[[#This Row],[score]],data[score])+COUNTIF($AD$3:AD1581,AD1581)-1,0)</f>
        <v>0</v>
      </c>
    </row>
    <row r="1582" spans="24:31" x14ac:dyDescent="0.25">
      <c r="X1582" s="1"/>
      <c r="Y1582" s="1"/>
      <c r="AD1582">
        <f>IF(data[[#This Row],[type]]="score",SUMPRODUCT($J$1:$AC$1,data[[#This Row],[ci.hts_index]:[stat.tb]]),-1)</f>
        <v>-1</v>
      </c>
      <c r="AE1582">
        <f>IF(data[[#This Row],[type]]="score",RANK(data[[#This Row],[score]],data[score])+COUNTIF($AD$3:AD1582,AD1582)-1,0)</f>
        <v>0</v>
      </c>
    </row>
    <row r="1583" spans="24:31" x14ac:dyDescent="0.25">
      <c r="X1583" s="1"/>
      <c r="Y1583" s="1"/>
      <c r="AD1583">
        <f>IF(data[[#This Row],[type]]="score",SUMPRODUCT($J$1:$AC$1,data[[#This Row],[ci.hts_index]:[stat.tb]]),-1)</f>
        <v>-1</v>
      </c>
      <c r="AE1583">
        <f>IF(data[[#This Row],[type]]="score",RANK(data[[#This Row],[score]],data[score])+COUNTIF($AD$3:AD1583,AD1583)-1,0)</f>
        <v>0</v>
      </c>
    </row>
    <row r="1584" spans="24:31" x14ac:dyDescent="0.25">
      <c r="X1584" s="1"/>
      <c r="Y1584" s="1"/>
      <c r="AD1584">
        <f>IF(data[[#This Row],[type]]="score",SUMPRODUCT($J$1:$AC$1,data[[#This Row],[ci.hts_index]:[stat.tb]]),-1)</f>
        <v>-1</v>
      </c>
      <c r="AE1584">
        <f>IF(data[[#This Row],[type]]="score",RANK(data[[#This Row],[score]],data[score])+COUNTIF($AD$3:AD1584,AD1584)-1,0)</f>
        <v>0</v>
      </c>
    </row>
    <row r="1585" spans="24:31" x14ac:dyDescent="0.25">
      <c r="X1585" s="1"/>
      <c r="Y1585" s="1"/>
      <c r="AD1585">
        <f>IF(data[[#This Row],[type]]="score",SUMPRODUCT($J$1:$AC$1,data[[#This Row],[ci.hts_index]:[stat.tb]]),-1)</f>
        <v>-1</v>
      </c>
      <c r="AE1585">
        <f>IF(data[[#This Row],[type]]="score",RANK(data[[#This Row],[score]],data[score])+COUNTIF($AD$3:AD1585,AD1585)-1,0)</f>
        <v>0</v>
      </c>
    </row>
    <row r="1586" spans="24:31" x14ac:dyDescent="0.25">
      <c r="X1586" s="1"/>
      <c r="Y1586" s="1"/>
      <c r="AD1586">
        <f>IF(data[[#This Row],[type]]="score",SUMPRODUCT($J$1:$AC$1,data[[#This Row],[ci.hts_index]:[stat.tb]]),-1)</f>
        <v>-1</v>
      </c>
      <c r="AE1586">
        <f>IF(data[[#This Row],[type]]="score",RANK(data[[#This Row],[score]],data[score])+COUNTIF($AD$3:AD1586,AD1586)-1,0)</f>
        <v>0</v>
      </c>
    </row>
    <row r="1587" spans="24:31" x14ac:dyDescent="0.25">
      <c r="X1587" s="1"/>
      <c r="Y1587" s="1"/>
      <c r="AD1587">
        <f>IF(data[[#This Row],[type]]="score",SUMPRODUCT($J$1:$AC$1,data[[#This Row],[ci.hts_index]:[stat.tb]]),-1)</f>
        <v>-1</v>
      </c>
      <c r="AE1587">
        <f>IF(data[[#This Row],[type]]="score",RANK(data[[#This Row],[score]],data[score])+COUNTIF($AD$3:AD1587,AD1587)-1,0)</f>
        <v>0</v>
      </c>
    </row>
    <row r="1588" spans="24:31" x14ac:dyDescent="0.25">
      <c r="X1588" s="1"/>
      <c r="Y1588" s="1"/>
      <c r="AD1588">
        <f>IF(data[[#This Row],[type]]="score",SUMPRODUCT($J$1:$AC$1,data[[#This Row],[ci.hts_index]:[stat.tb]]),-1)</f>
        <v>-1</v>
      </c>
      <c r="AE1588">
        <f>IF(data[[#This Row],[type]]="score",RANK(data[[#This Row],[score]],data[score])+COUNTIF($AD$3:AD1588,AD1588)-1,0)</f>
        <v>0</v>
      </c>
    </row>
    <row r="1589" spans="24:31" x14ac:dyDescent="0.25">
      <c r="X1589" s="1"/>
      <c r="Y1589" s="1"/>
      <c r="AD1589">
        <f>IF(data[[#This Row],[type]]="score",SUMPRODUCT($J$1:$AC$1,data[[#This Row],[ci.hts_index]:[stat.tb]]),-1)</f>
        <v>-1</v>
      </c>
      <c r="AE1589">
        <f>IF(data[[#This Row],[type]]="score",RANK(data[[#This Row],[score]],data[score])+COUNTIF($AD$3:AD1589,AD1589)-1,0)</f>
        <v>0</v>
      </c>
    </row>
    <row r="1590" spans="24:31" x14ac:dyDescent="0.25">
      <c r="X1590" s="1"/>
      <c r="Y1590" s="1"/>
      <c r="AD1590">
        <f>IF(data[[#This Row],[type]]="score",SUMPRODUCT($J$1:$AC$1,data[[#This Row],[ci.hts_index]:[stat.tb]]),-1)</f>
        <v>-1</v>
      </c>
      <c r="AE1590">
        <f>IF(data[[#This Row],[type]]="score",RANK(data[[#This Row],[score]],data[score])+COUNTIF($AD$3:AD1590,AD1590)-1,0)</f>
        <v>0</v>
      </c>
    </row>
    <row r="1591" spans="24:31" x14ac:dyDescent="0.25">
      <c r="X1591" s="1"/>
      <c r="Y1591" s="1"/>
      <c r="AD1591">
        <f>IF(data[[#This Row],[type]]="score",SUMPRODUCT($J$1:$AC$1,data[[#This Row],[ci.hts_index]:[stat.tb]]),-1)</f>
        <v>-1</v>
      </c>
      <c r="AE1591">
        <f>IF(data[[#This Row],[type]]="score",RANK(data[[#This Row],[score]],data[score])+COUNTIF($AD$3:AD1591,AD1591)-1,0)</f>
        <v>0</v>
      </c>
    </row>
    <row r="1592" spans="24:31" x14ac:dyDescent="0.25">
      <c r="X1592" s="1"/>
      <c r="Y1592" s="1"/>
      <c r="AD1592">
        <f>IF(data[[#This Row],[type]]="score",SUMPRODUCT($J$1:$AC$1,data[[#This Row],[ci.hts_index]:[stat.tb]]),-1)</f>
        <v>-1</v>
      </c>
      <c r="AE1592">
        <f>IF(data[[#This Row],[type]]="score",RANK(data[[#This Row],[score]],data[score])+COUNTIF($AD$3:AD1592,AD1592)-1,0)</f>
        <v>0</v>
      </c>
    </row>
    <row r="1593" spans="24:31" x14ac:dyDescent="0.25">
      <c r="X1593" s="1"/>
      <c r="Y1593" s="1"/>
      <c r="AD1593">
        <f>IF(data[[#This Row],[type]]="score",SUMPRODUCT($J$1:$AC$1,data[[#This Row],[ci.hts_index]:[stat.tb]]),-1)</f>
        <v>-1</v>
      </c>
      <c r="AE1593">
        <f>IF(data[[#This Row],[type]]="score",RANK(data[[#This Row],[score]],data[score])+COUNTIF($AD$3:AD1593,AD1593)-1,0)</f>
        <v>0</v>
      </c>
    </row>
    <row r="1594" spans="24:31" x14ac:dyDescent="0.25">
      <c r="X1594" s="1"/>
      <c r="Y1594" s="1"/>
      <c r="AD1594">
        <f>IF(data[[#This Row],[type]]="score",SUMPRODUCT($J$1:$AC$1,data[[#This Row],[ci.hts_index]:[stat.tb]]),-1)</f>
        <v>-1</v>
      </c>
      <c r="AE1594">
        <f>IF(data[[#This Row],[type]]="score",RANK(data[[#This Row],[score]],data[score])+COUNTIF($AD$3:AD1594,AD1594)-1,0)</f>
        <v>0</v>
      </c>
    </row>
    <row r="1595" spans="24:31" x14ac:dyDescent="0.25">
      <c r="X1595" s="1"/>
      <c r="Y1595" s="1"/>
      <c r="AD1595">
        <f>IF(data[[#This Row],[type]]="score",SUMPRODUCT($J$1:$AC$1,data[[#This Row],[ci.hts_index]:[stat.tb]]),-1)</f>
        <v>-1</v>
      </c>
      <c r="AE1595">
        <f>IF(data[[#This Row],[type]]="score",RANK(data[[#This Row],[score]],data[score])+COUNTIF($AD$3:AD1595,AD1595)-1,0)</f>
        <v>0</v>
      </c>
    </row>
    <row r="1596" spans="24:31" x14ac:dyDescent="0.25">
      <c r="X1596" s="1"/>
      <c r="Y1596" s="1"/>
      <c r="AD1596">
        <f>IF(data[[#This Row],[type]]="score",SUMPRODUCT($J$1:$AC$1,data[[#This Row],[ci.hts_index]:[stat.tb]]),-1)</f>
        <v>-1</v>
      </c>
      <c r="AE1596">
        <f>IF(data[[#This Row],[type]]="score",RANK(data[[#This Row],[score]],data[score])+COUNTIF($AD$3:AD1596,AD1596)-1,0)</f>
        <v>0</v>
      </c>
    </row>
    <row r="1597" spans="24:31" x14ac:dyDescent="0.25">
      <c r="X1597" s="1"/>
      <c r="Y1597" s="1"/>
      <c r="AD1597">
        <f>IF(data[[#This Row],[type]]="score",SUMPRODUCT($J$1:$AC$1,data[[#This Row],[ci.hts_index]:[stat.tb]]),-1)</f>
        <v>-1</v>
      </c>
      <c r="AE1597">
        <f>IF(data[[#This Row],[type]]="score",RANK(data[[#This Row],[score]],data[score])+COUNTIF($AD$3:AD1597,AD1597)-1,0)</f>
        <v>0</v>
      </c>
    </row>
    <row r="1598" spans="24:31" x14ac:dyDescent="0.25">
      <c r="X1598" s="1"/>
      <c r="Y1598" s="1"/>
      <c r="AD1598">
        <f>IF(data[[#This Row],[type]]="score",SUMPRODUCT($J$1:$AC$1,data[[#This Row],[ci.hts_index]:[stat.tb]]),-1)</f>
        <v>-1</v>
      </c>
      <c r="AE1598">
        <f>IF(data[[#This Row],[type]]="score",RANK(data[[#This Row],[score]],data[score])+COUNTIF($AD$3:AD1598,AD1598)-1,0)</f>
        <v>0</v>
      </c>
    </row>
    <row r="1599" spans="24:31" x14ac:dyDescent="0.25">
      <c r="X1599" s="1"/>
      <c r="Y1599" s="1"/>
      <c r="AD1599">
        <f>IF(data[[#This Row],[type]]="score",SUMPRODUCT($J$1:$AC$1,data[[#This Row],[ci.hts_index]:[stat.tb]]),-1)</f>
        <v>-1</v>
      </c>
      <c r="AE1599">
        <f>IF(data[[#This Row],[type]]="score",RANK(data[[#This Row],[score]],data[score])+COUNTIF($AD$3:AD1599,AD1599)-1,0)</f>
        <v>0</v>
      </c>
    </row>
    <row r="1600" spans="24:31" x14ac:dyDescent="0.25">
      <c r="X1600" s="1"/>
      <c r="Y1600" s="1"/>
      <c r="AD1600">
        <f>IF(data[[#This Row],[type]]="score",SUMPRODUCT($J$1:$AC$1,data[[#This Row],[ci.hts_index]:[stat.tb]]),-1)</f>
        <v>-1</v>
      </c>
      <c r="AE1600">
        <f>IF(data[[#This Row],[type]]="score",RANK(data[[#This Row],[score]],data[score])+COUNTIF($AD$3:AD1600,AD1600)-1,0)</f>
        <v>0</v>
      </c>
    </row>
    <row r="1601" spans="24:31" x14ac:dyDescent="0.25">
      <c r="X1601" s="1"/>
      <c r="Y1601" s="1"/>
      <c r="AD1601">
        <f>IF(data[[#This Row],[type]]="score",SUMPRODUCT($J$1:$AC$1,data[[#This Row],[ci.hts_index]:[stat.tb]]),-1)</f>
        <v>-1</v>
      </c>
      <c r="AE1601">
        <f>IF(data[[#This Row],[type]]="score",RANK(data[[#This Row],[score]],data[score])+COUNTIF($AD$3:AD1601,AD1601)-1,0)</f>
        <v>0</v>
      </c>
    </row>
    <row r="1602" spans="24:31" x14ac:dyDescent="0.25">
      <c r="X1602" s="1"/>
      <c r="Y1602" s="1"/>
      <c r="AD1602">
        <f>IF(data[[#This Row],[type]]="score",SUMPRODUCT($J$1:$AC$1,data[[#This Row],[ci.hts_index]:[stat.tb]]),-1)</f>
        <v>-1</v>
      </c>
      <c r="AE1602">
        <f>IF(data[[#This Row],[type]]="score",RANK(data[[#This Row],[score]],data[score])+COUNTIF($AD$3:AD1602,AD1602)-1,0)</f>
        <v>0</v>
      </c>
    </row>
    <row r="1603" spans="24:31" x14ac:dyDescent="0.25">
      <c r="X1603" s="1"/>
      <c r="Y1603" s="1"/>
      <c r="AD1603">
        <f>IF(data[[#This Row],[type]]="score",SUMPRODUCT($J$1:$AC$1,data[[#This Row],[ci.hts_index]:[stat.tb]]),-1)</f>
        <v>-1</v>
      </c>
      <c r="AE1603">
        <f>IF(data[[#This Row],[type]]="score",RANK(data[[#This Row],[score]],data[score])+COUNTIF($AD$3:AD1603,AD1603)-1,0)</f>
        <v>0</v>
      </c>
    </row>
    <row r="1604" spans="24:31" x14ac:dyDescent="0.25">
      <c r="X1604" s="1"/>
      <c r="Y1604" s="1"/>
      <c r="AD1604">
        <f>IF(data[[#This Row],[type]]="score",SUMPRODUCT($J$1:$AC$1,data[[#This Row],[ci.hts_index]:[stat.tb]]),-1)</f>
        <v>-1</v>
      </c>
      <c r="AE1604">
        <f>IF(data[[#This Row],[type]]="score",RANK(data[[#This Row],[score]],data[score])+COUNTIF($AD$3:AD1604,AD1604)-1,0)</f>
        <v>0</v>
      </c>
    </row>
    <row r="1605" spans="24:31" x14ac:dyDescent="0.25">
      <c r="X1605" s="1"/>
      <c r="Y1605" s="1"/>
      <c r="AD1605">
        <f>IF(data[[#This Row],[type]]="score",SUMPRODUCT($J$1:$AC$1,data[[#This Row],[ci.hts_index]:[stat.tb]]),-1)</f>
        <v>-1</v>
      </c>
      <c r="AE1605">
        <f>IF(data[[#This Row],[type]]="score",RANK(data[[#This Row],[score]],data[score])+COUNTIF($AD$3:AD1605,AD1605)-1,0)</f>
        <v>0</v>
      </c>
    </row>
    <row r="1606" spans="24:31" x14ac:dyDescent="0.25">
      <c r="X1606" s="1"/>
      <c r="Y1606" s="1"/>
      <c r="AD1606">
        <f>IF(data[[#This Row],[type]]="score",SUMPRODUCT($J$1:$AC$1,data[[#This Row],[ci.hts_index]:[stat.tb]]),-1)</f>
        <v>-1</v>
      </c>
      <c r="AE1606">
        <f>IF(data[[#This Row],[type]]="score",RANK(data[[#This Row],[score]],data[score])+COUNTIF($AD$3:AD1606,AD1606)-1,0)</f>
        <v>0</v>
      </c>
    </row>
    <row r="1607" spans="24:31" x14ac:dyDescent="0.25">
      <c r="X1607" s="1"/>
      <c r="Y1607" s="1"/>
      <c r="AD1607">
        <f>IF(data[[#This Row],[type]]="score",SUMPRODUCT($J$1:$AC$1,data[[#This Row],[ci.hts_index]:[stat.tb]]),-1)</f>
        <v>-1</v>
      </c>
      <c r="AE1607">
        <f>IF(data[[#This Row],[type]]="score",RANK(data[[#This Row],[score]],data[score])+COUNTIF($AD$3:AD1607,AD1607)-1,0)</f>
        <v>0</v>
      </c>
    </row>
    <row r="1608" spans="24:31" x14ac:dyDescent="0.25">
      <c r="X1608" s="1"/>
      <c r="Y1608" s="1"/>
      <c r="AD1608">
        <f>IF(data[[#This Row],[type]]="score",SUMPRODUCT($J$1:$AC$1,data[[#This Row],[ci.hts_index]:[stat.tb]]),-1)</f>
        <v>-1</v>
      </c>
      <c r="AE1608">
        <f>IF(data[[#This Row],[type]]="score",RANK(data[[#This Row],[score]],data[score])+COUNTIF($AD$3:AD1608,AD1608)-1,0)</f>
        <v>0</v>
      </c>
    </row>
    <row r="1609" spans="24:31" x14ac:dyDescent="0.25">
      <c r="X1609" s="1"/>
      <c r="Y1609" s="1"/>
      <c r="AD1609">
        <f>IF(data[[#This Row],[type]]="score",SUMPRODUCT($J$1:$AC$1,data[[#This Row],[ci.hts_index]:[stat.tb]]),-1)</f>
        <v>-1</v>
      </c>
      <c r="AE1609">
        <f>IF(data[[#This Row],[type]]="score",RANK(data[[#This Row],[score]],data[score])+COUNTIF($AD$3:AD1609,AD1609)-1,0)</f>
        <v>0</v>
      </c>
    </row>
    <row r="1610" spans="24:31" x14ac:dyDescent="0.25">
      <c r="X1610" s="1"/>
      <c r="Y1610" s="1"/>
      <c r="AD1610">
        <f>IF(data[[#This Row],[type]]="score",SUMPRODUCT($J$1:$AC$1,data[[#This Row],[ci.hts_index]:[stat.tb]]),-1)</f>
        <v>-1</v>
      </c>
      <c r="AE1610">
        <f>IF(data[[#This Row],[type]]="score",RANK(data[[#This Row],[score]],data[score])+COUNTIF($AD$3:AD1610,AD1610)-1,0)</f>
        <v>0</v>
      </c>
    </row>
    <row r="1611" spans="24:31" x14ac:dyDescent="0.25">
      <c r="X1611" s="1"/>
      <c r="Y1611" s="1"/>
      <c r="AD1611">
        <f>IF(data[[#This Row],[type]]="score",SUMPRODUCT($J$1:$AC$1,data[[#This Row],[ci.hts_index]:[stat.tb]]),-1)</f>
        <v>-1</v>
      </c>
      <c r="AE1611">
        <f>IF(data[[#This Row],[type]]="score",RANK(data[[#This Row],[score]],data[score])+COUNTIF($AD$3:AD1611,AD1611)-1,0)</f>
        <v>0</v>
      </c>
    </row>
    <row r="1612" spans="24:31" x14ac:dyDescent="0.25">
      <c r="X1612" s="1"/>
      <c r="Y1612" s="1"/>
      <c r="AD1612">
        <f>IF(data[[#This Row],[type]]="score",SUMPRODUCT($J$1:$AC$1,data[[#This Row],[ci.hts_index]:[stat.tb]]),-1)</f>
        <v>-1</v>
      </c>
      <c r="AE1612">
        <f>IF(data[[#This Row],[type]]="score",RANK(data[[#This Row],[score]],data[score])+COUNTIF($AD$3:AD1612,AD1612)-1,0)</f>
        <v>0</v>
      </c>
    </row>
    <row r="1613" spans="24:31" x14ac:dyDescent="0.25">
      <c r="X1613" s="1"/>
      <c r="Y1613" s="1"/>
      <c r="AD1613">
        <f>IF(data[[#This Row],[type]]="score",SUMPRODUCT($J$1:$AC$1,data[[#This Row],[ci.hts_index]:[stat.tb]]),-1)</f>
        <v>-1</v>
      </c>
      <c r="AE1613">
        <f>IF(data[[#This Row],[type]]="score",RANK(data[[#This Row],[score]],data[score])+COUNTIF($AD$3:AD1613,AD1613)-1,0)</f>
        <v>0</v>
      </c>
    </row>
    <row r="1614" spans="24:31" x14ac:dyDescent="0.25">
      <c r="X1614" s="1"/>
      <c r="Y1614" s="1"/>
      <c r="AD1614">
        <f>IF(data[[#This Row],[type]]="score",SUMPRODUCT($J$1:$AC$1,data[[#This Row],[ci.hts_index]:[stat.tb]]),-1)</f>
        <v>-1</v>
      </c>
      <c r="AE1614">
        <f>IF(data[[#This Row],[type]]="score",RANK(data[[#This Row],[score]],data[score])+COUNTIF($AD$3:AD1614,AD1614)-1,0)</f>
        <v>0</v>
      </c>
    </row>
    <row r="1615" spans="24:31" x14ac:dyDescent="0.25">
      <c r="X1615" s="1"/>
      <c r="Y1615" s="1"/>
      <c r="AD1615">
        <f>IF(data[[#This Row],[type]]="score",SUMPRODUCT($J$1:$AC$1,data[[#This Row],[ci.hts_index]:[stat.tb]]),-1)</f>
        <v>-1</v>
      </c>
      <c r="AE1615">
        <f>IF(data[[#This Row],[type]]="score",RANK(data[[#This Row],[score]],data[score])+COUNTIF($AD$3:AD1615,AD1615)-1,0)</f>
        <v>0</v>
      </c>
    </row>
    <row r="1616" spans="24:31" x14ac:dyDescent="0.25">
      <c r="X1616" s="1"/>
      <c r="Y1616" s="1"/>
      <c r="AD1616">
        <f>IF(data[[#This Row],[type]]="score",SUMPRODUCT($J$1:$AC$1,data[[#This Row],[ci.hts_index]:[stat.tb]]),-1)</f>
        <v>-1</v>
      </c>
      <c r="AE1616">
        <f>IF(data[[#This Row],[type]]="score",RANK(data[[#This Row],[score]],data[score])+COUNTIF($AD$3:AD1616,AD1616)-1,0)</f>
        <v>0</v>
      </c>
    </row>
    <row r="1617" spans="24:31" x14ac:dyDescent="0.25">
      <c r="X1617" s="1"/>
      <c r="Y1617" s="1"/>
      <c r="AD1617">
        <f>IF(data[[#This Row],[type]]="score",SUMPRODUCT($J$1:$AC$1,data[[#This Row],[ci.hts_index]:[stat.tb]]),-1)</f>
        <v>-1</v>
      </c>
      <c r="AE1617">
        <f>IF(data[[#This Row],[type]]="score",RANK(data[[#This Row],[score]],data[score])+COUNTIF($AD$3:AD1617,AD1617)-1,0)</f>
        <v>0</v>
      </c>
    </row>
    <row r="1618" spans="24:31" x14ac:dyDescent="0.25">
      <c r="X1618" s="1"/>
      <c r="Y1618" s="1"/>
      <c r="AD1618">
        <f>IF(data[[#This Row],[type]]="score",SUMPRODUCT($J$1:$AC$1,data[[#This Row],[ci.hts_index]:[stat.tb]]),-1)</f>
        <v>-1</v>
      </c>
      <c r="AE1618">
        <f>IF(data[[#This Row],[type]]="score",RANK(data[[#This Row],[score]],data[score])+COUNTIF($AD$3:AD1618,AD1618)-1,0)</f>
        <v>0</v>
      </c>
    </row>
    <row r="1619" spans="24:31" x14ac:dyDescent="0.25">
      <c r="X1619" s="1"/>
      <c r="Y1619" s="1"/>
      <c r="AD1619">
        <f>IF(data[[#This Row],[type]]="score",SUMPRODUCT($J$1:$AC$1,data[[#This Row],[ci.hts_index]:[stat.tb]]),-1)</f>
        <v>-1</v>
      </c>
      <c r="AE1619">
        <f>IF(data[[#This Row],[type]]="score",RANK(data[[#This Row],[score]],data[score])+COUNTIF($AD$3:AD1619,AD1619)-1,0)</f>
        <v>0</v>
      </c>
    </row>
    <row r="1620" spans="24:31" x14ac:dyDescent="0.25">
      <c r="X1620" s="1"/>
      <c r="Y1620" s="1"/>
      <c r="AD1620">
        <f>IF(data[[#This Row],[type]]="score",SUMPRODUCT($J$1:$AC$1,data[[#This Row],[ci.hts_index]:[stat.tb]]),-1)</f>
        <v>-1</v>
      </c>
      <c r="AE1620">
        <f>IF(data[[#This Row],[type]]="score",RANK(data[[#This Row],[score]],data[score])+COUNTIF($AD$3:AD1620,AD1620)-1,0)</f>
        <v>0</v>
      </c>
    </row>
    <row r="1621" spans="24:31" x14ac:dyDescent="0.25">
      <c r="X1621" s="1"/>
      <c r="Y1621" s="1"/>
      <c r="AD1621">
        <f>IF(data[[#This Row],[type]]="score",SUMPRODUCT($J$1:$AC$1,data[[#This Row],[ci.hts_index]:[stat.tb]]),-1)</f>
        <v>-1</v>
      </c>
      <c r="AE1621">
        <f>IF(data[[#This Row],[type]]="score",RANK(data[[#This Row],[score]],data[score])+COUNTIF($AD$3:AD1621,AD1621)-1,0)</f>
        <v>0</v>
      </c>
    </row>
    <row r="1622" spans="24:31" x14ac:dyDescent="0.25">
      <c r="X1622" s="1"/>
      <c r="Y1622" s="1"/>
      <c r="AD1622">
        <f>IF(data[[#This Row],[type]]="score",SUMPRODUCT($J$1:$AC$1,data[[#This Row],[ci.hts_index]:[stat.tb]]),-1)</f>
        <v>-1</v>
      </c>
      <c r="AE1622">
        <f>IF(data[[#This Row],[type]]="score",RANK(data[[#This Row],[score]],data[score])+COUNTIF($AD$3:AD1622,AD1622)-1,0)</f>
        <v>0</v>
      </c>
    </row>
    <row r="1623" spans="24:31" x14ac:dyDescent="0.25">
      <c r="X1623" s="1"/>
      <c r="Y1623" s="1"/>
      <c r="AD1623">
        <f>IF(data[[#This Row],[type]]="score",SUMPRODUCT($J$1:$AC$1,data[[#This Row],[ci.hts_index]:[stat.tb]]),-1)</f>
        <v>-1</v>
      </c>
      <c r="AE1623">
        <f>IF(data[[#This Row],[type]]="score",RANK(data[[#This Row],[score]],data[score])+COUNTIF($AD$3:AD1623,AD1623)-1,0)</f>
        <v>0</v>
      </c>
    </row>
    <row r="1624" spans="24:31" x14ac:dyDescent="0.25">
      <c r="X1624" s="1"/>
      <c r="Y1624" s="1"/>
      <c r="AD1624">
        <f>IF(data[[#This Row],[type]]="score",SUMPRODUCT($J$1:$AC$1,data[[#This Row],[ci.hts_index]:[stat.tb]]),-1)</f>
        <v>-1</v>
      </c>
      <c r="AE1624">
        <f>IF(data[[#This Row],[type]]="score",RANK(data[[#This Row],[score]],data[score])+COUNTIF($AD$3:AD1624,AD1624)-1,0)</f>
        <v>0</v>
      </c>
    </row>
    <row r="1625" spans="24:31" x14ac:dyDescent="0.25">
      <c r="X1625" s="1"/>
      <c r="Y1625" s="1"/>
      <c r="AD1625">
        <f>IF(data[[#This Row],[type]]="score",SUMPRODUCT($J$1:$AC$1,data[[#This Row],[ci.hts_index]:[stat.tb]]),-1)</f>
        <v>-1</v>
      </c>
      <c r="AE1625">
        <f>IF(data[[#This Row],[type]]="score",RANK(data[[#This Row],[score]],data[score])+COUNTIF($AD$3:AD1625,AD1625)-1,0)</f>
        <v>0</v>
      </c>
    </row>
    <row r="1626" spans="24:31" x14ac:dyDescent="0.25">
      <c r="X1626" s="1"/>
      <c r="Y1626" s="1"/>
      <c r="AD1626">
        <f>IF(data[[#This Row],[type]]="score",SUMPRODUCT($J$1:$AC$1,data[[#This Row],[ci.hts_index]:[stat.tb]]),-1)</f>
        <v>-1</v>
      </c>
      <c r="AE1626">
        <f>IF(data[[#This Row],[type]]="score",RANK(data[[#This Row],[score]],data[score])+COUNTIF($AD$3:AD1626,AD1626)-1,0)</f>
        <v>0</v>
      </c>
    </row>
    <row r="1627" spans="24:31" x14ac:dyDescent="0.25">
      <c r="X1627" s="1"/>
      <c r="Y1627" s="1"/>
      <c r="AD1627">
        <f>IF(data[[#This Row],[type]]="score",SUMPRODUCT($J$1:$AC$1,data[[#This Row],[ci.hts_index]:[stat.tb]]),-1)</f>
        <v>-1</v>
      </c>
      <c r="AE1627">
        <f>IF(data[[#This Row],[type]]="score",RANK(data[[#This Row],[score]],data[score])+COUNTIF($AD$3:AD1627,AD1627)-1,0)</f>
        <v>0</v>
      </c>
    </row>
    <row r="1628" spans="24:31" x14ac:dyDescent="0.25">
      <c r="X1628" s="1"/>
      <c r="Y1628" s="1"/>
      <c r="AD1628">
        <f>IF(data[[#This Row],[type]]="score",SUMPRODUCT($J$1:$AC$1,data[[#This Row],[ci.hts_index]:[stat.tb]]),-1)</f>
        <v>-1</v>
      </c>
      <c r="AE1628">
        <f>IF(data[[#This Row],[type]]="score",RANK(data[[#This Row],[score]],data[score])+COUNTIF($AD$3:AD1628,AD1628)-1,0)</f>
        <v>0</v>
      </c>
    </row>
    <row r="1629" spans="24:31" x14ac:dyDescent="0.25">
      <c r="X1629" s="1"/>
      <c r="Y1629" s="1"/>
      <c r="AD1629">
        <f>IF(data[[#This Row],[type]]="score",SUMPRODUCT($J$1:$AC$1,data[[#This Row],[ci.hts_index]:[stat.tb]]),-1)</f>
        <v>-1</v>
      </c>
      <c r="AE1629">
        <f>IF(data[[#This Row],[type]]="score",RANK(data[[#This Row],[score]],data[score])+COUNTIF($AD$3:AD1629,AD1629)-1,0)</f>
        <v>0</v>
      </c>
    </row>
    <row r="1630" spans="24:31" x14ac:dyDescent="0.25">
      <c r="X1630" s="1"/>
      <c r="Y1630" s="1"/>
      <c r="AD1630">
        <f>IF(data[[#This Row],[type]]="score",SUMPRODUCT($J$1:$AC$1,data[[#This Row],[ci.hts_index]:[stat.tb]]),-1)</f>
        <v>-1</v>
      </c>
      <c r="AE1630">
        <f>IF(data[[#This Row],[type]]="score",RANK(data[[#This Row],[score]],data[score])+COUNTIF($AD$3:AD1630,AD1630)-1,0)</f>
        <v>0</v>
      </c>
    </row>
    <row r="1631" spans="24:31" x14ac:dyDescent="0.25">
      <c r="X1631" s="1"/>
      <c r="Y1631" s="1"/>
      <c r="AD1631">
        <f>IF(data[[#This Row],[type]]="score",SUMPRODUCT($J$1:$AC$1,data[[#This Row],[ci.hts_index]:[stat.tb]]),-1)</f>
        <v>-1</v>
      </c>
      <c r="AE1631">
        <f>IF(data[[#This Row],[type]]="score",RANK(data[[#This Row],[score]],data[score])+COUNTIF($AD$3:AD1631,AD1631)-1,0)</f>
        <v>0</v>
      </c>
    </row>
    <row r="1632" spans="24:31" x14ac:dyDescent="0.25">
      <c r="X1632" s="1"/>
      <c r="Y1632" s="1"/>
      <c r="AD1632">
        <f>IF(data[[#This Row],[type]]="score",SUMPRODUCT($J$1:$AC$1,data[[#This Row],[ci.hts_index]:[stat.tb]]),-1)</f>
        <v>-1</v>
      </c>
      <c r="AE1632">
        <f>IF(data[[#This Row],[type]]="score",RANK(data[[#This Row],[score]],data[score])+COUNTIF($AD$3:AD1632,AD1632)-1,0)</f>
        <v>0</v>
      </c>
    </row>
    <row r="1633" spans="24:31" x14ac:dyDescent="0.25">
      <c r="X1633" s="1"/>
      <c r="Y1633" s="1"/>
      <c r="AD1633">
        <f>IF(data[[#This Row],[type]]="score",SUMPRODUCT($J$1:$AC$1,data[[#This Row],[ci.hts_index]:[stat.tb]]),-1)</f>
        <v>-1</v>
      </c>
      <c r="AE1633">
        <f>IF(data[[#This Row],[type]]="score",RANK(data[[#This Row],[score]],data[score])+COUNTIF($AD$3:AD1633,AD1633)-1,0)</f>
        <v>0</v>
      </c>
    </row>
    <row r="1634" spans="24:31" x14ac:dyDescent="0.25">
      <c r="X1634" s="1"/>
      <c r="Y1634" s="1"/>
      <c r="AD1634">
        <f>IF(data[[#This Row],[type]]="score",SUMPRODUCT($J$1:$AC$1,data[[#This Row],[ci.hts_index]:[stat.tb]]),-1)</f>
        <v>-1</v>
      </c>
      <c r="AE1634">
        <f>IF(data[[#This Row],[type]]="score",RANK(data[[#This Row],[score]],data[score])+COUNTIF($AD$3:AD1634,AD1634)-1,0)</f>
        <v>0</v>
      </c>
    </row>
    <row r="1635" spans="24:31" x14ac:dyDescent="0.25">
      <c r="X1635" s="1"/>
      <c r="Y1635" s="1"/>
      <c r="AD1635">
        <f>IF(data[[#This Row],[type]]="score",SUMPRODUCT($J$1:$AC$1,data[[#This Row],[ci.hts_index]:[stat.tb]]),-1)</f>
        <v>-1</v>
      </c>
      <c r="AE1635">
        <f>IF(data[[#This Row],[type]]="score",RANK(data[[#This Row],[score]],data[score])+COUNTIF($AD$3:AD1635,AD1635)-1,0)</f>
        <v>0</v>
      </c>
    </row>
    <row r="1636" spans="24:31" x14ac:dyDescent="0.25">
      <c r="X1636" s="1"/>
      <c r="Y1636" s="1"/>
      <c r="AD1636">
        <f>IF(data[[#This Row],[type]]="score",SUMPRODUCT($J$1:$AC$1,data[[#This Row],[ci.hts_index]:[stat.tb]]),-1)</f>
        <v>-1</v>
      </c>
      <c r="AE1636">
        <f>IF(data[[#This Row],[type]]="score",RANK(data[[#This Row],[score]],data[score])+COUNTIF($AD$3:AD1636,AD1636)-1,0)</f>
        <v>0</v>
      </c>
    </row>
    <row r="1637" spans="24:31" x14ac:dyDescent="0.25">
      <c r="X1637" s="1"/>
      <c r="Y1637" s="1"/>
      <c r="AD1637">
        <f>IF(data[[#This Row],[type]]="score",SUMPRODUCT($J$1:$AC$1,data[[#This Row],[ci.hts_index]:[stat.tb]]),-1)</f>
        <v>-1</v>
      </c>
      <c r="AE1637">
        <f>IF(data[[#This Row],[type]]="score",RANK(data[[#This Row],[score]],data[score])+COUNTIF($AD$3:AD1637,AD1637)-1,0)</f>
        <v>0</v>
      </c>
    </row>
    <row r="1638" spans="24:31" x14ac:dyDescent="0.25">
      <c r="X1638" s="1"/>
      <c r="Y1638" s="1"/>
      <c r="AD1638">
        <f>IF(data[[#This Row],[type]]="score",SUMPRODUCT($J$1:$AC$1,data[[#This Row],[ci.hts_index]:[stat.tb]]),-1)</f>
        <v>-1</v>
      </c>
      <c r="AE1638">
        <f>IF(data[[#This Row],[type]]="score",RANK(data[[#This Row],[score]],data[score])+COUNTIF($AD$3:AD1638,AD1638)-1,0)</f>
        <v>0</v>
      </c>
    </row>
    <row r="1639" spans="24:31" x14ac:dyDescent="0.25">
      <c r="X1639" s="1"/>
      <c r="Y1639" s="1"/>
      <c r="AD1639">
        <f>IF(data[[#This Row],[type]]="score",SUMPRODUCT($J$1:$AC$1,data[[#This Row],[ci.hts_index]:[stat.tb]]),-1)</f>
        <v>-1</v>
      </c>
      <c r="AE1639">
        <f>IF(data[[#This Row],[type]]="score",RANK(data[[#This Row],[score]],data[score])+COUNTIF($AD$3:AD1639,AD1639)-1,0)</f>
        <v>0</v>
      </c>
    </row>
    <row r="1640" spans="24:31" x14ac:dyDescent="0.25">
      <c r="X1640" s="1"/>
      <c r="Y1640" s="1"/>
      <c r="AD1640">
        <f>IF(data[[#This Row],[type]]="score",SUMPRODUCT($J$1:$AC$1,data[[#This Row],[ci.hts_index]:[stat.tb]]),-1)</f>
        <v>-1</v>
      </c>
      <c r="AE1640">
        <f>IF(data[[#This Row],[type]]="score",RANK(data[[#This Row],[score]],data[score])+COUNTIF($AD$3:AD1640,AD1640)-1,0)</f>
        <v>0</v>
      </c>
    </row>
    <row r="1641" spans="24:31" x14ac:dyDescent="0.25">
      <c r="X1641" s="1"/>
      <c r="Y1641" s="1"/>
      <c r="AD1641">
        <f>IF(data[[#This Row],[type]]="score",SUMPRODUCT($J$1:$AC$1,data[[#This Row],[ci.hts_index]:[stat.tb]]),-1)</f>
        <v>-1</v>
      </c>
      <c r="AE1641">
        <f>IF(data[[#This Row],[type]]="score",RANK(data[[#This Row],[score]],data[score])+COUNTIF($AD$3:AD1641,AD1641)-1,0)</f>
        <v>0</v>
      </c>
    </row>
    <row r="1642" spans="24:31" x14ac:dyDescent="0.25">
      <c r="X1642" s="1"/>
      <c r="Y1642" s="1"/>
      <c r="AD1642">
        <f>IF(data[[#This Row],[type]]="score",SUMPRODUCT($J$1:$AC$1,data[[#This Row],[ci.hts_index]:[stat.tb]]),-1)</f>
        <v>-1</v>
      </c>
      <c r="AE1642">
        <f>IF(data[[#This Row],[type]]="score",RANK(data[[#This Row],[score]],data[score])+COUNTIF($AD$3:AD1642,AD1642)-1,0)</f>
        <v>0</v>
      </c>
    </row>
    <row r="1643" spans="24:31" x14ac:dyDescent="0.25">
      <c r="X1643" s="1"/>
      <c r="Y1643" s="1"/>
      <c r="AD1643">
        <f>IF(data[[#This Row],[type]]="score",SUMPRODUCT($J$1:$AC$1,data[[#This Row],[ci.hts_index]:[stat.tb]]),-1)</f>
        <v>-1</v>
      </c>
      <c r="AE1643">
        <f>IF(data[[#This Row],[type]]="score",RANK(data[[#This Row],[score]],data[score])+COUNTIF($AD$3:AD1643,AD1643)-1,0)</f>
        <v>0</v>
      </c>
    </row>
    <row r="1644" spans="24:31" x14ac:dyDescent="0.25">
      <c r="X1644" s="1"/>
      <c r="Y1644" s="1"/>
      <c r="AD1644">
        <f>IF(data[[#This Row],[type]]="score",SUMPRODUCT($J$1:$AC$1,data[[#This Row],[ci.hts_index]:[stat.tb]]),-1)</f>
        <v>-1</v>
      </c>
      <c r="AE1644">
        <f>IF(data[[#This Row],[type]]="score",RANK(data[[#This Row],[score]],data[score])+COUNTIF($AD$3:AD1644,AD1644)-1,0)</f>
        <v>0</v>
      </c>
    </row>
    <row r="1645" spans="24:31" x14ac:dyDescent="0.25">
      <c r="X1645" s="1"/>
      <c r="Y1645" s="1"/>
      <c r="AD1645">
        <f>IF(data[[#This Row],[type]]="score",SUMPRODUCT($J$1:$AC$1,data[[#This Row],[ci.hts_index]:[stat.tb]]),-1)</f>
        <v>-1</v>
      </c>
      <c r="AE1645">
        <f>IF(data[[#This Row],[type]]="score",RANK(data[[#This Row],[score]],data[score])+COUNTIF($AD$3:AD1645,AD1645)-1,0)</f>
        <v>0</v>
      </c>
    </row>
    <row r="1646" spans="24:31" x14ac:dyDescent="0.25">
      <c r="X1646" s="1"/>
      <c r="Y1646" s="1"/>
      <c r="AD1646">
        <f>IF(data[[#This Row],[type]]="score",SUMPRODUCT($J$1:$AC$1,data[[#This Row],[ci.hts_index]:[stat.tb]]),-1)</f>
        <v>-1</v>
      </c>
      <c r="AE1646">
        <f>IF(data[[#This Row],[type]]="score",RANK(data[[#This Row],[score]],data[score])+COUNTIF($AD$3:AD1646,AD1646)-1,0)</f>
        <v>0</v>
      </c>
    </row>
    <row r="1647" spans="24:31" x14ac:dyDescent="0.25">
      <c r="X1647" s="1"/>
      <c r="Y1647" s="1"/>
      <c r="AD1647">
        <f>IF(data[[#This Row],[type]]="score",SUMPRODUCT($J$1:$AC$1,data[[#This Row],[ci.hts_index]:[stat.tb]]),-1)</f>
        <v>-1</v>
      </c>
      <c r="AE1647">
        <f>IF(data[[#This Row],[type]]="score",RANK(data[[#This Row],[score]],data[score])+COUNTIF($AD$3:AD1647,AD1647)-1,0)</f>
        <v>0</v>
      </c>
    </row>
    <row r="1648" spans="24:31" x14ac:dyDescent="0.25">
      <c r="X1648" s="1"/>
      <c r="Y1648" s="1"/>
      <c r="AD1648">
        <f>IF(data[[#This Row],[type]]="score",SUMPRODUCT($J$1:$AC$1,data[[#This Row],[ci.hts_index]:[stat.tb]]),-1)</f>
        <v>-1</v>
      </c>
      <c r="AE1648">
        <f>IF(data[[#This Row],[type]]="score",RANK(data[[#This Row],[score]],data[score])+COUNTIF($AD$3:AD1648,AD1648)-1,0)</f>
        <v>0</v>
      </c>
    </row>
    <row r="1649" spans="24:31" x14ac:dyDescent="0.25">
      <c r="X1649" s="1"/>
      <c r="Y1649" s="1"/>
      <c r="AD1649">
        <f>IF(data[[#This Row],[type]]="score",SUMPRODUCT($J$1:$AC$1,data[[#This Row],[ci.hts_index]:[stat.tb]]),-1)</f>
        <v>-1</v>
      </c>
      <c r="AE1649">
        <f>IF(data[[#This Row],[type]]="score",RANK(data[[#This Row],[score]],data[score])+COUNTIF($AD$3:AD1649,AD1649)-1,0)</f>
        <v>0</v>
      </c>
    </row>
    <row r="1650" spans="24:31" x14ac:dyDescent="0.25">
      <c r="X1650" s="1"/>
      <c r="Y1650" s="1"/>
      <c r="AD1650">
        <f>IF(data[[#This Row],[type]]="score",SUMPRODUCT($J$1:$AC$1,data[[#This Row],[ci.hts_index]:[stat.tb]]),-1)</f>
        <v>-1</v>
      </c>
      <c r="AE1650">
        <f>IF(data[[#This Row],[type]]="score",RANK(data[[#This Row],[score]],data[score])+COUNTIF($AD$3:AD1650,AD1650)-1,0)</f>
        <v>0</v>
      </c>
    </row>
    <row r="1651" spans="24:31" x14ac:dyDescent="0.25">
      <c r="X1651" s="1"/>
      <c r="Y1651" s="1"/>
      <c r="AD1651">
        <f>IF(data[[#This Row],[type]]="score",SUMPRODUCT($J$1:$AC$1,data[[#This Row],[ci.hts_index]:[stat.tb]]),-1)</f>
        <v>-1</v>
      </c>
      <c r="AE1651">
        <f>IF(data[[#This Row],[type]]="score",RANK(data[[#This Row],[score]],data[score])+COUNTIF($AD$3:AD1651,AD1651)-1,0)</f>
        <v>0</v>
      </c>
    </row>
    <row r="1652" spans="24:31" x14ac:dyDescent="0.25">
      <c r="X1652" s="1"/>
      <c r="Y1652" s="1"/>
      <c r="AD1652">
        <f>IF(data[[#This Row],[type]]="score",SUMPRODUCT($J$1:$AC$1,data[[#This Row],[ci.hts_index]:[stat.tb]]),-1)</f>
        <v>-1</v>
      </c>
      <c r="AE1652">
        <f>IF(data[[#This Row],[type]]="score",RANK(data[[#This Row],[score]],data[score])+COUNTIF($AD$3:AD1652,AD1652)-1,0)</f>
        <v>0</v>
      </c>
    </row>
    <row r="1653" spans="24:31" x14ac:dyDescent="0.25">
      <c r="X1653" s="1"/>
      <c r="Y1653" s="1"/>
      <c r="AD1653">
        <f>IF(data[[#This Row],[type]]="score",SUMPRODUCT($J$1:$AC$1,data[[#This Row],[ci.hts_index]:[stat.tb]]),-1)</f>
        <v>-1</v>
      </c>
      <c r="AE1653">
        <f>IF(data[[#This Row],[type]]="score",RANK(data[[#This Row],[score]],data[score])+COUNTIF($AD$3:AD1653,AD1653)-1,0)</f>
        <v>0</v>
      </c>
    </row>
    <row r="1654" spans="24:31" x14ac:dyDescent="0.25">
      <c r="X1654" s="1"/>
      <c r="Y1654" s="1"/>
      <c r="AD1654">
        <f>IF(data[[#This Row],[type]]="score",SUMPRODUCT($J$1:$AC$1,data[[#This Row],[ci.hts_index]:[stat.tb]]),-1)</f>
        <v>-1</v>
      </c>
      <c r="AE1654">
        <f>IF(data[[#This Row],[type]]="score",RANK(data[[#This Row],[score]],data[score])+COUNTIF($AD$3:AD1654,AD1654)-1,0)</f>
        <v>0</v>
      </c>
    </row>
    <row r="1655" spans="24:31" x14ac:dyDescent="0.25">
      <c r="X1655" s="1"/>
      <c r="Y1655" s="1"/>
      <c r="AD1655">
        <f>IF(data[[#This Row],[type]]="score",SUMPRODUCT($J$1:$AC$1,data[[#This Row],[ci.hts_index]:[stat.tb]]),-1)</f>
        <v>-1</v>
      </c>
      <c r="AE1655">
        <f>IF(data[[#This Row],[type]]="score",RANK(data[[#This Row],[score]],data[score])+COUNTIF($AD$3:AD1655,AD1655)-1,0)</f>
        <v>0</v>
      </c>
    </row>
    <row r="1656" spans="24:31" x14ac:dyDescent="0.25">
      <c r="X1656" s="1"/>
      <c r="Y1656" s="1"/>
      <c r="AD1656">
        <f>IF(data[[#This Row],[type]]="score",SUMPRODUCT($J$1:$AC$1,data[[#This Row],[ci.hts_index]:[stat.tb]]),-1)</f>
        <v>-1</v>
      </c>
      <c r="AE1656">
        <f>IF(data[[#This Row],[type]]="score",RANK(data[[#This Row],[score]],data[score])+COUNTIF($AD$3:AD1656,AD1656)-1,0)</f>
        <v>0</v>
      </c>
    </row>
    <row r="1657" spans="24:31" x14ac:dyDescent="0.25">
      <c r="X1657" s="1"/>
      <c r="Y1657" s="1"/>
      <c r="AD1657">
        <f>IF(data[[#This Row],[type]]="score",SUMPRODUCT($J$1:$AC$1,data[[#This Row],[ci.hts_index]:[stat.tb]]),-1)</f>
        <v>-1</v>
      </c>
      <c r="AE1657">
        <f>IF(data[[#This Row],[type]]="score",RANK(data[[#This Row],[score]],data[score])+COUNTIF($AD$3:AD1657,AD1657)-1,0)</f>
        <v>0</v>
      </c>
    </row>
    <row r="1658" spans="24:31" x14ac:dyDescent="0.25">
      <c r="X1658" s="1"/>
      <c r="Y1658" s="1"/>
      <c r="AD1658">
        <f>IF(data[[#This Row],[type]]="score",SUMPRODUCT($J$1:$AC$1,data[[#This Row],[ci.hts_index]:[stat.tb]]),-1)</f>
        <v>-1</v>
      </c>
      <c r="AE1658">
        <f>IF(data[[#This Row],[type]]="score",RANK(data[[#This Row],[score]],data[score])+COUNTIF($AD$3:AD1658,AD1658)-1,0)</f>
        <v>0</v>
      </c>
    </row>
    <row r="1659" spans="24:31" x14ac:dyDescent="0.25">
      <c r="X1659" s="1"/>
      <c r="Y1659" s="1"/>
      <c r="AD1659">
        <f>IF(data[[#This Row],[type]]="score",SUMPRODUCT($J$1:$AC$1,data[[#This Row],[ci.hts_index]:[stat.tb]]),-1)</f>
        <v>-1</v>
      </c>
      <c r="AE1659">
        <f>IF(data[[#This Row],[type]]="score",RANK(data[[#This Row],[score]],data[score])+COUNTIF($AD$3:AD1659,AD1659)-1,0)</f>
        <v>0</v>
      </c>
    </row>
    <row r="1660" spans="24:31" x14ac:dyDescent="0.25">
      <c r="X1660" s="1"/>
      <c r="Y1660" s="1"/>
      <c r="AD1660">
        <f>IF(data[[#This Row],[type]]="score",SUMPRODUCT($J$1:$AC$1,data[[#This Row],[ci.hts_index]:[stat.tb]]),-1)</f>
        <v>-1</v>
      </c>
      <c r="AE1660">
        <f>IF(data[[#This Row],[type]]="score",RANK(data[[#This Row],[score]],data[score])+COUNTIF($AD$3:AD1660,AD1660)-1,0)</f>
        <v>0</v>
      </c>
    </row>
    <row r="1661" spans="24:31" x14ac:dyDescent="0.25">
      <c r="X1661" s="1"/>
      <c r="Y1661" s="1"/>
      <c r="AD1661">
        <f>IF(data[[#This Row],[type]]="score",SUMPRODUCT($J$1:$AC$1,data[[#This Row],[ci.hts_index]:[stat.tb]]),-1)</f>
        <v>-1</v>
      </c>
      <c r="AE1661">
        <f>IF(data[[#This Row],[type]]="score",RANK(data[[#This Row],[score]],data[score])+COUNTIF($AD$3:AD1661,AD1661)-1,0)</f>
        <v>0</v>
      </c>
    </row>
    <row r="1662" spans="24:31" x14ac:dyDescent="0.25">
      <c r="X1662" s="1"/>
      <c r="Y1662" s="1"/>
      <c r="AD1662">
        <f>IF(data[[#This Row],[type]]="score",SUMPRODUCT($J$1:$AC$1,data[[#This Row],[ci.hts_index]:[stat.tb]]),-1)</f>
        <v>-1</v>
      </c>
      <c r="AE1662">
        <f>IF(data[[#This Row],[type]]="score",RANK(data[[#This Row],[score]],data[score])+COUNTIF($AD$3:AD1662,AD1662)-1,0)</f>
        <v>0</v>
      </c>
    </row>
    <row r="1663" spans="24:31" x14ac:dyDescent="0.25">
      <c r="X1663" s="1"/>
      <c r="Y1663" s="1"/>
      <c r="AD1663">
        <f>IF(data[[#This Row],[type]]="score",SUMPRODUCT($J$1:$AC$1,data[[#This Row],[ci.hts_index]:[stat.tb]]),-1)</f>
        <v>-1</v>
      </c>
      <c r="AE1663">
        <f>IF(data[[#This Row],[type]]="score",RANK(data[[#This Row],[score]],data[score])+COUNTIF($AD$3:AD1663,AD1663)-1,0)</f>
        <v>0</v>
      </c>
    </row>
    <row r="1664" spans="24:31" x14ac:dyDescent="0.25">
      <c r="X1664" s="1"/>
      <c r="Y1664" s="1"/>
      <c r="AD1664">
        <f>IF(data[[#This Row],[type]]="score",SUMPRODUCT($J$1:$AC$1,data[[#This Row],[ci.hts_index]:[stat.tb]]),-1)</f>
        <v>-1</v>
      </c>
      <c r="AE1664">
        <f>IF(data[[#This Row],[type]]="score",RANK(data[[#This Row],[score]],data[score])+COUNTIF($AD$3:AD1664,AD1664)-1,0)</f>
        <v>0</v>
      </c>
    </row>
    <row r="1665" spans="24:31" x14ac:dyDescent="0.25">
      <c r="X1665" s="1"/>
      <c r="Y1665" s="1"/>
      <c r="AD1665">
        <f>IF(data[[#This Row],[type]]="score",SUMPRODUCT($J$1:$AC$1,data[[#This Row],[ci.hts_index]:[stat.tb]]),-1)</f>
        <v>-1</v>
      </c>
      <c r="AE1665">
        <f>IF(data[[#This Row],[type]]="score",RANK(data[[#This Row],[score]],data[score])+COUNTIF($AD$3:AD1665,AD1665)-1,0)</f>
        <v>0</v>
      </c>
    </row>
    <row r="1666" spans="24:31" x14ac:dyDescent="0.25">
      <c r="X1666" s="1"/>
      <c r="Y1666" s="1"/>
      <c r="AD1666">
        <f>IF(data[[#This Row],[type]]="score",SUMPRODUCT($J$1:$AC$1,data[[#This Row],[ci.hts_index]:[stat.tb]]),-1)</f>
        <v>-1</v>
      </c>
      <c r="AE1666">
        <f>IF(data[[#This Row],[type]]="score",RANK(data[[#This Row],[score]],data[score])+COUNTIF($AD$3:AD1666,AD1666)-1,0)</f>
        <v>0</v>
      </c>
    </row>
    <row r="1667" spans="24:31" x14ac:dyDescent="0.25">
      <c r="X1667" s="1"/>
      <c r="Y1667" s="1"/>
      <c r="AD1667">
        <f>IF(data[[#This Row],[type]]="score",SUMPRODUCT($J$1:$AC$1,data[[#This Row],[ci.hts_index]:[stat.tb]]),-1)</f>
        <v>-1</v>
      </c>
      <c r="AE1667">
        <f>IF(data[[#This Row],[type]]="score",RANK(data[[#This Row],[score]],data[score])+COUNTIF($AD$3:AD1667,AD1667)-1,0)</f>
        <v>0</v>
      </c>
    </row>
    <row r="1668" spans="24:31" x14ac:dyDescent="0.25">
      <c r="X1668" s="1"/>
      <c r="Y1668" s="1"/>
      <c r="AD1668">
        <f>IF(data[[#This Row],[type]]="score",SUMPRODUCT($J$1:$AC$1,data[[#This Row],[ci.hts_index]:[stat.tb]]),-1)</f>
        <v>-1</v>
      </c>
      <c r="AE1668">
        <f>IF(data[[#This Row],[type]]="score",RANK(data[[#This Row],[score]],data[score])+COUNTIF($AD$3:AD1668,AD1668)-1,0)</f>
        <v>0</v>
      </c>
    </row>
    <row r="1669" spans="24:31" x14ac:dyDescent="0.25">
      <c r="X1669" s="1"/>
      <c r="Y1669" s="1"/>
      <c r="AD1669">
        <f>IF(data[[#This Row],[type]]="score",SUMPRODUCT($J$1:$AC$1,data[[#This Row],[ci.hts_index]:[stat.tb]]),-1)</f>
        <v>-1</v>
      </c>
      <c r="AE1669">
        <f>IF(data[[#This Row],[type]]="score",RANK(data[[#This Row],[score]],data[score])+COUNTIF($AD$3:AD1669,AD1669)-1,0)</f>
        <v>0</v>
      </c>
    </row>
    <row r="1670" spans="24:31" x14ac:dyDescent="0.25">
      <c r="X1670" s="1"/>
      <c r="Y1670" s="1"/>
      <c r="AD1670">
        <f>IF(data[[#This Row],[type]]="score",SUMPRODUCT($J$1:$AC$1,data[[#This Row],[ci.hts_index]:[stat.tb]]),-1)</f>
        <v>-1</v>
      </c>
      <c r="AE1670">
        <f>IF(data[[#This Row],[type]]="score",RANK(data[[#This Row],[score]],data[score])+COUNTIF($AD$3:AD1670,AD1670)-1,0)</f>
        <v>0</v>
      </c>
    </row>
    <row r="1671" spans="24:31" x14ac:dyDescent="0.25">
      <c r="X1671" s="1"/>
      <c r="Y1671" s="1"/>
      <c r="AD1671">
        <f>IF(data[[#This Row],[type]]="score",SUMPRODUCT($J$1:$AC$1,data[[#This Row],[ci.hts_index]:[stat.tb]]),-1)</f>
        <v>-1</v>
      </c>
      <c r="AE1671">
        <f>IF(data[[#This Row],[type]]="score",RANK(data[[#This Row],[score]],data[score])+COUNTIF($AD$3:AD1671,AD1671)-1,0)</f>
        <v>0</v>
      </c>
    </row>
    <row r="1672" spans="24:31" x14ac:dyDescent="0.25">
      <c r="X1672" s="1"/>
      <c r="Y1672" s="1"/>
      <c r="AD1672">
        <f>IF(data[[#This Row],[type]]="score",SUMPRODUCT($J$1:$AC$1,data[[#This Row],[ci.hts_index]:[stat.tb]]),-1)</f>
        <v>-1</v>
      </c>
      <c r="AE1672">
        <f>IF(data[[#This Row],[type]]="score",RANK(data[[#This Row],[score]],data[score])+COUNTIF($AD$3:AD1672,AD1672)-1,0)</f>
        <v>0</v>
      </c>
    </row>
    <row r="1673" spans="24:31" x14ac:dyDescent="0.25">
      <c r="X1673" s="1"/>
      <c r="Y1673" s="1"/>
      <c r="AD1673">
        <f>IF(data[[#This Row],[type]]="score",SUMPRODUCT($J$1:$AC$1,data[[#This Row],[ci.hts_index]:[stat.tb]]),-1)</f>
        <v>-1</v>
      </c>
      <c r="AE1673">
        <f>IF(data[[#This Row],[type]]="score",RANK(data[[#This Row],[score]],data[score])+COUNTIF($AD$3:AD1673,AD1673)-1,0)</f>
        <v>0</v>
      </c>
    </row>
    <row r="1674" spans="24:31" x14ac:dyDescent="0.25">
      <c r="X1674" s="1"/>
      <c r="Y1674" s="1"/>
      <c r="AD1674">
        <f>IF(data[[#This Row],[type]]="score",SUMPRODUCT($J$1:$AC$1,data[[#This Row],[ci.hts_index]:[stat.tb]]),-1)</f>
        <v>-1</v>
      </c>
      <c r="AE1674">
        <f>IF(data[[#This Row],[type]]="score",RANK(data[[#This Row],[score]],data[score])+COUNTIF($AD$3:AD1674,AD1674)-1,0)</f>
        <v>0</v>
      </c>
    </row>
    <row r="1675" spans="24:31" x14ac:dyDescent="0.25">
      <c r="X1675" s="1"/>
      <c r="Y1675" s="1"/>
      <c r="AD1675">
        <f>IF(data[[#This Row],[type]]="score",SUMPRODUCT($J$1:$AC$1,data[[#This Row],[ci.hts_index]:[stat.tb]]),-1)</f>
        <v>-1</v>
      </c>
      <c r="AE1675">
        <f>IF(data[[#This Row],[type]]="score",RANK(data[[#This Row],[score]],data[score])+COUNTIF($AD$3:AD1675,AD1675)-1,0)</f>
        <v>0</v>
      </c>
    </row>
    <row r="1676" spans="24:31" x14ac:dyDescent="0.25">
      <c r="X1676" s="1"/>
      <c r="Y1676" s="1"/>
      <c r="AD1676">
        <f>IF(data[[#This Row],[type]]="score",SUMPRODUCT($J$1:$AC$1,data[[#This Row],[ci.hts_index]:[stat.tb]]),-1)</f>
        <v>-1</v>
      </c>
      <c r="AE1676">
        <f>IF(data[[#This Row],[type]]="score",RANK(data[[#This Row],[score]],data[score])+COUNTIF($AD$3:AD1676,AD1676)-1,0)</f>
        <v>0</v>
      </c>
    </row>
    <row r="1677" spans="24:31" x14ac:dyDescent="0.25">
      <c r="X1677" s="1"/>
      <c r="Y1677" s="1"/>
      <c r="AD1677">
        <f>IF(data[[#This Row],[type]]="score",SUMPRODUCT($J$1:$AC$1,data[[#This Row],[ci.hts_index]:[stat.tb]]),-1)</f>
        <v>-1</v>
      </c>
      <c r="AE1677">
        <f>IF(data[[#This Row],[type]]="score",RANK(data[[#This Row],[score]],data[score])+COUNTIF($AD$3:AD1677,AD1677)-1,0)</f>
        <v>0</v>
      </c>
    </row>
    <row r="1678" spans="24:31" x14ac:dyDescent="0.25">
      <c r="X1678" s="1"/>
      <c r="Y1678" s="1"/>
      <c r="AD1678">
        <f>IF(data[[#This Row],[type]]="score",SUMPRODUCT($J$1:$AC$1,data[[#This Row],[ci.hts_index]:[stat.tb]]),-1)</f>
        <v>-1</v>
      </c>
      <c r="AE1678">
        <f>IF(data[[#This Row],[type]]="score",RANK(data[[#This Row],[score]],data[score])+COUNTIF($AD$3:AD1678,AD1678)-1,0)</f>
        <v>0</v>
      </c>
    </row>
    <row r="1679" spans="24:31" x14ac:dyDescent="0.25">
      <c r="X1679" s="1"/>
      <c r="Y1679" s="1"/>
      <c r="AD1679">
        <f>IF(data[[#This Row],[type]]="score",SUMPRODUCT($J$1:$AC$1,data[[#This Row],[ci.hts_index]:[stat.tb]]),-1)</f>
        <v>-1</v>
      </c>
      <c r="AE1679">
        <f>IF(data[[#This Row],[type]]="score",RANK(data[[#This Row],[score]],data[score])+COUNTIF($AD$3:AD1679,AD1679)-1,0)</f>
        <v>0</v>
      </c>
    </row>
    <row r="1680" spans="24:31" x14ac:dyDescent="0.25">
      <c r="X1680" s="1"/>
      <c r="Y1680" s="1"/>
      <c r="AD1680">
        <f>IF(data[[#This Row],[type]]="score",SUMPRODUCT($J$1:$AC$1,data[[#This Row],[ci.hts_index]:[stat.tb]]),-1)</f>
        <v>-1</v>
      </c>
      <c r="AE1680">
        <f>IF(data[[#This Row],[type]]="score",RANK(data[[#This Row],[score]],data[score])+COUNTIF($AD$3:AD1680,AD1680)-1,0)</f>
        <v>0</v>
      </c>
    </row>
    <row r="1681" spans="24:31" x14ac:dyDescent="0.25">
      <c r="X1681" s="1"/>
      <c r="Y1681" s="1"/>
      <c r="AD1681">
        <f>IF(data[[#This Row],[type]]="score",SUMPRODUCT($J$1:$AC$1,data[[#This Row],[ci.hts_index]:[stat.tb]]),-1)</f>
        <v>-1</v>
      </c>
      <c r="AE1681">
        <f>IF(data[[#This Row],[type]]="score",RANK(data[[#This Row],[score]],data[score])+COUNTIF($AD$3:AD1681,AD1681)-1,0)</f>
        <v>0</v>
      </c>
    </row>
    <row r="1682" spans="24:31" x14ac:dyDescent="0.25">
      <c r="X1682" s="1"/>
      <c r="Y1682" s="1"/>
      <c r="AD1682">
        <f>IF(data[[#This Row],[type]]="score",SUMPRODUCT($J$1:$AC$1,data[[#This Row],[ci.hts_index]:[stat.tb]]),-1)</f>
        <v>-1</v>
      </c>
      <c r="AE1682">
        <f>IF(data[[#This Row],[type]]="score",RANK(data[[#This Row],[score]],data[score])+COUNTIF($AD$3:AD1682,AD1682)-1,0)</f>
        <v>0</v>
      </c>
    </row>
    <row r="1683" spans="24:31" x14ac:dyDescent="0.25">
      <c r="X1683" s="1"/>
      <c r="Y1683" s="1"/>
      <c r="AD1683">
        <f>IF(data[[#This Row],[type]]="score",SUMPRODUCT($J$1:$AC$1,data[[#This Row],[ci.hts_index]:[stat.tb]]),-1)</f>
        <v>-1</v>
      </c>
      <c r="AE1683">
        <f>IF(data[[#This Row],[type]]="score",RANK(data[[#This Row],[score]],data[score])+COUNTIF($AD$3:AD1683,AD1683)-1,0)</f>
        <v>0</v>
      </c>
    </row>
    <row r="1684" spans="24:31" x14ac:dyDescent="0.25">
      <c r="X1684" s="1"/>
      <c r="Y1684" s="1"/>
      <c r="AD1684">
        <f>IF(data[[#This Row],[type]]="score",SUMPRODUCT($J$1:$AC$1,data[[#This Row],[ci.hts_index]:[stat.tb]]),-1)</f>
        <v>-1</v>
      </c>
      <c r="AE1684">
        <f>IF(data[[#This Row],[type]]="score",RANK(data[[#This Row],[score]],data[score])+COUNTIF($AD$3:AD1684,AD1684)-1,0)</f>
        <v>0</v>
      </c>
    </row>
    <row r="1685" spans="24:31" x14ac:dyDescent="0.25">
      <c r="X1685" s="1"/>
      <c r="Y1685" s="1"/>
      <c r="AD1685">
        <f>IF(data[[#This Row],[type]]="score",SUMPRODUCT($J$1:$AC$1,data[[#This Row],[ci.hts_index]:[stat.tb]]),-1)</f>
        <v>-1</v>
      </c>
      <c r="AE1685">
        <f>IF(data[[#This Row],[type]]="score",RANK(data[[#This Row],[score]],data[score])+COUNTIF($AD$3:AD1685,AD1685)-1,0)</f>
        <v>0</v>
      </c>
    </row>
    <row r="1686" spans="24:31" x14ac:dyDescent="0.25">
      <c r="X1686" s="1"/>
      <c r="Y1686" s="1"/>
      <c r="AD1686">
        <f>IF(data[[#This Row],[type]]="score",SUMPRODUCT($J$1:$AC$1,data[[#This Row],[ci.hts_index]:[stat.tb]]),-1)</f>
        <v>-1</v>
      </c>
      <c r="AE1686">
        <f>IF(data[[#This Row],[type]]="score",RANK(data[[#This Row],[score]],data[score])+COUNTIF($AD$3:AD1686,AD1686)-1,0)</f>
        <v>0</v>
      </c>
    </row>
    <row r="1687" spans="24:31" x14ac:dyDescent="0.25">
      <c r="X1687" s="1"/>
      <c r="Y1687" s="1"/>
      <c r="AD1687">
        <f>IF(data[[#This Row],[type]]="score",SUMPRODUCT($J$1:$AC$1,data[[#This Row],[ci.hts_index]:[stat.tb]]),-1)</f>
        <v>-1</v>
      </c>
      <c r="AE1687">
        <f>IF(data[[#This Row],[type]]="score",RANK(data[[#This Row],[score]],data[score])+COUNTIF($AD$3:AD1687,AD1687)-1,0)</f>
        <v>0</v>
      </c>
    </row>
    <row r="1688" spans="24:31" x14ac:dyDescent="0.25">
      <c r="X1688" s="1"/>
      <c r="Y1688" s="1"/>
      <c r="AD1688">
        <f>IF(data[[#This Row],[type]]="score",SUMPRODUCT($J$1:$AC$1,data[[#This Row],[ci.hts_index]:[stat.tb]]),-1)</f>
        <v>-1</v>
      </c>
      <c r="AE1688">
        <f>IF(data[[#This Row],[type]]="score",RANK(data[[#This Row],[score]],data[score])+COUNTIF($AD$3:AD1688,AD1688)-1,0)</f>
        <v>0</v>
      </c>
    </row>
    <row r="1689" spans="24:31" x14ac:dyDescent="0.25">
      <c r="X1689" s="1"/>
      <c r="Y1689" s="1"/>
      <c r="AD1689">
        <f>IF(data[[#This Row],[type]]="score",SUMPRODUCT($J$1:$AC$1,data[[#This Row],[ci.hts_index]:[stat.tb]]),-1)</f>
        <v>-1</v>
      </c>
      <c r="AE1689">
        <f>IF(data[[#This Row],[type]]="score",RANK(data[[#This Row],[score]],data[score])+COUNTIF($AD$3:AD1689,AD1689)-1,0)</f>
        <v>0</v>
      </c>
    </row>
    <row r="1690" spans="24:31" x14ac:dyDescent="0.25">
      <c r="X1690" s="1"/>
      <c r="Y1690" s="1"/>
      <c r="AD1690">
        <f>IF(data[[#This Row],[type]]="score",SUMPRODUCT($J$1:$AC$1,data[[#This Row],[ci.hts_index]:[stat.tb]]),-1)</f>
        <v>-1</v>
      </c>
      <c r="AE1690">
        <f>IF(data[[#This Row],[type]]="score",RANK(data[[#This Row],[score]],data[score])+COUNTIF($AD$3:AD1690,AD1690)-1,0)</f>
        <v>0</v>
      </c>
    </row>
    <row r="1691" spans="24:31" x14ac:dyDescent="0.25">
      <c r="X1691" s="1"/>
      <c r="Y1691" s="1"/>
      <c r="AD1691">
        <f>IF(data[[#This Row],[type]]="score",SUMPRODUCT($J$1:$AC$1,data[[#This Row],[ci.hts_index]:[stat.tb]]),-1)</f>
        <v>-1</v>
      </c>
      <c r="AE1691">
        <f>IF(data[[#This Row],[type]]="score",RANK(data[[#This Row],[score]],data[score])+COUNTIF($AD$3:AD1691,AD1691)-1,0)</f>
        <v>0</v>
      </c>
    </row>
    <row r="1692" spans="24:31" x14ac:dyDescent="0.25">
      <c r="X1692" s="1"/>
      <c r="Y1692" s="1"/>
      <c r="AD1692">
        <f>IF(data[[#This Row],[type]]="score",SUMPRODUCT($J$1:$AC$1,data[[#This Row],[ci.hts_index]:[stat.tb]]),-1)</f>
        <v>-1</v>
      </c>
      <c r="AE1692">
        <f>IF(data[[#This Row],[type]]="score",RANK(data[[#This Row],[score]],data[score])+COUNTIF($AD$3:AD1692,AD1692)-1,0)</f>
        <v>0</v>
      </c>
    </row>
    <row r="1693" spans="24:31" x14ac:dyDescent="0.25">
      <c r="X1693" s="1"/>
      <c r="Y1693" s="1"/>
      <c r="AD1693">
        <f>IF(data[[#This Row],[type]]="score",SUMPRODUCT($J$1:$AC$1,data[[#This Row],[ci.hts_index]:[stat.tb]]),-1)</f>
        <v>-1</v>
      </c>
      <c r="AE1693">
        <f>IF(data[[#This Row],[type]]="score",RANK(data[[#This Row],[score]],data[score])+COUNTIF($AD$3:AD1693,AD1693)-1,0)</f>
        <v>0</v>
      </c>
    </row>
    <row r="1694" spans="24:31" x14ac:dyDescent="0.25">
      <c r="X1694" s="1"/>
      <c r="Y1694" s="1"/>
      <c r="AD1694">
        <f>IF(data[[#This Row],[type]]="score",SUMPRODUCT($J$1:$AC$1,data[[#This Row],[ci.hts_index]:[stat.tb]]),-1)</f>
        <v>-1</v>
      </c>
      <c r="AE1694">
        <f>IF(data[[#This Row],[type]]="score",RANK(data[[#This Row],[score]],data[score])+COUNTIF($AD$3:AD1694,AD1694)-1,0)</f>
        <v>0</v>
      </c>
    </row>
    <row r="1695" spans="24:31" x14ac:dyDescent="0.25">
      <c r="X1695" s="1"/>
      <c r="Y1695" s="1"/>
      <c r="AD1695">
        <f>IF(data[[#This Row],[type]]="score",SUMPRODUCT($J$1:$AC$1,data[[#This Row],[ci.hts_index]:[stat.tb]]),-1)</f>
        <v>-1</v>
      </c>
      <c r="AE1695">
        <f>IF(data[[#This Row],[type]]="score",RANK(data[[#This Row],[score]],data[score])+COUNTIF($AD$3:AD1695,AD1695)-1,0)</f>
        <v>0</v>
      </c>
    </row>
    <row r="1696" spans="24:31" x14ac:dyDescent="0.25">
      <c r="X1696" s="1"/>
      <c r="Y1696" s="1"/>
      <c r="AD1696">
        <f>IF(data[[#This Row],[type]]="score",SUMPRODUCT($J$1:$AC$1,data[[#This Row],[ci.hts_index]:[stat.tb]]),-1)</f>
        <v>-1</v>
      </c>
      <c r="AE1696">
        <f>IF(data[[#This Row],[type]]="score",RANK(data[[#This Row],[score]],data[score])+COUNTIF($AD$3:AD1696,AD1696)-1,0)</f>
        <v>0</v>
      </c>
    </row>
    <row r="1697" spans="24:31" x14ac:dyDescent="0.25">
      <c r="X1697" s="1"/>
      <c r="Y1697" s="1"/>
      <c r="AD1697">
        <f>IF(data[[#This Row],[type]]="score",SUMPRODUCT($J$1:$AC$1,data[[#This Row],[ci.hts_index]:[stat.tb]]),-1)</f>
        <v>-1</v>
      </c>
      <c r="AE1697">
        <f>IF(data[[#This Row],[type]]="score",RANK(data[[#This Row],[score]],data[score])+COUNTIF($AD$3:AD1697,AD1697)-1,0)</f>
        <v>0</v>
      </c>
    </row>
    <row r="1698" spans="24:31" x14ac:dyDescent="0.25">
      <c r="X1698" s="1"/>
      <c r="Y1698" s="1"/>
      <c r="AD1698">
        <f>IF(data[[#This Row],[type]]="score",SUMPRODUCT($J$1:$AC$1,data[[#This Row],[ci.hts_index]:[stat.tb]]),-1)</f>
        <v>-1</v>
      </c>
      <c r="AE1698">
        <f>IF(data[[#This Row],[type]]="score",RANK(data[[#This Row],[score]],data[score])+COUNTIF($AD$3:AD1698,AD1698)-1,0)</f>
        <v>0</v>
      </c>
    </row>
    <row r="1699" spans="24:31" x14ac:dyDescent="0.25">
      <c r="X1699" s="1"/>
      <c r="Y1699" s="1"/>
      <c r="AD1699">
        <f>IF(data[[#This Row],[type]]="score",SUMPRODUCT($J$1:$AC$1,data[[#This Row],[ci.hts_index]:[stat.tb]]),-1)</f>
        <v>-1</v>
      </c>
      <c r="AE1699">
        <f>IF(data[[#This Row],[type]]="score",RANK(data[[#This Row],[score]],data[score])+COUNTIF($AD$3:AD1699,AD1699)-1,0)</f>
        <v>0</v>
      </c>
    </row>
    <row r="1700" spans="24:31" x14ac:dyDescent="0.25">
      <c r="X1700" s="1"/>
      <c r="Y1700" s="1"/>
      <c r="AD1700">
        <f>IF(data[[#This Row],[type]]="score",SUMPRODUCT($J$1:$AC$1,data[[#This Row],[ci.hts_index]:[stat.tb]]),-1)</f>
        <v>-1</v>
      </c>
      <c r="AE1700">
        <f>IF(data[[#This Row],[type]]="score",RANK(data[[#This Row],[score]],data[score])+COUNTIF($AD$3:AD1700,AD1700)-1,0)</f>
        <v>0</v>
      </c>
    </row>
    <row r="1701" spans="24:31" x14ac:dyDescent="0.25">
      <c r="X1701" s="1"/>
      <c r="Y1701" s="1"/>
      <c r="AD1701">
        <f>IF(data[[#This Row],[type]]="score",SUMPRODUCT($J$1:$AC$1,data[[#This Row],[ci.hts_index]:[stat.tb]]),-1)</f>
        <v>-1</v>
      </c>
      <c r="AE1701">
        <f>IF(data[[#This Row],[type]]="score",RANK(data[[#This Row],[score]],data[score])+COUNTIF($AD$3:AD1701,AD1701)-1,0)</f>
        <v>0</v>
      </c>
    </row>
    <row r="1702" spans="24:31" x14ac:dyDescent="0.25">
      <c r="X1702" s="1"/>
      <c r="Y1702" s="1"/>
      <c r="AD1702">
        <f>IF(data[[#This Row],[type]]="score",SUMPRODUCT($J$1:$AC$1,data[[#This Row],[ci.hts_index]:[stat.tb]]),-1)</f>
        <v>-1</v>
      </c>
      <c r="AE1702">
        <f>IF(data[[#This Row],[type]]="score",RANK(data[[#This Row],[score]],data[score])+COUNTIF($AD$3:AD1702,AD1702)-1,0)</f>
        <v>0</v>
      </c>
    </row>
    <row r="1703" spans="24:31" x14ac:dyDescent="0.25">
      <c r="X1703" s="1"/>
      <c r="Y1703" s="1"/>
      <c r="AD1703">
        <f>IF(data[[#This Row],[type]]="score",SUMPRODUCT($J$1:$AC$1,data[[#This Row],[ci.hts_index]:[stat.tb]]),-1)</f>
        <v>-1</v>
      </c>
      <c r="AE1703">
        <f>IF(data[[#This Row],[type]]="score",RANK(data[[#This Row],[score]],data[score])+COUNTIF($AD$3:AD1703,AD1703)-1,0)</f>
        <v>0</v>
      </c>
    </row>
    <row r="1704" spans="24:31" x14ac:dyDescent="0.25">
      <c r="X1704" s="1"/>
      <c r="Y1704" s="1"/>
      <c r="AD1704">
        <f>IF(data[[#This Row],[type]]="score",SUMPRODUCT($J$1:$AC$1,data[[#This Row],[ci.hts_index]:[stat.tb]]),-1)</f>
        <v>-1</v>
      </c>
      <c r="AE1704">
        <f>IF(data[[#This Row],[type]]="score",RANK(data[[#This Row],[score]],data[score])+COUNTIF($AD$3:AD1704,AD1704)-1,0)</f>
        <v>0</v>
      </c>
    </row>
    <row r="1705" spans="24:31" x14ac:dyDescent="0.25">
      <c r="X1705" s="1"/>
      <c r="Y1705" s="1"/>
      <c r="AD1705">
        <f>IF(data[[#This Row],[type]]="score",SUMPRODUCT($J$1:$AC$1,data[[#This Row],[ci.hts_index]:[stat.tb]]),-1)</f>
        <v>-1</v>
      </c>
      <c r="AE1705">
        <f>IF(data[[#This Row],[type]]="score",RANK(data[[#This Row],[score]],data[score])+COUNTIF($AD$3:AD1705,AD1705)-1,0)</f>
        <v>0</v>
      </c>
    </row>
    <row r="1706" spans="24:31" x14ac:dyDescent="0.25">
      <c r="X1706" s="1"/>
      <c r="Y1706" s="1"/>
      <c r="AD1706">
        <f>IF(data[[#This Row],[type]]="score",SUMPRODUCT($J$1:$AC$1,data[[#This Row],[ci.hts_index]:[stat.tb]]),-1)</f>
        <v>-1</v>
      </c>
      <c r="AE1706">
        <f>IF(data[[#This Row],[type]]="score",RANK(data[[#This Row],[score]],data[score])+COUNTIF($AD$3:AD1706,AD1706)-1,0)</f>
        <v>0</v>
      </c>
    </row>
    <row r="1707" spans="24:31" x14ac:dyDescent="0.25">
      <c r="X1707" s="1"/>
      <c r="Y1707" s="1"/>
      <c r="AD1707">
        <f>IF(data[[#This Row],[type]]="score",SUMPRODUCT($J$1:$AC$1,data[[#This Row],[ci.hts_index]:[stat.tb]]),-1)</f>
        <v>-1</v>
      </c>
      <c r="AE1707">
        <f>IF(data[[#This Row],[type]]="score",RANK(data[[#This Row],[score]],data[score])+COUNTIF($AD$3:AD1707,AD1707)-1,0)</f>
        <v>0</v>
      </c>
    </row>
    <row r="1708" spans="24:31" x14ac:dyDescent="0.25">
      <c r="X1708" s="1"/>
      <c r="Y1708" s="1"/>
      <c r="AD1708">
        <f>IF(data[[#This Row],[type]]="score",SUMPRODUCT($J$1:$AC$1,data[[#This Row],[ci.hts_index]:[stat.tb]]),-1)</f>
        <v>-1</v>
      </c>
      <c r="AE1708">
        <f>IF(data[[#This Row],[type]]="score",RANK(data[[#This Row],[score]],data[score])+COUNTIF($AD$3:AD1708,AD1708)-1,0)</f>
        <v>0</v>
      </c>
    </row>
    <row r="1709" spans="24:31" x14ac:dyDescent="0.25">
      <c r="X1709" s="1"/>
      <c r="Y1709" s="1"/>
      <c r="AD1709">
        <f>IF(data[[#This Row],[type]]="score",SUMPRODUCT($J$1:$AC$1,data[[#This Row],[ci.hts_index]:[stat.tb]]),-1)</f>
        <v>-1</v>
      </c>
      <c r="AE1709">
        <f>IF(data[[#This Row],[type]]="score",RANK(data[[#This Row],[score]],data[score])+COUNTIF($AD$3:AD1709,AD1709)-1,0)</f>
        <v>0</v>
      </c>
    </row>
    <row r="1710" spans="24:31" x14ac:dyDescent="0.25">
      <c r="X1710" s="1"/>
      <c r="Y1710" s="1"/>
      <c r="AD1710">
        <f>IF(data[[#This Row],[type]]="score",SUMPRODUCT($J$1:$AC$1,data[[#This Row],[ci.hts_index]:[stat.tb]]),-1)</f>
        <v>-1</v>
      </c>
      <c r="AE1710">
        <f>IF(data[[#This Row],[type]]="score",RANK(data[[#This Row],[score]],data[score])+COUNTIF($AD$3:AD1710,AD1710)-1,0)</f>
        <v>0</v>
      </c>
    </row>
    <row r="1711" spans="24:31" x14ac:dyDescent="0.25">
      <c r="X1711" s="1"/>
      <c r="Y1711" s="1"/>
      <c r="AD1711">
        <f>IF(data[[#This Row],[type]]="score",SUMPRODUCT($J$1:$AC$1,data[[#This Row],[ci.hts_index]:[stat.tb]]),-1)</f>
        <v>-1</v>
      </c>
      <c r="AE1711">
        <f>IF(data[[#This Row],[type]]="score",RANK(data[[#This Row],[score]],data[score])+COUNTIF($AD$3:AD1711,AD1711)-1,0)</f>
        <v>0</v>
      </c>
    </row>
    <row r="1712" spans="24:31" x14ac:dyDescent="0.25">
      <c r="X1712" s="1"/>
      <c r="Y1712" s="1"/>
      <c r="AD1712">
        <f>IF(data[[#This Row],[type]]="score",SUMPRODUCT($J$1:$AC$1,data[[#This Row],[ci.hts_index]:[stat.tb]]),-1)</f>
        <v>-1</v>
      </c>
      <c r="AE1712">
        <f>IF(data[[#This Row],[type]]="score",RANK(data[[#This Row],[score]],data[score])+COUNTIF($AD$3:AD1712,AD1712)-1,0)</f>
        <v>0</v>
      </c>
    </row>
    <row r="1713" spans="24:31" x14ac:dyDescent="0.25">
      <c r="X1713" s="1"/>
      <c r="Y1713" s="1"/>
      <c r="AD1713">
        <f>IF(data[[#This Row],[type]]="score",SUMPRODUCT($J$1:$AC$1,data[[#This Row],[ci.hts_index]:[stat.tb]]),-1)</f>
        <v>-1</v>
      </c>
      <c r="AE1713">
        <f>IF(data[[#This Row],[type]]="score",RANK(data[[#This Row],[score]],data[score])+COUNTIF($AD$3:AD1713,AD1713)-1,0)</f>
        <v>0</v>
      </c>
    </row>
    <row r="1714" spans="24:31" x14ac:dyDescent="0.25">
      <c r="X1714" s="1"/>
      <c r="Y1714" s="1"/>
      <c r="AD1714">
        <f>IF(data[[#This Row],[type]]="score",SUMPRODUCT($J$1:$AC$1,data[[#This Row],[ci.hts_index]:[stat.tb]]),-1)</f>
        <v>-1</v>
      </c>
      <c r="AE1714">
        <f>IF(data[[#This Row],[type]]="score",RANK(data[[#This Row],[score]],data[score])+COUNTIF($AD$3:AD1714,AD1714)-1,0)</f>
        <v>0</v>
      </c>
    </row>
    <row r="1715" spans="24:31" x14ac:dyDescent="0.25">
      <c r="X1715" s="1"/>
      <c r="Y1715" s="1"/>
      <c r="AD1715">
        <f>IF(data[[#This Row],[type]]="score",SUMPRODUCT($J$1:$AC$1,data[[#This Row],[ci.hts_index]:[stat.tb]]),-1)</f>
        <v>-1</v>
      </c>
      <c r="AE1715">
        <f>IF(data[[#This Row],[type]]="score",RANK(data[[#This Row],[score]],data[score])+COUNTIF($AD$3:AD1715,AD1715)-1,0)</f>
        <v>0</v>
      </c>
    </row>
    <row r="1716" spans="24:31" x14ac:dyDescent="0.25">
      <c r="X1716" s="1"/>
      <c r="Y1716" s="1"/>
      <c r="AD1716">
        <f>IF(data[[#This Row],[type]]="score",SUMPRODUCT($J$1:$AC$1,data[[#This Row],[ci.hts_index]:[stat.tb]]),-1)</f>
        <v>-1</v>
      </c>
      <c r="AE1716">
        <f>IF(data[[#This Row],[type]]="score",RANK(data[[#This Row],[score]],data[score])+COUNTIF($AD$3:AD1716,AD1716)-1,0)</f>
        <v>0</v>
      </c>
    </row>
    <row r="1717" spans="24:31" x14ac:dyDescent="0.25">
      <c r="X1717" s="1"/>
      <c r="Y1717" s="1"/>
      <c r="AD1717">
        <f>IF(data[[#This Row],[type]]="score",SUMPRODUCT($J$1:$AC$1,data[[#This Row],[ci.hts_index]:[stat.tb]]),-1)</f>
        <v>-1</v>
      </c>
      <c r="AE1717">
        <f>IF(data[[#This Row],[type]]="score",RANK(data[[#This Row],[score]],data[score])+COUNTIF($AD$3:AD1717,AD1717)-1,0)</f>
        <v>0</v>
      </c>
    </row>
    <row r="1718" spans="24:31" x14ac:dyDescent="0.25">
      <c r="X1718" s="1"/>
      <c r="Y1718" s="1"/>
      <c r="AD1718">
        <f>IF(data[[#This Row],[type]]="score",SUMPRODUCT($J$1:$AC$1,data[[#This Row],[ci.hts_index]:[stat.tb]]),-1)</f>
        <v>-1</v>
      </c>
      <c r="AE1718">
        <f>IF(data[[#This Row],[type]]="score",RANK(data[[#This Row],[score]],data[score])+COUNTIF($AD$3:AD1718,AD1718)-1,0)</f>
        <v>0</v>
      </c>
    </row>
    <row r="1719" spans="24:31" x14ac:dyDescent="0.25">
      <c r="X1719" s="1"/>
      <c r="Y1719" s="1"/>
      <c r="AD1719">
        <f>IF(data[[#This Row],[type]]="score",SUMPRODUCT($J$1:$AC$1,data[[#This Row],[ci.hts_index]:[stat.tb]]),-1)</f>
        <v>-1</v>
      </c>
      <c r="AE1719">
        <f>IF(data[[#This Row],[type]]="score",RANK(data[[#This Row],[score]],data[score])+COUNTIF($AD$3:AD1719,AD1719)-1,0)</f>
        <v>0</v>
      </c>
    </row>
    <row r="1720" spans="24:31" x14ac:dyDescent="0.25">
      <c r="X1720" s="1"/>
      <c r="Y1720" s="1"/>
      <c r="AD1720">
        <f>IF(data[[#This Row],[type]]="score",SUMPRODUCT($J$1:$AC$1,data[[#This Row],[ci.hts_index]:[stat.tb]]),-1)</f>
        <v>-1</v>
      </c>
      <c r="AE1720">
        <f>IF(data[[#This Row],[type]]="score",RANK(data[[#This Row],[score]],data[score])+COUNTIF($AD$3:AD1720,AD1720)-1,0)</f>
        <v>0</v>
      </c>
    </row>
    <row r="1721" spans="24:31" x14ac:dyDescent="0.25">
      <c r="X1721" s="1"/>
      <c r="Y1721" s="1"/>
      <c r="AD1721">
        <f>IF(data[[#This Row],[type]]="score",SUMPRODUCT($J$1:$AC$1,data[[#This Row],[ci.hts_index]:[stat.tb]]),-1)</f>
        <v>-1</v>
      </c>
      <c r="AE1721">
        <f>IF(data[[#This Row],[type]]="score",RANK(data[[#This Row],[score]],data[score])+COUNTIF($AD$3:AD1721,AD1721)-1,0)</f>
        <v>0</v>
      </c>
    </row>
    <row r="1722" spans="24:31" x14ac:dyDescent="0.25">
      <c r="X1722" s="1"/>
      <c r="Y1722" s="1"/>
      <c r="AD1722">
        <f>IF(data[[#This Row],[type]]="score",SUMPRODUCT($J$1:$AC$1,data[[#This Row],[ci.hts_index]:[stat.tb]]),-1)</f>
        <v>-1</v>
      </c>
      <c r="AE1722">
        <f>IF(data[[#This Row],[type]]="score",RANK(data[[#This Row],[score]],data[score])+COUNTIF($AD$3:AD1722,AD1722)-1,0)</f>
        <v>0</v>
      </c>
    </row>
    <row r="1723" spans="24:31" x14ac:dyDescent="0.25">
      <c r="X1723" s="1"/>
      <c r="Y1723" s="1"/>
      <c r="AD1723">
        <f>IF(data[[#This Row],[type]]="score",SUMPRODUCT($J$1:$AC$1,data[[#This Row],[ci.hts_index]:[stat.tb]]),-1)</f>
        <v>-1</v>
      </c>
      <c r="AE1723">
        <f>IF(data[[#This Row],[type]]="score",RANK(data[[#This Row],[score]],data[score])+COUNTIF($AD$3:AD1723,AD1723)-1,0)</f>
        <v>0</v>
      </c>
    </row>
    <row r="1724" spans="24:31" x14ac:dyDescent="0.25">
      <c r="X1724" s="1"/>
      <c r="Y1724" s="1"/>
      <c r="AD1724">
        <f>IF(data[[#This Row],[type]]="score",SUMPRODUCT($J$1:$AC$1,data[[#This Row],[ci.hts_index]:[stat.tb]]),-1)</f>
        <v>-1</v>
      </c>
      <c r="AE1724">
        <f>IF(data[[#This Row],[type]]="score",RANK(data[[#This Row],[score]],data[score])+COUNTIF($AD$3:AD1724,AD1724)-1,0)</f>
        <v>0</v>
      </c>
    </row>
    <row r="1725" spans="24:31" x14ac:dyDescent="0.25">
      <c r="X1725" s="1"/>
      <c r="Y1725" s="1"/>
      <c r="AD1725">
        <f>IF(data[[#This Row],[type]]="score",SUMPRODUCT($J$1:$AC$1,data[[#This Row],[ci.hts_index]:[stat.tb]]),-1)</f>
        <v>-1</v>
      </c>
      <c r="AE1725">
        <f>IF(data[[#This Row],[type]]="score",RANK(data[[#This Row],[score]],data[score])+COUNTIF($AD$3:AD1725,AD1725)-1,0)</f>
        <v>0</v>
      </c>
    </row>
    <row r="1726" spans="24:31" x14ac:dyDescent="0.25">
      <c r="X1726" s="1"/>
      <c r="Y1726" s="1"/>
      <c r="AD1726">
        <f>IF(data[[#This Row],[type]]="score",SUMPRODUCT($J$1:$AC$1,data[[#This Row],[ci.hts_index]:[stat.tb]]),-1)</f>
        <v>-1</v>
      </c>
      <c r="AE1726">
        <f>IF(data[[#This Row],[type]]="score",RANK(data[[#This Row],[score]],data[score])+COUNTIF($AD$3:AD1726,AD1726)-1,0)</f>
        <v>0</v>
      </c>
    </row>
    <row r="1727" spans="24:31" x14ac:dyDescent="0.25">
      <c r="X1727" s="1"/>
      <c r="Y1727" s="1"/>
      <c r="AD1727">
        <f>IF(data[[#This Row],[type]]="score",SUMPRODUCT($J$1:$AC$1,data[[#This Row],[ci.hts_index]:[stat.tb]]),-1)</f>
        <v>-1</v>
      </c>
      <c r="AE1727">
        <f>IF(data[[#This Row],[type]]="score",RANK(data[[#This Row],[score]],data[score])+COUNTIF($AD$3:AD1727,AD1727)-1,0)</f>
        <v>0</v>
      </c>
    </row>
    <row r="1728" spans="24:31" x14ac:dyDescent="0.25">
      <c r="X1728" s="1"/>
      <c r="Y1728" s="1"/>
      <c r="AD1728">
        <f>IF(data[[#This Row],[type]]="score",SUMPRODUCT($J$1:$AC$1,data[[#This Row],[ci.hts_index]:[stat.tb]]),-1)</f>
        <v>-1</v>
      </c>
      <c r="AE1728">
        <f>IF(data[[#This Row],[type]]="score",RANK(data[[#This Row],[score]],data[score])+COUNTIF($AD$3:AD1728,AD1728)-1,0)</f>
        <v>0</v>
      </c>
    </row>
    <row r="1729" spans="24:31" x14ac:dyDescent="0.25">
      <c r="X1729" s="1"/>
      <c r="Y1729" s="1"/>
      <c r="AD1729">
        <f>IF(data[[#This Row],[type]]="score",SUMPRODUCT($J$1:$AC$1,data[[#This Row],[ci.hts_index]:[stat.tb]]),-1)</f>
        <v>-1</v>
      </c>
      <c r="AE1729">
        <f>IF(data[[#This Row],[type]]="score",RANK(data[[#This Row],[score]],data[score])+COUNTIF($AD$3:AD1729,AD1729)-1,0)</f>
        <v>0</v>
      </c>
    </row>
    <row r="1730" spans="24:31" x14ac:dyDescent="0.25">
      <c r="X1730" s="1"/>
      <c r="Y1730" s="1"/>
      <c r="AD1730">
        <f>IF(data[[#This Row],[type]]="score",SUMPRODUCT($J$1:$AC$1,data[[#This Row],[ci.hts_index]:[stat.tb]]),-1)</f>
        <v>-1</v>
      </c>
      <c r="AE1730">
        <f>IF(data[[#This Row],[type]]="score",RANK(data[[#This Row],[score]],data[score])+COUNTIF($AD$3:AD1730,AD1730)-1,0)</f>
        <v>0</v>
      </c>
    </row>
    <row r="1731" spans="24:31" x14ac:dyDescent="0.25">
      <c r="X1731" s="1"/>
      <c r="Y1731" s="1"/>
      <c r="AD1731">
        <f>IF(data[[#This Row],[type]]="score",SUMPRODUCT($J$1:$AC$1,data[[#This Row],[ci.hts_index]:[stat.tb]]),-1)</f>
        <v>-1</v>
      </c>
      <c r="AE1731">
        <f>IF(data[[#This Row],[type]]="score",RANK(data[[#This Row],[score]],data[score])+COUNTIF($AD$3:AD1731,AD1731)-1,0)</f>
        <v>0</v>
      </c>
    </row>
    <row r="1732" spans="24:31" x14ac:dyDescent="0.25">
      <c r="X1732" s="1"/>
      <c r="Y1732" s="1"/>
      <c r="AD1732">
        <f>IF(data[[#This Row],[type]]="score",SUMPRODUCT($J$1:$AC$1,data[[#This Row],[ci.hts_index]:[stat.tb]]),-1)</f>
        <v>-1</v>
      </c>
      <c r="AE1732">
        <f>IF(data[[#This Row],[type]]="score",RANK(data[[#This Row],[score]],data[score])+COUNTIF($AD$3:AD1732,AD1732)-1,0)</f>
        <v>0</v>
      </c>
    </row>
    <row r="1733" spans="24:31" x14ac:dyDescent="0.25">
      <c r="X1733" s="1"/>
      <c r="Y1733" s="1"/>
      <c r="AD1733">
        <f>IF(data[[#This Row],[type]]="score",SUMPRODUCT($J$1:$AC$1,data[[#This Row],[ci.hts_index]:[stat.tb]]),-1)</f>
        <v>-1</v>
      </c>
      <c r="AE1733">
        <f>IF(data[[#This Row],[type]]="score",RANK(data[[#This Row],[score]],data[score])+COUNTIF($AD$3:AD1733,AD1733)-1,0)</f>
        <v>0</v>
      </c>
    </row>
    <row r="1734" spans="24:31" x14ac:dyDescent="0.25">
      <c r="X1734" s="1"/>
      <c r="Y1734" s="1"/>
      <c r="AD1734">
        <f>IF(data[[#This Row],[type]]="score",SUMPRODUCT($J$1:$AC$1,data[[#This Row],[ci.hts_index]:[stat.tb]]),-1)</f>
        <v>-1</v>
      </c>
      <c r="AE1734">
        <f>IF(data[[#This Row],[type]]="score",RANK(data[[#This Row],[score]],data[score])+COUNTIF($AD$3:AD1734,AD1734)-1,0)</f>
        <v>0</v>
      </c>
    </row>
    <row r="1735" spans="24:31" x14ac:dyDescent="0.25">
      <c r="X1735" s="1"/>
      <c r="Y1735" s="1"/>
      <c r="AD1735">
        <f>IF(data[[#This Row],[type]]="score",SUMPRODUCT($J$1:$AC$1,data[[#This Row],[ci.hts_index]:[stat.tb]]),-1)</f>
        <v>-1</v>
      </c>
      <c r="AE1735">
        <f>IF(data[[#This Row],[type]]="score",RANK(data[[#This Row],[score]],data[score])+COUNTIF($AD$3:AD1735,AD1735)-1,0)</f>
        <v>0</v>
      </c>
    </row>
    <row r="1736" spans="24:31" x14ac:dyDescent="0.25">
      <c r="X1736" s="1"/>
      <c r="Y1736" s="1"/>
      <c r="AD1736">
        <f>IF(data[[#This Row],[type]]="score",SUMPRODUCT($J$1:$AC$1,data[[#This Row],[ci.hts_index]:[stat.tb]]),-1)</f>
        <v>-1</v>
      </c>
      <c r="AE1736">
        <f>IF(data[[#This Row],[type]]="score",RANK(data[[#This Row],[score]],data[score])+COUNTIF($AD$3:AD1736,AD1736)-1,0)</f>
        <v>0</v>
      </c>
    </row>
    <row r="1737" spans="24:31" x14ac:dyDescent="0.25">
      <c r="X1737" s="1"/>
      <c r="Y1737" s="1"/>
      <c r="AD1737">
        <f>IF(data[[#This Row],[type]]="score",SUMPRODUCT($J$1:$AC$1,data[[#This Row],[ci.hts_index]:[stat.tb]]),-1)</f>
        <v>-1</v>
      </c>
      <c r="AE1737">
        <f>IF(data[[#This Row],[type]]="score",RANK(data[[#This Row],[score]],data[score])+COUNTIF($AD$3:AD1737,AD1737)-1,0)</f>
        <v>0</v>
      </c>
    </row>
    <row r="1738" spans="24:31" x14ac:dyDescent="0.25">
      <c r="X1738" s="1"/>
      <c r="Y1738" s="1"/>
      <c r="AD1738">
        <f>IF(data[[#This Row],[type]]="score",SUMPRODUCT($J$1:$AC$1,data[[#This Row],[ci.hts_index]:[stat.tb]]),-1)</f>
        <v>-1</v>
      </c>
      <c r="AE1738">
        <f>IF(data[[#This Row],[type]]="score",RANK(data[[#This Row],[score]],data[score])+COUNTIF($AD$3:AD1738,AD1738)-1,0)</f>
        <v>0</v>
      </c>
    </row>
    <row r="1739" spans="24:31" x14ac:dyDescent="0.25">
      <c r="X1739" s="1"/>
      <c r="Y1739" s="1"/>
      <c r="AD1739">
        <f>IF(data[[#This Row],[type]]="score",SUMPRODUCT($J$1:$AC$1,data[[#This Row],[ci.hts_index]:[stat.tb]]),-1)</f>
        <v>-1</v>
      </c>
      <c r="AE1739">
        <f>IF(data[[#This Row],[type]]="score",RANK(data[[#This Row],[score]],data[score])+COUNTIF($AD$3:AD1739,AD1739)-1,0)</f>
        <v>0</v>
      </c>
    </row>
    <row r="1740" spans="24:31" x14ac:dyDescent="0.25">
      <c r="X1740" s="1"/>
      <c r="Y1740" s="1"/>
      <c r="AD1740">
        <f>IF(data[[#This Row],[type]]="score",SUMPRODUCT($J$1:$AC$1,data[[#This Row],[ci.hts_index]:[stat.tb]]),-1)</f>
        <v>-1</v>
      </c>
      <c r="AE1740">
        <f>IF(data[[#This Row],[type]]="score",RANK(data[[#This Row],[score]],data[score])+COUNTIF($AD$3:AD1740,AD1740)-1,0)</f>
        <v>0</v>
      </c>
    </row>
    <row r="1741" spans="24:31" x14ac:dyDescent="0.25">
      <c r="X1741" s="1"/>
      <c r="Y1741" s="1"/>
      <c r="AD1741">
        <f>IF(data[[#This Row],[type]]="score",SUMPRODUCT($J$1:$AC$1,data[[#This Row],[ci.hts_index]:[stat.tb]]),-1)</f>
        <v>-1</v>
      </c>
      <c r="AE1741">
        <f>IF(data[[#This Row],[type]]="score",RANK(data[[#This Row],[score]],data[score])+COUNTIF($AD$3:AD1741,AD1741)-1,0)</f>
        <v>0</v>
      </c>
    </row>
    <row r="1742" spans="24:31" x14ac:dyDescent="0.25">
      <c r="X1742" s="1"/>
      <c r="Y1742" s="1"/>
      <c r="AD1742">
        <f>IF(data[[#This Row],[type]]="score",SUMPRODUCT($J$1:$AC$1,data[[#This Row],[ci.hts_index]:[stat.tb]]),-1)</f>
        <v>-1</v>
      </c>
      <c r="AE1742">
        <f>IF(data[[#This Row],[type]]="score",RANK(data[[#This Row],[score]],data[score])+COUNTIF($AD$3:AD1742,AD1742)-1,0)</f>
        <v>0</v>
      </c>
    </row>
    <row r="1743" spans="24:31" x14ac:dyDescent="0.25">
      <c r="X1743" s="1"/>
      <c r="Y1743" s="1"/>
      <c r="AD1743">
        <f>IF(data[[#This Row],[type]]="score",SUMPRODUCT($J$1:$AC$1,data[[#This Row],[ci.hts_index]:[stat.tb]]),-1)</f>
        <v>-1</v>
      </c>
      <c r="AE1743">
        <f>IF(data[[#This Row],[type]]="score",RANK(data[[#This Row],[score]],data[score])+COUNTIF($AD$3:AD1743,AD1743)-1,0)</f>
        <v>0</v>
      </c>
    </row>
    <row r="1744" spans="24:31" x14ac:dyDescent="0.25">
      <c r="X1744" s="1"/>
      <c r="Y1744" s="1"/>
      <c r="AD1744">
        <f>IF(data[[#This Row],[type]]="score",SUMPRODUCT($J$1:$AC$1,data[[#This Row],[ci.hts_index]:[stat.tb]]),-1)</f>
        <v>-1</v>
      </c>
      <c r="AE1744">
        <f>IF(data[[#This Row],[type]]="score",RANK(data[[#This Row],[score]],data[score])+COUNTIF($AD$3:AD1744,AD1744)-1,0)</f>
        <v>0</v>
      </c>
    </row>
    <row r="1745" spans="24:31" x14ac:dyDescent="0.25">
      <c r="X1745" s="1"/>
      <c r="Y1745" s="1"/>
      <c r="AD1745">
        <f>IF(data[[#This Row],[type]]="score",SUMPRODUCT($J$1:$AC$1,data[[#This Row],[ci.hts_index]:[stat.tb]]),-1)</f>
        <v>-1</v>
      </c>
      <c r="AE1745">
        <f>IF(data[[#This Row],[type]]="score",RANK(data[[#This Row],[score]],data[score])+COUNTIF($AD$3:AD1745,AD1745)-1,0)</f>
        <v>0</v>
      </c>
    </row>
    <row r="1746" spans="24:31" x14ac:dyDescent="0.25">
      <c r="X1746" s="1"/>
      <c r="Y1746" s="1"/>
      <c r="AD1746">
        <f>IF(data[[#This Row],[type]]="score",SUMPRODUCT($J$1:$AC$1,data[[#This Row],[ci.hts_index]:[stat.tb]]),-1)</f>
        <v>-1</v>
      </c>
      <c r="AE1746">
        <f>IF(data[[#This Row],[type]]="score",RANK(data[[#This Row],[score]],data[score])+COUNTIF($AD$3:AD1746,AD1746)-1,0)</f>
        <v>0</v>
      </c>
    </row>
    <row r="1747" spans="24:31" x14ac:dyDescent="0.25">
      <c r="X1747" s="1"/>
      <c r="Y1747" s="1"/>
      <c r="AD1747">
        <f>IF(data[[#This Row],[type]]="score",SUMPRODUCT($J$1:$AC$1,data[[#This Row],[ci.hts_index]:[stat.tb]]),-1)</f>
        <v>-1</v>
      </c>
      <c r="AE1747">
        <f>IF(data[[#This Row],[type]]="score",RANK(data[[#This Row],[score]],data[score])+COUNTIF($AD$3:AD1747,AD1747)-1,0)</f>
        <v>0</v>
      </c>
    </row>
    <row r="1748" spans="24:31" x14ac:dyDescent="0.25">
      <c r="X1748" s="1"/>
      <c r="Y1748" s="1"/>
      <c r="AD1748">
        <f>IF(data[[#This Row],[type]]="score",SUMPRODUCT($J$1:$AC$1,data[[#This Row],[ci.hts_index]:[stat.tb]]),-1)</f>
        <v>-1</v>
      </c>
      <c r="AE1748">
        <f>IF(data[[#This Row],[type]]="score",RANK(data[[#This Row],[score]],data[score])+COUNTIF($AD$3:AD1748,AD1748)-1,0)</f>
        <v>0</v>
      </c>
    </row>
    <row r="1749" spans="24:31" x14ac:dyDescent="0.25">
      <c r="X1749" s="1"/>
      <c r="Y1749" s="1"/>
      <c r="AD1749">
        <f>IF(data[[#This Row],[type]]="score",SUMPRODUCT($J$1:$AC$1,data[[#This Row],[ci.hts_index]:[stat.tb]]),-1)</f>
        <v>-1</v>
      </c>
      <c r="AE1749">
        <f>IF(data[[#This Row],[type]]="score",RANK(data[[#This Row],[score]],data[score])+COUNTIF($AD$3:AD1749,AD1749)-1,0)</f>
        <v>0</v>
      </c>
    </row>
    <row r="1750" spans="24:31" x14ac:dyDescent="0.25">
      <c r="X1750" s="1"/>
      <c r="Y1750" s="1"/>
      <c r="AD1750">
        <f>IF(data[[#This Row],[type]]="score",SUMPRODUCT($J$1:$AC$1,data[[#This Row],[ci.hts_index]:[stat.tb]]),-1)</f>
        <v>-1</v>
      </c>
      <c r="AE1750">
        <f>IF(data[[#This Row],[type]]="score",RANK(data[[#This Row],[score]],data[score])+COUNTIF($AD$3:AD1750,AD1750)-1,0)</f>
        <v>0</v>
      </c>
    </row>
    <row r="1751" spans="24:31" x14ac:dyDescent="0.25">
      <c r="X1751" s="1"/>
      <c r="Y1751" s="1"/>
      <c r="AD1751">
        <f>IF(data[[#This Row],[type]]="score",SUMPRODUCT($J$1:$AC$1,data[[#This Row],[ci.hts_index]:[stat.tb]]),-1)</f>
        <v>-1</v>
      </c>
      <c r="AE1751">
        <f>IF(data[[#This Row],[type]]="score",RANK(data[[#This Row],[score]],data[score])+COUNTIF($AD$3:AD1751,AD1751)-1,0)</f>
        <v>0</v>
      </c>
    </row>
    <row r="1752" spans="24:31" x14ac:dyDescent="0.25">
      <c r="X1752" s="1"/>
      <c r="Y1752" s="1"/>
      <c r="AD1752">
        <f>IF(data[[#This Row],[type]]="score",SUMPRODUCT($J$1:$AC$1,data[[#This Row],[ci.hts_index]:[stat.tb]]),-1)</f>
        <v>-1</v>
      </c>
      <c r="AE1752">
        <f>IF(data[[#This Row],[type]]="score",RANK(data[[#This Row],[score]],data[score])+COUNTIF($AD$3:AD1752,AD1752)-1,0)</f>
        <v>0</v>
      </c>
    </row>
    <row r="1753" spans="24:31" x14ac:dyDescent="0.25">
      <c r="X1753" s="1"/>
      <c r="Y1753" s="1"/>
      <c r="AD1753">
        <f>IF(data[[#This Row],[type]]="score",SUMPRODUCT($J$1:$AC$1,data[[#This Row],[ci.hts_index]:[stat.tb]]),-1)</f>
        <v>-1</v>
      </c>
      <c r="AE1753">
        <f>IF(data[[#This Row],[type]]="score",RANK(data[[#This Row],[score]],data[score])+COUNTIF($AD$3:AD1753,AD1753)-1,0)</f>
        <v>0</v>
      </c>
    </row>
    <row r="1754" spans="24:31" x14ac:dyDescent="0.25">
      <c r="X1754" s="1"/>
      <c r="Y1754" s="1"/>
      <c r="AD1754">
        <f>IF(data[[#This Row],[type]]="score",SUMPRODUCT($J$1:$AC$1,data[[#This Row],[ci.hts_index]:[stat.tb]]),-1)</f>
        <v>-1</v>
      </c>
      <c r="AE1754">
        <f>IF(data[[#This Row],[type]]="score",RANK(data[[#This Row],[score]],data[score])+COUNTIF($AD$3:AD1754,AD1754)-1,0)</f>
        <v>0</v>
      </c>
    </row>
    <row r="1755" spans="24:31" x14ac:dyDescent="0.25">
      <c r="X1755" s="1"/>
      <c r="Y1755" s="1"/>
      <c r="AD1755">
        <f>IF(data[[#This Row],[type]]="score",SUMPRODUCT($J$1:$AC$1,data[[#This Row],[ci.hts_index]:[stat.tb]]),-1)</f>
        <v>-1</v>
      </c>
      <c r="AE1755">
        <f>IF(data[[#This Row],[type]]="score",RANK(data[[#This Row],[score]],data[score])+COUNTIF($AD$3:AD1755,AD1755)-1,0)</f>
        <v>0</v>
      </c>
    </row>
    <row r="1756" spans="24:31" x14ac:dyDescent="0.25">
      <c r="X1756" s="1"/>
      <c r="Y1756" s="1"/>
      <c r="AD1756">
        <f>IF(data[[#This Row],[type]]="score",SUMPRODUCT($J$1:$AC$1,data[[#This Row],[ci.hts_index]:[stat.tb]]),-1)</f>
        <v>-1</v>
      </c>
      <c r="AE1756">
        <f>IF(data[[#This Row],[type]]="score",RANK(data[[#This Row],[score]],data[score])+COUNTIF($AD$3:AD1756,AD1756)-1,0)</f>
        <v>0</v>
      </c>
    </row>
    <row r="1757" spans="24:31" x14ac:dyDescent="0.25">
      <c r="X1757" s="1"/>
      <c r="Y1757" s="1"/>
      <c r="AD1757">
        <f>IF(data[[#This Row],[type]]="score",SUMPRODUCT($J$1:$AC$1,data[[#This Row],[ci.hts_index]:[stat.tb]]),-1)</f>
        <v>-1</v>
      </c>
      <c r="AE1757">
        <f>IF(data[[#This Row],[type]]="score",RANK(data[[#This Row],[score]],data[score])+COUNTIF($AD$3:AD1757,AD1757)-1,0)</f>
        <v>0</v>
      </c>
    </row>
    <row r="1758" spans="24:31" x14ac:dyDescent="0.25">
      <c r="X1758" s="1"/>
      <c r="Y1758" s="1"/>
      <c r="AD1758">
        <f>IF(data[[#This Row],[type]]="score",SUMPRODUCT($J$1:$AC$1,data[[#This Row],[ci.hts_index]:[stat.tb]]),-1)</f>
        <v>-1</v>
      </c>
      <c r="AE1758">
        <f>IF(data[[#This Row],[type]]="score",RANK(data[[#This Row],[score]],data[score])+COUNTIF($AD$3:AD1758,AD1758)-1,0)</f>
        <v>0</v>
      </c>
    </row>
    <row r="1759" spans="24:31" x14ac:dyDescent="0.25">
      <c r="X1759" s="1"/>
      <c r="Y1759" s="1"/>
      <c r="AD1759">
        <f>IF(data[[#This Row],[type]]="score",SUMPRODUCT($J$1:$AC$1,data[[#This Row],[ci.hts_index]:[stat.tb]]),-1)</f>
        <v>-1</v>
      </c>
      <c r="AE1759">
        <f>IF(data[[#This Row],[type]]="score",RANK(data[[#This Row],[score]],data[score])+COUNTIF($AD$3:AD1759,AD1759)-1,0)</f>
        <v>0</v>
      </c>
    </row>
    <row r="1760" spans="24:31" x14ac:dyDescent="0.25">
      <c r="X1760" s="1"/>
      <c r="Y1760" s="1"/>
      <c r="AD1760">
        <f>IF(data[[#This Row],[type]]="score",SUMPRODUCT($J$1:$AC$1,data[[#This Row],[ci.hts_index]:[stat.tb]]),-1)</f>
        <v>-1</v>
      </c>
      <c r="AE1760">
        <f>IF(data[[#This Row],[type]]="score",RANK(data[[#This Row],[score]],data[score])+COUNTIF($AD$3:AD1760,AD1760)-1,0)</f>
        <v>0</v>
      </c>
    </row>
    <row r="1761" spans="24:31" x14ac:dyDescent="0.25">
      <c r="X1761" s="1"/>
      <c r="Y1761" s="1"/>
      <c r="AD1761">
        <f>IF(data[[#This Row],[type]]="score",SUMPRODUCT($J$1:$AC$1,data[[#This Row],[ci.hts_index]:[stat.tb]]),-1)</f>
        <v>-1</v>
      </c>
      <c r="AE1761">
        <f>IF(data[[#This Row],[type]]="score",RANK(data[[#This Row],[score]],data[score])+COUNTIF($AD$3:AD1761,AD1761)-1,0)</f>
        <v>0</v>
      </c>
    </row>
    <row r="1762" spans="24:31" x14ac:dyDescent="0.25">
      <c r="X1762" s="1"/>
      <c r="Y1762" s="1"/>
      <c r="AD1762">
        <f>IF(data[[#This Row],[type]]="score",SUMPRODUCT($J$1:$AC$1,data[[#This Row],[ci.hts_index]:[stat.tb]]),-1)</f>
        <v>-1</v>
      </c>
      <c r="AE1762">
        <f>IF(data[[#This Row],[type]]="score",RANK(data[[#This Row],[score]],data[score])+COUNTIF($AD$3:AD1762,AD1762)-1,0)</f>
        <v>0</v>
      </c>
    </row>
    <row r="1763" spans="24:31" x14ac:dyDescent="0.25">
      <c r="X1763" s="1"/>
      <c r="Y1763" s="1"/>
      <c r="AD1763">
        <f>IF(data[[#This Row],[type]]="score",SUMPRODUCT($J$1:$AC$1,data[[#This Row],[ci.hts_index]:[stat.tb]]),-1)</f>
        <v>-1</v>
      </c>
      <c r="AE1763">
        <f>IF(data[[#This Row],[type]]="score",RANK(data[[#This Row],[score]],data[score])+COUNTIF($AD$3:AD1763,AD1763)-1,0)</f>
        <v>0</v>
      </c>
    </row>
    <row r="1764" spans="24:31" x14ac:dyDescent="0.25">
      <c r="X1764" s="1"/>
      <c r="Y1764" s="1"/>
      <c r="AD1764">
        <f>IF(data[[#This Row],[type]]="score",SUMPRODUCT($J$1:$AC$1,data[[#This Row],[ci.hts_index]:[stat.tb]]),-1)</f>
        <v>-1</v>
      </c>
      <c r="AE1764">
        <f>IF(data[[#This Row],[type]]="score",RANK(data[[#This Row],[score]],data[score])+COUNTIF($AD$3:AD1764,AD1764)-1,0)</f>
        <v>0</v>
      </c>
    </row>
    <row r="1765" spans="24:31" x14ac:dyDescent="0.25">
      <c r="X1765" s="1"/>
      <c r="Y1765" s="1"/>
      <c r="AD1765">
        <f>IF(data[[#This Row],[type]]="score",SUMPRODUCT($J$1:$AC$1,data[[#This Row],[ci.hts_index]:[stat.tb]]),-1)</f>
        <v>-1</v>
      </c>
      <c r="AE1765">
        <f>IF(data[[#This Row],[type]]="score",RANK(data[[#This Row],[score]],data[score])+COUNTIF($AD$3:AD1765,AD1765)-1,0)</f>
        <v>0</v>
      </c>
    </row>
    <row r="1766" spans="24:31" x14ac:dyDescent="0.25">
      <c r="X1766" s="1"/>
      <c r="Y1766" s="1"/>
      <c r="AD1766">
        <f>IF(data[[#This Row],[type]]="score",SUMPRODUCT($J$1:$AC$1,data[[#This Row],[ci.hts_index]:[stat.tb]]),-1)</f>
        <v>-1</v>
      </c>
      <c r="AE1766">
        <f>IF(data[[#This Row],[type]]="score",RANK(data[[#This Row],[score]],data[score])+COUNTIF($AD$3:AD1766,AD1766)-1,0)</f>
        <v>0</v>
      </c>
    </row>
    <row r="1767" spans="24:31" x14ac:dyDescent="0.25">
      <c r="X1767" s="1"/>
      <c r="Y1767" s="1"/>
      <c r="AD1767">
        <f>IF(data[[#This Row],[type]]="score",SUMPRODUCT($J$1:$AC$1,data[[#This Row],[ci.hts_index]:[stat.tb]]),-1)</f>
        <v>-1</v>
      </c>
      <c r="AE1767">
        <f>IF(data[[#This Row],[type]]="score",RANK(data[[#This Row],[score]],data[score])+COUNTIF($AD$3:AD1767,AD1767)-1,0)</f>
        <v>0</v>
      </c>
    </row>
    <row r="1768" spans="24:31" x14ac:dyDescent="0.25">
      <c r="X1768" s="1"/>
      <c r="Y1768" s="1"/>
      <c r="AD1768">
        <f>IF(data[[#This Row],[type]]="score",SUMPRODUCT($J$1:$AC$1,data[[#This Row],[ci.hts_index]:[stat.tb]]),-1)</f>
        <v>-1</v>
      </c>
      <c r="AE1768">
        <f>IF(data[[#This Row],[type]]="score",RANK(data[[#This Row],[score]],data[score])+COUNTIF($AD$3:AD1768,AD1768)-1,0)</f>
        <v>0</v>
      </c>
    </row>
    <row r="1769" spans="24:31" x14ac:dyDescent="0.25">
      <c r="X1769" s="1"/>
      <c r="Y1769" s="1"/>
      <c r="AD1769">
        <f>IF(data[[#This Row],[type]]="score",SUMPRODUCT($J$1:$AC$1,data[[#This Row],[ci.hts_index]:[stat.tb]]),-1)</f>
        <v>-1</v>
      </c>
      <c r="AE1769">
        <f>IF(data[[#This Row],[type]]="score",RANK(data[[#This Row],[score]],data[score])+COUNTIF($AD$3:AD1769,AD1769)-1,0)</f>
        <v>0</v>
      </c>
    </row>
    <row r="1770" spans="24:31" x14ac:dyDescent="0.25">
      <c r="X1770" s="1"/>
      <c r="Y1770" s="1"/>
      <c r="AD1770">
        <f>IF(data[[#This Row],[type]]="score",SUMPRODUCT($J$1:$AC$1,data[[#This Row],[ci.hts_index]:[stat.tb]]),-1)</f>
        <v>-1</v>
      </c>
      <c r="AE1770">
        <f>IF(data[[#This Row],[type]]="score",RANK(data[[#This Row],[score]],data[score])+COUNTIF($AD$3:AD1770,AD1770)-1,0)</f>
        <v>0</v>
      </c>
    </row>
    <row r="1771" spans="24:31" x14ac:dyDescent="0.25">
      <c r="X1771" s="1"/>
      <c r="Y1771" s="1"/>
      <c r="AD1771">
        <f>IF(data[[#This Row],[type]]="score",SUMPRODUCT($J$1:$AC$1,data[[#This Row],[ci.hts_index]:[stat.tb]]),-1)</f>
        <v>-1</v>
      </c>
      <c r="AE1771">
        <f>IF(data[[#This Row],[type]]="score",RANK(data[[#This Row],[score]],data[score])+COUNTIF($AD$3:AD1771,AD1771)-1,0)</f>
        <v>0</v>
      </c>
    </row>
    <row r="1772" spans="24:31" x14ac:dyDescent="0.25">
      <c r="X1772" s="1"/>
      <c r="Y1772" s="1"/>
      <c r="AD1772">
        <f>IF(data[[#This Row],[type]]="score",SUMPRODUCT($J$1:$AC$1,data[[#This Row],[ci.hts_index]:[stat.tb]]),-1)</f>
        <v>-1</v>
      </c>
      <c r="AE1772">
        <f>IF(data[[#This Row],[type]]="score",RANK(data[[#This Row],[score]],data[score])+COUNTIF($AD$3:AD1772,AD1772)-1,0)</f>
        <v>0</v>
      </c>
    </row>
    <row r="1773" spans="24:31" x14ac:dyDescent="0.25">
      <c r="X1773" s="1"/>
      <c r="Y1773" s="1"/>
      <c r="AD1773">
        <f>IF(data[[#This Row],[type]]="score",SUMPRODUCT($J$1:$AC$1,data[[#This Row],[ci.hts_index]:[stat.tb]]),-1)</f>
        <v>-1</v>
      </c>
      <c r="AE1773">
        <f>IF(data[[#This Row],[type]]="score",RANK(data[[#This Row],[score]],data[score])+COUNTIF($AD$3:AD1773,AD1773)-1,0)</f>
        <v>0</v>
      </c>
    </row>
    <row r="1774" spans="24:31" x14ac:dyDescent="0.25">
      <c r="X1774" s="1"/>
      <c r="Y1774" s="1"/>
      <c r="AD1774">
        <f>IF(data[[#This Row],[type]]="score",SUMPRODUCT($J$1:$AC$1,data[[#This Row],[ci.hts_index]:[stat.tb]]),-1)</f>
        <v>-1</v>
      </c>
      <c r="AE1774">
        <f>IF(data[[#This Row],[type]]="score",RANK(data[[#This Row],[score]],data[score])+COUNTIF($AD$3:AD1774,AD1774)-1,0)</f>
        <v>0</v>
      </c>
    </row>
    <row r="1775" spans="24:31" x14ac:dyDescent="0.25">
      <c r="X1775" s="1"/>
      <c r="Y1775" s="1"/>
      <c r="AD1775">
        <f>IF(data[[#This Row],[type]]="score",SUMPRODUCT($J$1:$AC$1,data[[#This Row],[ci.hts_index]:[stat.tb]]),-1)</f>
        <v>-1</v>
      </c>
      <c r="AE1775">
        <f>IF(data[[#This Row],[type]]="score",RANK(data[[#This Row],[score]],data[score])+COUNTIF($AD$3:AD1775,AD1775)-1,0)</f>
        <v>0</v>
      </c>
    </row>
    <row r="1776" spans="24:31" x14ac:dyDescent="0.25">
      <c r="X1776" s="1"/>
      <c r="Y1776" s="1"/>
      <c r="AD1776">
        <f>IF(data[[#This Row],[type]]="score",SUMPRODUCT($J$1:$AC$1,data[[#This Row],[ci.hts_index]:[stat.tb]]),-1)</f>
        <v>-1</v>
      </c>
      <c r="AE1776">
        <f>IF(data[[#This Row],[type]]="score",RANK(data[[#This Row],[score]],data[score])+COUNTIF($AD$3:AD1776,AD1776)-1,0)</f>
        <v>0</v>
      </c>
    </row>
    <row r="1777" spans="24:31" x14ac:dyDescent="0.25">
      <c r="X1777" s="1"/>
      <c r="Y1777" s="1"/>
      <c r="AD1777">
        <f>IF(data[[#This Row],[type]]="score",SUMPRODUCT($J$1:$AC$1,data[[#This Row],[ci.hts_index]:[stat.tb]]),-1)</f>
        <v>-1</v>
      </c>
      <c r="AE1777">
        <f>IF(data[[#This Row],[type]]="score",RANK(data[[#This Row],[score]],data[score])+COUNTIF($AD$3:AD1777,AD1777)-1,0)</f>
        <v>0</v>
      </c>
    </row>
    <row r="1778" spans="24:31" x14ac:dyDescent="0.25">
      <c r="X1778" s="1"/>
      <c r="Y1778" s="1"/>
      <c r="AD1778">
        <f>IF(data[[#This Row],[type]]="score",SUMPRODUCT($J$1:$AC$1,data[[#This Row],[ci.hts_index]:[stat.tb]]),-1)</f>
        <v>-1</v>
      </c>
      <c r="AE1778">
        <f>IF(data[[#This Row],[type]]="score",RANK(data[[#This Row],[score]],data[score])+COUNTIF($AD$3:AD1778,AD1778)-1,0)</f>
        <v>0</v>
      </c>
    </row>
    <row r="1779" spans="24:31" x14ac:dyDescent="0.25">
      <c r="X1779" s="1"/>
      <c r="Y1779" s="1"/>
      <c r="AD1779">
        <f>IF(data[[#This Row],[type]]="score",SUMPRODUCT($J$1:$AC$1,data[[#This Row],[ci.hts_index]:[stat.tb]]),-1)</f>
        <v>-1</v>
      </c>
      <c r="AE1779">
        <f>IF(data[[#This Row],[type]]="score",RANK(data[[#This Row],[score]],data[score])+COUNTIF($AD$3:AD1779,AD1779)-1,0)</f>
        <v>0</v>
      </c>
    </row>
    <row r="1780" spans="24:31" x14ac:dyDescent="0.25">
      <c r="X1780" s="1"/>
      <c r="Y1780" s="1"/>
      <c r="AD1780">
        <f>IF(data[[#This Row],[type]]="score",SUMPRODUCT($J$1:$AC$1,data[[#This Row],[ci.hts_index]:[stat.tb]]),-1)</f>
        <v>-1</v>
      </c>
      <c r="AE1780">
        <f>IF(data[[#This Row],[type]]="score",RANK(data[[#This Row],[score]],data[score])+COUNTIF($AD$3:AD1780,AD1780)-1,0)</f>
        <v>0</v>
      </c>
    </row>
    <row r="1781" spans="24:31" x14ac:dyDescent="0.25">
      <c r="X1781" s="1"/>
      <c r="Y1781" s="1"/>
      <c r="AD1781">
        <f>IF(data[[#This Row],[type]]="score",SUMPRODUCT($J$1:$AC$1,data[[#This Row],[ci.hts_index]:[stat.tb]]),-1)</f>
        <v>-1</v>
      </c>
      <c r="AE1781">
        <f>IF(data[[#This Row],[type]]="score",RANK(data[[#This Row],[score]],data[score])+COUNTIF($AD$3:AD1781,AD1781)-1,0)</f>
        <v>0</v>
      </c>
    </row>
    <row r="1782" spans="24:31" x14ac:dyDescent="0.25">
      <c r="X1782" s="1"/>
      <c r="Y1782" s="1"/>
      <c r="AD1782">
        <f>IF(data[[#This Row],[type]]="score",SUMPRODUCT($J$1:$AC$1,data[[#This Row],[ci.hts_index]:[stat.tb]]),-1)</f>
        <v>-1</v>
      </c>
      <c r="AE1782">
        <f>IF(data[[#This Row],[type]]="score",RANK(data[[#This Row],[score]],data[score])+COUNTIF($AD$3:AD1782,AD1782)-1,0)</f>
        <v>0</v>
      </c>
    </row>
    <row r="1783" spans="24:31" x14ac:dyDescent="0.25">
      <c r="X1783" s="1"/>
      <c r="Y1783" s="1"/>
      <c r="AD1783">
        <f>IF(data[[#This Row],[type]]="score",SUMPRODUCT($J$1:$AC$1,data[[#This Row],[ci.hts_index]:[stat.tb]]),-1)</f>
        <v>-1</v>
      </c>
      <c r="AE1783">
        <f>IF(data[[#This Row],[type]]="score",RANK(data[[#This Row],[score]],data[score])+COUNTIF($AD$3:AD1783,AD1783)-1,0)</f>
        <v>0</v>
      </c>
    </row>
    <row r="1784" spans="24:31" x14ac:dyDescent="0.25">
      <c r="X1784" s="1"/>
      <c r="Y1784" s="1"/>
      <c r="AD1784">
        <f>IF(data[[#This Row],[type]]="score",SUMPRODUCT($J$1:$AC$1,data[[#This Row],[ci.hts_index]:[stat.tb]]),-1)</f>
        <v>-1</v>
      </c>
      <c r="AE1784">
        <f>IF(data[[#This Row],[type]]="score",RANK(data[[#This Row],[score]],data[score])+COUNTIF($AD$3:AD1784,AD1784)-1,0)</f>
        <v>0</v>
      </c>
    </row>
    <row r="1785" spans="24:31" x14ac:dyDescent="0.25">
      <c r="X1785" s="1"/>
      <c r="Y1785" s="1"/>
      <c r="AD1785">
        <f>IF(data[[#This Row],[type]]="score",SUMPRODUCT($J$1:$AC$1,data[[#This Row],[ci.hts_index]:[stat.tb]]),-1)</f>
        <v>-1</v>
      </c>
      <c r="AE1785">
        <f>IF(data[[#This Row],[type]]="score",RANK(data[[#This Row],[score]],data[score])+COUNTIF($AD$3:AD1785,AD1785)-1,0)</f>
        <v>0</v>
      </c>
    </row>
    <row r="1786" spans="24:31" x14ac:dyDescent="0.25">
      <c r="X1786" s="1"/>
      <c r="Y1786" s="1"/>
      <c r="AD1786">
        <f>IF(data[[#This Row],[type]]="score",SUMPRODUCT($J$1:$AC$1,data[[#This Row],[ci.hts_index]:[stat.tb]]),-1)</f>
        <v>-1</v>
      </c>
      <c r="AE1786">
        <f>IF(data[[#This Row],[type]]="score",RANK(data[[#This Row],[score]],data[score])+COUNTIF($AD$3:AD1786,AD1786)-1,0)</f>
        <v>0</v>
      </c>
    </row>
    <row r="1787" spans="24:31" x14ac:dyDescent="0.25">
      <c r="X1787" s="1"/>
      <c r="Y1787" s="1"/>
      <c r="AD1787">
        <f>IF(data[[#This Row],[type]]="score",SUMPRODUCT($J$1:$AC$1,data[[#This Row],[ci.hts_index]:[stat.tb]]),-1)</f>
        <v>-1</v>
      </c>
      <c r="AE1787">
        <f>IF(data[[#This Row],[type]]="score",RANK(data[[#This Row],[score]],data[score])+COUNTIF($AD$3:AD1787,AD1787)-1,0)</f>
        <v>0</v>
      </c>
    </row>
    <row r="1788" spans="24:31" x14ac:dyDescent="0.25">
      <c r="X1788" s="1"/>
      <c r="Y1788" s="1"/>
      <c r="AD1788">
        <f>IF(data[[#This Row],[type]]="score",SUMPRODUCT($J$1:$AC$1,data[[#This Row],[ci.hts_index]:[stat.tb]]),-1)</f>
        <v>-1</v>
      </c>
      <c r="AE1788">
        <f>IF(data[[#This Row],[type]]="score",RANK(data[[#This Row],[score]],data[score])+COUNTIF($AD$3:AD1788,AD1788)-1,0)</f>
        <v>0</v>
      </c>
    </row>
    <row r="1789" spans="24:31" x14ac:dyDescent="0.25">
      <c r="X1789" s="1"/>
      <c r="Y1789" s="1"/>
      <c r="AD1789">
        <f>IF(data[[#This Row],[type]]="score",SUMPRODUCT($J$1:$AC$1,data[[#This Row],[ci.hts_index]:[stat.tb]]),-1)</f>
        <v>-1</v>
      </c>
      <c r="AE1789">
        <f>IF(data[[#This Row],[type]]="score",RANK(data[[#This Row],[score]],data[score])+COUNTIF($AD$3:AD1789,AD1789)-1,0)</f>
        <v>0</v>
      </c>
    </row>
    <row r="1790" spans="24:31" x14ac:dyDescent="0.25">
      <c r="X1790" s="1"/>
      <c r="Y1790" s="1"/>
      <c r="AD1790">
        <f>IF(data[[#This Row],[type]]="score",SUMPRODUCT($J$1:$AC$1,data[[#This Row],[ci.hts_index]:[stat.tb]]),-1)</f>
        <v>-1</v>
      </c>
      <c r="AE1790">
        <f>IF(data[[#This Row],[type]]="score",RANK(data[[#This Row],[score]],data[score])+COUNTIF($AD$3:AD1790,AD1790)-1,0)</f>
        <v>0</v>
      </c>
    </row>
    <row r="1791" spans="24:31" x14ac:dyDescent="0.25">
      <c r="X1791" s="1"/>
      <c r="Y1791" s="1"/>
      <c r="AD1791">
        <f>IF(data[[#This Row],[type]]="score",SUMPRODUCT($J$1:$AC$1,data[[#This Row],[ci.hts_index]:[stat.tb]]),-1)</f>
        <v>-1</v>
      </c>
      <c r="AE1791">
        <f>IF(data[[#This Row],[type]]="score",RANK(data[[#This Row],[score]],data[score])+COUNTIF($AD$3:AD1791,AD1791)-1,0)</f>
        <v>0</v>
      </c>
    </row>
    <row r="1792" spans="24:31" x14ac:dyDescent="0.25">
      <c r="X1792" s="1"/>
      <c r="Y1792" s="1"/>
      <c r="AD1792">
        <f>IF(data[[#This Row],[type]]="score",SUMPRODUCT($J$1:$AC$1,data[[#This Row],[ci.hts_index]:[stat.tb]]),-1)</f>
        <v>-1</v>
      </c>
      <c r="AE1792">
        <f>IF(data[[#This Row],[type]]="score",RANK(data[[#This Row],[score]],data[score])+COUNTIF($AD$3:AD1792,AD1792)-1,0)</f>
        <v>0</v>
      </c>
    </row>
    <row r="1793" spans="24:31" x14ac:dyDescent="0.25">
      <c r="X1793" s="1"/>
      <c r="Y1793" s="1"/>
      <c r="AD1793">
        <f>IF(data[[#This Row],[type]]="score",SUMPRODUCT($J$1:$AC$1,data[[#This Row],[ci.hts_index]:[stat.tb]]),-1)</f>
        <v>-1</v>
      </c>
      <c r="AE1793">
        <f>IF(data[[#This Row],[type]]="score",RANK(data[[#This Row],[score]],data[score])+COUNTIF($AD$3:AD1793,AD1793)-1,0)</f>
        <v>0</v>
      </c>
    </row>
    <row r="1794" spans="24:31" x14ac:dyDescent="0.25">
      <c r="X1794" s="1"/>
      <c r="Y1794" s="1"/>
      <c r="AD1794">
        <f>IF(data[[#This Row],[type]]="score",SUMPRODUCT($J$1:$AC$1,data[[#This Row],[ci.hts_index]:[stat.tb]]),-1)</f>
        <v>-1</v>
      </c>
      <c r="AE1794">
        <f>IF(data[[#This Row],[type]]="score",RANK(data[[#This Row],[score]],data[score])+COUNTIF($AD$3:AD1794,AD1794)-1,0)</f>
        <v>0</v>
      </c>
    </row>
    <row r="1795" spans="24:31" x14ac:dyDescent="0.25">
      <c r="X1795" s="1"/>
      <c r="Y1795" s="1"/>
      <c r="AD1795">
        <f>IF(data[[#This Row],[type]]="score",SUMPRODUCT($J$1:$AC$1,data[[#This Row],[ci.hts_index]:[stat.tb]]),-1)</f>
        <v>-1</v>
      </c>
      <c r="AE1795">
        <f>IF(data[[#This Row],[type]]="score",RANK(data[[#This Row],[score]],data[score])+COUNTIF($AD$3:AD1795,AD1795)-1,0)</f>
        <v>0</v>
      </c>
    </row>
    <row r="1796" spans="24:31" x14ac:dyDescent="0.25">
      <c r="X1796" s="1"/>
      <c r="Y1796" s="1"/>
      <c r="AD1796">
        <f>IF(data[[#This Row],[type]]="score",SUMPRODUCT($J$1:$AC$1,data[[#This Row],[ci.hts_index]:[stat.tb]]),-1)</f>
        <v>-1</v>
      </c>
      <c r="AE1796">
        <f>IF(data[[#This Row],[type]]="score",RANK(data[[#This Row],[score]],data[score])+COUNTIF($AD$3:AD1796,AD1796)-1,0)</f>
        <v>0</v>
      </c>
    </row>
    <row r="1797" spans="24:31" x14ac:dyDescent="0.25">
      <c r="X1797" s="1"/>
      <c r="Y1797" s="1"/>
      <c r="AD1797">
        <f>IF(data[[#This Row],[type]]="score",SUMPRODUCT($J$1:$AC$1,data[[#This Row],[ci.hts_index]:[stat.tb]]),-1)</f>
        <v>-1</v>
      </c>
      <c r="AE1797">
        <f>IF(data[[#This Row],[type]]="score",RANK(data[[#This Row],[score]],data[score])+COUNTIF($AD$3:AD1797,AD1797)-1,0)</f>
        <v>0</v>
      </c>
    </row>
    <row r="1798" spans="24:31" x14ac:dyDescent="0.25">
      <c r="X1798" s="1"/>
      <c r="Y1798" s="1"/>
      <c r="AD1798">
        <f>IF(data[[#This Row],[type]]="score",SUMPRODUCT($J$1:$AC$1,data[[#This Row],[ci.hts_index]:[stat.tb]]),-1)</f>
        <v>-1</v>
      </c>
      <c r="AE1798">
        <f>IF(data[[#This Row],[type]]="score",RANK(data[[#This Row],[score]],data[score])+COUNTIF($AD$3:AD1798,AD1798)-1,0)</f>
        <v>0</v>
      </c>
    </row>
    <row r="1799" spans="24:31" x14ac:dyDescent="0.25">
      <c r="X1799" s="1"/>
      <c r="Y1799" s="1"/>
      <c r="AD1799">
        <f>IF(data[[#This Row],[type]]="score",SUMPRODUCT($J$1:$AC$1,data[[#This Row],[ci.hts_index]:[stat.tb]]),-1)</f>
        <v>-1</v>
      </c>
      <c r="AE1799">
        <f>IF(data[[#This Row],[type]]="score",RANK(data[[#This Row],[score]],data[score])+COUNTIF($AD$3:AD1799,AD1799)-1,0)</f>
        <v>0</v>
      </c>
    </row>
    <row r="1800" spans="24:31" x14ac:dyDescent="0.25">
      <c r="X1800" s="1"/>
      <c r="Y1800" s="1"/>
      <c r="AD1800">
        <f>IF(data[[#This Row],[type]]="score",SUMPRODUCT($J$1:$AC$1,data[[#This Row],[ci.hts_index]:[stat.tb]]),-1)</f>
        <v>-1</v>
      </c>
      <c r="AE1800">
        <f>IF(data[[#This Row],[type]]="score",RANK(data[[#This Row],[score]],data[score])+COUNTIF($AD$3:AD1800,AD1800)-1,0)</f>
        <v>0</v>
      </c>
    </row>
    <row r="1801" spans="24:31" x14ac:dyDescent="0.25">
      <c r="X1801" s="1"/>
      <c r="Y1801" s="1"/>
      <c r="AD1801">
        <f>IF(data[[#This Row],[type]]="score",SUMPRODUCT($J$1:$AC$1,data[[#This Row],[ci.hts_index]:[stat.tb]]),-1)</f>
        <v>-1</v>
      </c>
      <c r="AE1801">
        <f>IF(data[[#This Row],[type]]="score",RANK(data[[#This Row],[score]],data[score])+COUNTIF($AD$3:AD1801,AD1801)-1,0)</f>
        <v>0</v>
      </c>
    </row>
    <row r="1802" spans="24:31" x14ac:dyDescent="0.25">
      <c r="X1802" s="1"/>
      <c r="Y1802" s="1"/>
      <c r="AD1802">
        <f>IF(data[[#This Row],[type]]="score",SUMPRODUCT($J$1:$AC$1,data[[#This Row],[ci.hts_index]:[stat.tb]]),-1)</f>
        <v>-1</v>
      </c>
      <c r="AE1802">
        <f>IF(data[[#This Row],[type]]="score",RANK(data[[#This Row],[score]],data[score])+COUNTIF($AD$3:AD1802,AD1802)-1,0)</f>
        <v>0</v>
      </c>
    </row>
    <row r="1803" spans="24:31" x14ac:dyDescent="0.25">
      <c r="X1803" s="1"/>
      <c r="Y1803" s="1"/>
      <c r="AD1803">
        <f>IF(data[[#This Row],[type]]="score",SUMPRODUCT($J$1:$AC$1,data[[#This Row],[ci.hts_index]:[stat.tb]]),-1)</f>
        <v>-1</v>
      </c>
      <c r="AE1803">
        <f>IF(data[[#This Row],[type]]="score",RANK(data[[#This Row],[score]],data[score])+COUNTIF($AD$3:AD1803,AD1803)-1,0)</f>
        <v>0</v>
      </c>
    </row>
    <row r="1804" spans="24:31" x14ac:dyDescent="0.25">
      <c r="X1804" s="1"/>
      <c r="Y1804" s="1"/>
      <c r="AD1804">
        <f>IF(data[[#This Row],[type]]="score",SUMPRODUCT($J$1:$AC$1,data[[#This Row],[ci.hts_index]:[stat.tb]]),-1)</f>
        <v>-1</v>
      </c>
      <c r="AE1804">
        <f>IF(data[[#This Row],[type]]="score",RANK(data[[#This Row],[score]],data[score])+COUNTIF($AD$3:AD1804,AD1804)-1,0)</f>
        <v>0</v>
      </c>
    </row>
    <row r="1805" spans="24:31" x14ac:dyDescent="0.25">
      <c r="X1805" s="1"/>
      <c r="Y1805" s="1"/>
      <c r="AD1805">
        <f>IF(data[[#This Row],[type]]="score",SUMPRODUCT($J$1:$AC$1,data[[#This Row],[ci.hts_index]:[stat.tb]]),-1)</f>
        <v>-1</v>
      </c>
      <c r="AE1805">
        <f>IF(data[[#This Row],[type]]="score",RANK(data[[#This Row],[score]],data[score])+COUNTIF($AD$3:AD1805,AD1805)-1,0)</f>
        <v>0</v>
      </c>
    </row>
    <row r="1806" spans="24:31" x14ac:dyDescent="0.25">
      <c r="X1806" s="1"/>
      <c r="Y1806" s="1"/>
      <c r="AD1806">
        <f>IF(data[[#This Row],[type]]="score",SUMPRODUCT($J$1:$AC$1,data[[#This Row],[ci.hts_index]:[stat.tb]]),-1)</f>
        <v>-1</v>
      </c>
      <c r="AE1806">
        <f>IF(data[[#This Row],[type]]="score",RANK(data[[#This Row],[score]],data[score])+COUNTIF($AD$3:AD1806,AD1806)-1,0)</f>
        <v>0</v>
      </c>
    </row>
    <row r="1807" spans="24:31" x14ac:dyDescent="0.25">
      <c r="X1807" s="1"/>
      <c r="Y1807" s="1"/>
      <c r="AD1807">
        <f>IF(data[[#This Row],[type]]="score",SUMPRODUCT($J$1:$AC$1,data[[#This Row],[ci.hts_index]:[stat.tb]]),-1)</f>
        <v>-1</v>
      </c>
      <c r="AE1807">
        <f>IF(data[[#This Row],[type]]="score",RANK(data[[#This Row],[score]],data[score])+COUNTIF($AD$3:AD1807,AD1807)-1,0)</f>
        <v>0</v>
      </c>
    </row>
    <row r="1808" spans="24:31" x14ac:dyDescent="0.25">
      <c r="X1808" s="1"/>
      <c r="Y1808" s="1"/>
      <c r="AD1808">
        <f>IF(data[[#This Row],[type]]="score",SUMPRODUCT($J$1:$AC$1,data[[#This Row],[ci.hts_index]:[stat.tb]]),-1)</f>
        <v>-1</v>
      </c>
      <c r="AE1808">
        <f>IF(data[[#This Row],[type]]="score",RANK(data[[#This Row],[score]],data[score])+COUNTIF($AD$3:AD1808,AD1808)-1,0)</f>
        <v>0</v>
      </c>
    </row>
    <row r="1809" spans="24:31" x14ac:dyDescent="0.25">
      <c r="X1809" s="1"/>
      <c r="Y1809" s="1"/>
      <c r="AD1809">
        <f>IF(data[[#This Row],[type]]="score",SUMPRODUCT($J$1:$AC$1,data[[#This Row],[ci.hts_index]:[stat.tb]]),-1)</f>
        <v>-1</v>
      </c>
      <c r="AE1809">
        <f>IF(data[[#This Row],[type]]="score",RANK(data[[#This Row],[score]],data[score])+COUNTIF($AD$3:AD1809,AD1809)-1,0)</f>
        <v>0</v>
      </c>
    </row>
    <row r="1810" spans="24:31" x14ac:dyDescent="0.25">
      <c r="X1810" s="1"/>
      <c r="Y1810" s="1"/>
      <c r="AD1810">
        <f>IF(data[[#This Row],[type]]="score",SUMPRODUCT($J$1:$AC$1,data[[#This Row],[ci.hts_index]:[stat.tb]]),-1)</f>
        <v>-1</v>
      </c>
      <c r="AE1810">
        <f>IF(data[[#This Row],[type]]="score",RANK(data[[#This Row],[score]],data[score])+COUNTIF($AD$3:AD1810,AD1810)-1,0)</f>
        <v>0</v>
      </c>
    </row>
    <row r="1811" spans="24:31" x14ac:dyDescent="0.25">
      <c r="X1811" s="1"/>
      <c r="Y1811" s="1"/>
      <c r="AD1811">
        <f>IF(data[[#This Row],[type]]="score",SUMPRODUCT($J$1:$AC$1,data[[#This Row],[ci.hts_index]:[stat.tb]]),-1)</f>
        <v>-1</v>
      </c>
      <c r="AE1811">
        <f>IF(data[[#This Row],[type]]="score",RANK(data[[#This Row],[score]],data[score])+COUNTIF($AD$3:AD1811,AD1811)-1,0)</f>
        <v>0</v>
      </c>
    </row>
    <row r="1812" spans="24:31" x14ac:dyDescent="0.25">
      <c r="X1812" s="1"/>
      <c r="Y1812" s="1"/>
      <c r="AD1812">
        <f>IF(data[[#This Row],[type]]="score",SUMPRODUCT($J$1:$AC$1,data[[#This Row],[ci.hts_index]:[stat.tb]]),-1)</f>
        <v>-1</v>
      </c>
      <c r="AE1812">
        <f>IF(data[[#This Row],[type]]="score",RANK(data[[#This Row],[score]],data[score])+COUNTIF($AD$3:AD1812,AD1812)-1,0)</f>
        <v>0</v>
      </c>
    </row>
    <row r="1813" spans="24:31" x14ac:dyDescent="0.25">
      <c r="X1813" s="1"/>
      <c r="Y1813" s="1"/>
      <c r="AD1813">
        <f>IF(data[[#This Row],[type]]="score",SUMPRODUCT($J$1:$AC$1,data[[#This Row],[ci.hts_index]:[stat.tb]]),-1)</f>
        <v>-1</v>
      </c>
      <c r="AE1813">
        <f>IF(data[[#This Row],[type]]="score",RANK(data[[#This Row],[score]],data[score])+COUNTIF($AD$3:AD1813,AD1813)-1,0)</f>
        <v>0</v>
      </c>
    </row>
    <row r="1814" spans="24:31" x14ac:dyDescent="0.25">
      <c r="X1814" s="1"/>
      <c r="Y1814" s="1"/>
      <c r="AD1814">
        <f>IF(data[[#This Row],[type]]="score",SUMPRODUCT($J$1:$AC$1,data[[#This Row],[ci.hts_index]:[stat.tb]]),-1)</f>
        <v>-1</v>
      </c>
      <c r="AE1814">
        <f>IF(data[[#This Row],[type]]="score",RANK(data[[#This Row],[score]],data[score])+COUNTIF($AD$3:AD1814,AD1814)-1,0)</f>
        <v>0</v>
      </c>
    </row>
    <row r="1815" spans="24:31" x14ac:dyDescent="0.25">
      <c r="X1815" s="1"/>
      <c r="Y1815" s="1"/>
      <c r="AD1815">
        <f>IF(data[[#This Row],[type]]="score",SUMPRODUCT($J$1:$AC$1,data[[#This Row],[ci.hts_index]:[stat.tb]]),-1)</f>
        <v>-1</v>
      </c>
      <c r="AE1815">
        <f>IF(data[[#This Row],[type]]="score",RANK(data[[#This Row],[score]],data[score])+COUNTIF($AD$3:AD1815,AD1815)-1,0)</f>
        <v>0</v>
      </c>
    </row>
    <row r="1816" spans="24:31" x14ac:dyDescent="0.25">
      <c r="X1816" s="1"/>
      <c r="Y1816" s="1"/>
      <c r="AD1816">
        <f>IF(data[[#This Row],[type]]="score",SUMPRODUCT($J$1:$AC$1,data[[#This Row],[ci.hts_index]:[stat.tb]]),-1)</f>
        <v>-1</v>
      </c>
      <c r="AE1816">
        <f>IF(data[[#This Row],[type]]="score",RANK(data[[#This Row],[score]],data[score])+COUNTIF($AD$3:AD1816,AD1816)-1,0)</f>
        <v>0</v>
      </c>
    </row>
    <row r="1817" spans="24:31" x14ac:dyDescent="0.25">
      <c r="X1817" s="1"/>
      <c r="Y1817" s="1"/>
      <c r="AD1817">
        <f>IF(data[[#This Row],[type]]="score",SUMPRODUCT($J$1:$AC$1,data[[#This Row],[ci.hts_index]:[stat.tb]]),-1)</f>
        <v>-1</v>
      </c>
      <c r="AE1817">
        <f>IF(data[[#This Row],[type]]="score",RANK(data[[#This Row],[score]],data[score])+COUNTIF($AD$3:AD1817,AD1817)-1,0)</f>
        <v>0</v>
      </c>
    </row>
    <row r="1818" spans="24:31" x14ac:dyDescent="0.25">
      <c r="X1818" s="1"/>
      <c r="Y1818" s="1"/>
      <c r="AD1818">
        <f>IF(data[[#This Row],[type]]="score",SUMPRODUCT($J$1:$AC$1,data[[#This Row],[ci.hts_index]:[stat.tb]]),-1)</f>
        <v>-1</v>
      </c>
      <c r="AE1818">
        <f>IF(data[[#This Row],[type]]="score",RANK(data[[#This Row],[score]],data[score])+COUNTIF($AD$3:AD1818,AD1818)-1,0)</f>
        <v>0</v>
      </c>
    </row>
    <row r="1819" spans="24:31" x14ac:dyDescent="0.25">
      <c r="X1819" s="1"/>
      <c r="Y1819" s="1"/>
      <c r="AD1819">
        <f>IF(data[[#This Row],[type]]="score",SUMPRODUCT($J$1:$AC$1,data[[#This Row],[ci.hts_index]:[stat.tb]]),-1)</f>
        <v>-1</v>
      </c>
      <c r="AE1819">
        <f>IF(data[[#This Row],[type]]="score",RANK(data[[#This Row],[score]],data[score])+COUNTIF($AD$3:AD1819,AD1819)-1,0)</f>
        <v>0</v>
      </c>
    </row>
    <row r="1820" spans="24:31" x14ac:dyDescent="0.25">
      <c r="X1820" s="1"/>
      <c r="Y1820" s="1"/>
      <c r="AD1820">
        <f>IF(data[[#This Row],[type]]="score",SUMPRODUCT($J$1:$AC$1,data[[#This Row],[ci.hts_index]:[stat.tb]]),-1)</f>
        <v>-1</v>
      </c>
      <c r="AE1820">
        <f>IF(data[[#This Row],[type]]="score",RANK(data[[#This Row],[score]],data[score])+COUNTIF($AD$3:AD1820,AD1820)-1,0)</f>
        <v>0</v>
      </c>
    </row>
    <row r="1821" spans="24:31" x14ac:dyDescent="0.25">
      <c r="X1821" s="1"/>
      <c r="Y1821" s="1"/>
      <c r="AD1821">
        <f>IF(data[[#This Row],[type]]="score",SUMPRODUCT($J$1:$AC$1,data[[#This Row],[ci.hts_index]:[stat.tb]]),-1)</f>
        <v>-1</v>
      </c>
      <c r="AE1821">
        <f>IF(data[[#This Row],[type]]="score",RANK(data[[#This Row],[score]],data[score])+COUNTIF($AD$3:AD1821,AD1821)-1,0)</f>
        <v>0</v>
      </c>
    </row>
    <row r="1822" spans="24:31" x14ac:dyDescent="0.25">
      <c r="X1822" s="1"/>
      <c r="Y1822" s="1"/>
      <c r="AD1822">
        <f>IF(data[[#This Row],[type]]="score",SUMPRODUCT($J$1:$AC$1,data[[#This Row],[ci.hts_index]:[stat.tb]]),-1)</f>
        <v>-1</v>
      </c>
      <c r="AE1822">
        <f>IF(data[[#This Row],[type]]="score",RANK(data[[#This Row],[score]],data[score])+COUNTIF($AD$3:AD1822,AD1822)-1,0)</f>
        <v>0</v>
      </c>
    </row>
    <row r="1823" spans="24:31" x14ac:dyDescent="0.25">
      <c r="X1823" s="1"/>
      <c r="Y1823" s="1"/>
      <c r="AD1823">
        <f>IF(data[[#This Row],[type]]="score",SUMPRODUCT($J$1:$AC$1,data[[#This Row],[ci.hts_index]:[stat.tb]]),-1)</f>
        <v>-1</v>
      </c>
      <c r="AE1823">
        <f>IF(data[[#This Row],[type]]="score",RANK(data[[#This Row],[score]],data[score])+COUNTIF($AD$3:AD1823,AD1823)-1,0)</f>
        <v>0</v>
      </c>
    </row>
    <row r="1824" spans="24:31" x14ac:dyDescent="0.25">
      <c r="X1824" s="1"/>
      <c r="Y1824" s="1"/>
      <c r="AD1824">
        <f>IF(data[[#This Row],[type]]="score",SUMPRODUCT($J$1:$AC$1,data[[#This Row],[ci.hts_index]:[stat.tb]]),-1)</f>
        <v>-1</v>
      </c>
      <c r="AE1824">
        <f>IF(data[[#This Row],[type]]="score",RANK(data[[#This Row],[score]],data[score])+COUNTIF($AD$3:AD1824,AD1824)-1,0)</f>
        <v>0</v>
      </c>
    </row>
    <row r="1825" spans="24:31" x14ac:dyDescent="0.25">
      <c r="X1825" s="1"/>
      <c r="Y1825" s="1"/>
      <c r="AD1825">
        <f>IF(data[[#This Row],[type]]="score",SUMPRODUCT($J$1:$AC$1,data[[#This Row],[ci.hts_index]:[stat.tb]]),-1)</f>
        <v>-1</v>
      </c>
      <c r="AE1825">
        <f>IF(data[[#This Row],[type]]="score",RANK(data[[#This Row],[score]],data[score])+COUNTIF($AD$3:AD1825,AD1825)-1,0)</f>
        <v>0</v>
      </c>
    </row>
    <row r="1826" spans="24:31" x14ac:dyDescent="0.25">
      <c r="X1826" s="1"/>
      <c r="Y1826" s="1"/>
      <c r="AD1826">
        <f>IF(data[[#This Row],[type]]="score",SUMPRODUCT($J$1:$AC$1,data[[#This Row],[ci.hts_index]:[stat.tb]]),-1)</f>
        <v>-1</v>
      </c>
      <c r="AE1826">
        <f>IF(data[[#This Row],[type]]="score",RANK(data[[#This Row],[score]],data[score])+COUNTIF($AD$3:AD1826,AD1826)-1,0)</f>
        <v>0</v>
      </c>
    </row>
    <row r="1827" spans="24:31" x14ac:dyDescent="0.25">
      <c r="X1827" s="1"/>
      <c r="Y1827" s="1"/>
      <c r="AD1827">
        <f>IF(data[[#This Row],[type]]="score",SUMPRODUCT($J$1:$AC$1,data[[#This Row],[ci.hts_index]:[stat.tb]]),-1)</f>
        <v>-1</v>
      </c>
      <c r="AE1827">
        <f>IF(data[[#This Row],[type]]="score",RANK(data[[#This Row],[score]],data[score])+COUNTIF($AD$3:AD1827,AD1827)-1,0)</f>
        <v>0</v>
      </c>
    </row>
    <row r="1828" spans="24:31" x14ac:dyDescent="0.25">
      <c r="X1828" s="1"/>
      <c r="Y1828" s="1"/>
      <c r="AD1828">
        <f>IF(data[[#This Row],[type]]="score",SUMPRODUCT($J$1:$AC$1,data[[#This Row],[ci.hts_index]:[stat.tb]]),-1)</f>
        <v>-1</v>
      </c>
      <c r="AE1828">
        <f>IF(data[[#This Row],[type]]="score",RANK(data[[#This Row],[score]],data[score])+COUNTIF($AD$3:AD1828,AD1828)-1,0)</f>
        <v>0</v>
      </c>
    </row>
    <row r="1829" spans="24:31" x14ac:dyDescent="0.25">
      <c r="X1829" s="1"/>
      <c r="Y1829" s="1"/>
      <c r="AD1829">
        <f>IF(data[[#This Row],[type]]="score",SUMPRODUCT($J$1:$AC$1,data[[#This Row],[ci.hts_index]:[stat.tb]]),-1)</f>
        <v>-1</v>
      </c>
      <c r="AE1829">
        <f>IF(data[[#This Row],[type]]="score",RANK(data[[#This Row],[score]],data[score])+COUNTIF($AD$3:AD1829,AD1829)-1,0)</f>
        <v>0</v>
      </c>
    </row>
    <row r="1830" spans="24:31" x14ac:dyDescent="0.25">
      <c r="X1830" s="1"/>
      <c r="Y1830" s="1"/>
      <c r="AD1830">
        <f>IF(data[[#This Row],[type]]="score",SUMPRODUCT($J$1:$AC$1,data[[#This Row],[ci.hts_index]:[stat.tb]]),-1)</f>
        <v>-1</v>
      </c>
      <c r="AE1830">
        <f>IF(data[[#This Row],[type]]="score",RANK(data[[#This Row],[score]],data[score])+COUNTIF($AD$3:AD1830,AD1830)-1,0)</f>
        <v>0</v>
      </c>
    </row>
    <row r="1831" spans="24:31" x14ac:dyDescent="0.25">
      <c r="X1831" s="1"/>
      <c r="Y1831" s="1"/>
      <c r="AD1831">
        <f>IF(data[[#This Row],[type]]="score",SUMPRODUCT($J$1:$AC$1,data[[#This Row],[ci.hts_index]:[stat.tb]]),-1)</f>
        <v>-1</v>
      </c>
      <c r="AE1831">
        <f>IF(data[[#This Row],[type]]="score",RANK(data[[#This Row],[score]],data[score])+COUNTIF($AD$3:AD1831,AD1831)-1,0)</f>
        <v>0</v>
      </c>
    </row>
    <row r="1832" spans="24:31" x14ac:dyDescent="0.25">
      <c r="X1832" s="1"/>
      <c r="Y1832" s="1"/>
      <c r="AD1832">
        <f>IF(data[[#This Row],[type]]="score",SUMPRODUCT($J$1:$AC$1,data[[#This Row],[ci.hts_index]:[stat.tb]]),-1)</f>
        <v>-1</v>
      </c>
      <c r="AE1832">
        <f>IF(data[[#This Row],[type]]="score",RANK(data[[#This Row],[score]],data[score])+COUNTIF($AD$3:AD1832,AD1832)-1,0)</f>
        <v>0</v>
      </c>
    </row>
    <row r="1833" spans="24:31" x14ac:dyDescent="0.25">
      <c r="X1833" s="1"/>
      <c r="Y1833" s="1"/>
      <c r="AD1833">
        <f>IF(data[[#This Row],[type]]="score",SUMPRODUCT($J$1:$AC$1,data[[#This Row],[ci.hts_index]:[stat.tb]]),-1)</f>
        <v>-1</v>
      </c>
      <c r="AE1833">
        <f>IF(data[[#This Row],[type]]="score",RANK(data[[#This Row],[score]],data[score])+COUNTIF($AD$3:AD1833,AD1833)-1,0)</f>
        <v>0</v>
      </c>
    </row>
    <row r="1834" spans="24:31" x14ac:dyDescent="0.25">
      <c r="X1834" s="1"/>
      <c r="Y1834" s="1"/>
      <c r="AD1834">
        <f>IF(data[[#This Row],[type]]="score",SUMPRODUCT($J$1:$AC$1,data[[#This Row],[ci.hts_index]:[stat.tb]]),-1)</f>
        <v>-1</v>
      </c>
      <c r="AE1834">
        <f>IF(data[[#This Row],[type]]="score",RANK(data[[#This Row],[score]],data[score])+COUNTIF($AD$3:AD1834,AD1834)-1,0)</f>
        <v>0</v>
      </c>
    </row>
    <row r="1835" spans="24:31" x14ac:dyDescent="0.25">
      <c r="X1835" s="1"/>
      <c r="Y1835" s="1"/>
      <c r="AD1835">
        <f>IF(data[[#This Row],[type]]="score",SUMPRODUCT($J$1:$AC$1,data[[#This Row],[ci.hts_index]:[stat.tb]]),-1)</f>
        <v>-1</v>
      </c>
      <c r="AE1835">
        <f>IF(data[[#This Row],[type]]="score",RANK(data[[#This Row],[score]],data[score])+COUNTIF($AD$3:AD1835,AD1835)-1,0)</f>
        <v>0</v>
      </c>
    </row>
    <row r="1836" spans="24:31" x14ac:dyDescent="0.25">
      <c r="X1836" s="1"/>
      <c r="Y1836" s="1"/>
      <c r="AD1836">
        <f>IF(data[[#This Row],[type]]="score",SUMPRODUCT($J$1:$AC$1,data[[#This Row],[ci.hts_index]:[stat.tb]]),-1)</f>
        <v>-1</v>
      </c>
      <c r="AE1836">
        <f>IF(data[[#This Row],[type]]="score",RANK(data[[#This Row],[score]],data[score])+COUNTIF($AD$3:AD1836,AD1836)-1,0)</f>
        <v>0</v>
      </c>
    </row>
    <row r="1837" spans="24:31" x14ac:dyDescent="0.25">
      <c r="X1837" s="1"/>
      <c r="Y1837" s="1"/>
      <c r="AD1837">
        <f>IF(data[[#This Row],[type]]="score",SUMPRODUCT($J$1:$AC$1,data[[#This Row],[ci.hts_index]:[stat.tb]]),-1)</f>
        <v>-1</v>
      </c>
      <c r="AE1837">
        <f>IF(data[[#This Row],[type]]="score",RANK(data[[#This Row],[score]],data[score])+COUNTIF($AD$3:AD1837,AD1837)-1,0)</f>
        <v>0</v>
      </c>
    </row>
    <row r="1838" spans="24:31" x14ac:dyDescent="0.25">
      <c r="X1838" s="1"/>
      <c r="Y1838" s="1"/>
      <c r="AD1838">
        <f>IF(data[[#This Row],[type]]="score",SUMPRODUCT($J$1:$AC$1,data[[#This Row],[ci.hts_index]:[stat.tb]]),-1)</f>
        <v>-1</v>
      </c>
      <c r="AE1838">
        <f>IF(data[[#This Row],[type]]="score",RANK(data[[#This Row],[score]],data[score])+COUNTIF($AD$3:AD1838,AD1838)-1,0)</f>
        <v>0</v>
      </c>
    </row>
    <row r="1839" spans="24:31" x14ac:dyDescent="0.25">
      <c r="X1839" s="1"/>
      <c r="Y1839" s="1"/>
      <c r="AD1839">
        <f>IF(data[[#This Row],[type]]="score",SUMPRODUCT($J$1:$AC$1,data[[#This Row],[ci.hts_index]:[stat.tb]]),-1)</f>
        <v>-1</v>
      </c>
      <c r="AE1839">
        <f>IF(data[[#This Row],[type]]="score",RANK(data[[#This Row],[score]],data[score])+COUNTIF($AD$3:AD1839,AD1839)-1,0)</f>
        <v>0</v>
      </c>
    </row>
    <row r="1840" spans="24:31" x14ac:dyDescent="0.25">
      <c r="X1840" s="1"/>
      <c r="Y1840" s="1"/>
      <c r="AD1840">
        <f>IF(data[[#This Row],[type]]="score",SUMPRODUCT($J$1:$AC$1,data[[#This Row],[ci.hts_index]:[stat.tb]]),-1)</f>
        <v>-1</v>
      </c>
      <c r="AE1840">
        <f>IF(data[[#This Row],[type]]="score",RANK(data[[#This Row],[score]],data[score])+COUNTIF($AD$3:AD1840,AD1840)-1,0)</f>
        <v>0</v>
      </c>
    </row>
    <row r="1841" spans="24:31" x14ac:dyDescent="0.25">
      <c r="X1841" s="1"/>
      <c r="Y1841" s="1"/>
      <c r="AD1841">
        <f>IF(data[[#This Row],[type]]="score",SUMPRODUCT($J$1:$AC$1,data[[#This Row],[ci.hts_index]:[stat.tb]]),-1)</f>
        <v>-1</v>
      </c>
      <c r="AE1841">
        <f>IF(data[[#This Row],[type]]="score",RANK(data[[#This Row],[score]],data[score])+COUNTIF($AD$3:AD1841,AD1841)-1,0)</f>
        <v>0</v>
      </c>
    </row>
    <row r="1842" spans="24:31" x14ac:dyDescent="0.25">
      <c r="X1842" s="1"/>
      <c r="Y1842" s="1"/>
      <c r="AD1842">
        <f>IF(data[[#This Row],[type]]="score",SUMPRODUCT($J$1:$AC$1,data[[#This Row],[ci.hts_index]:[stat.tb]]),-1)</f>
        <v>-1</v>
      </c>
      <c r="AE1842">
        <f>IF(data[[#This Row],[type]]="score",RANK(data[[#This Row],[score]],data[score])+COUNTIF($AD$3:AD1842,AD1842)-1,0)</f>
        <v>0</v>
      </c>
    </row>
    <row r="1843" spans="24:31" x14ac:dyDescent="0.25">
      <c r="X1843" s="1"/>
      <c r="Y1843" s="1"/>
      <c r="AD1843">
        <f>IF(data[[#This Row],[type]]="score",SUMPRODUCT($J$1:$AC$1,data[[#This Row],[ci.hts_index]:[stat.tb]]),-1)</f>
        <v>-1</v>
      </c>
      <c r="AE1843">
        <f>IF(data[[#This Row],[type]]="score",RANK(data[[#This Row],[score]],data[score])+COUNTIF($AD$3:AD1843,AD1843)-1,0)</f>
        <v>0</v>
      </c>
    </row>
    <row r="1844" spans="24:31" x14ac:dyDescent="0.25">
      <c r="X1844" s="1"/>
      <c r="Y1844" s="1"/>
      <c r="AD1844">
        <f>IF(data[[#This Row],[type]]="score",SUMPRODUCT($J$1:$AC$1,data[[#This Row],[ci.hts_index]:[stat.tb]]),-1)</f>
        <v>-1</v>
      </c>
      <c r="AE1844">
        <f>IF(data[[#This Row],[type]]="score",RANK(data[[#This Row],[score]],data[score])+COUNTIF($AD$3:AD1844,AD1844)-1,0)</f>
        <v>0</v>
      </c>
    </row>
    <row r="1845" spans="24:31" x14ac:dyDescent="0.25">
      <c r="X1845" s="1"/>
      <c r="Y1845" s="1"/>
      <c r="AD1845">
        <f>IF(data[[#This Row],[type]]="score",SUMPRODUCT($J$1:$AC$1,data[[#This Row],[ci.hts_index]:[stat.tb]]),-1)</f>
        <v>-1</v>
      </c>
      <c r="AE1845">
        <f>IF(data[[#This Row],[type]]="score",RANK(data[[#This Row],[score]],data[score])+COUNTIF($AD$3:AD1845,AD1845)-1,0)</f>
        <v>0</v>
      </c>
    </row>
    <row r="1846" spans="24:31" x14ac:dyDescent="0.25">
      <c r="X1846" s="1"/>
      <c r="Y1846" s="1"/>
      <c r="AD1846">
        <f>IF(data[[#This Row],[type]]="score",SUMPRODUCT($J$1:$AC$1,data[[#This Row],[ci.hts_index]:[stat.tb]]),-1)</f>
        <v>-1</v>
      </c>
      <c r="AE1846">
        <f>IF(data[[#This Row],[type]]="score",RANK(data[[#This Row],[score]],data[score])+COUNTIF($AD$3:AD1846,AD1846)-1,0)</f>
        <v>0</v>
      </c>
    </row>
    <row r="1847" spans="24:31" x14ac:dyDescent="0.25">
      <c r="X1847" s="1"/>
      <c r="Y1847" s="1"/>
      <c r="AD1847">
        <f>IF(data[[#This Row],[type]]="score",SUMPRODUCT($J$1:$AC$1,data[[#This Row],[ci.hts_index]:[stat.tb]]),-1)</f>
        <v>-1</v>
      </c>
      <c r="AE1847">
        <f>IF(data[[#This Row],[type]]="score",RANK(data[[#This Row],[score]],data[score])+COUNTIF($AD$3:AD1847,AD1847)-1,0)</f>
        <v>0</v>
      </c>
    </row>
    <row r="1848" spans="24:31" x14ac:dyDescent="0.25">
      <c r="X1848" s="1"/>
      <c r="Y1848" s="1"/>
      <c r="AD1848">
        <f>IF(data[[#This Row],[type]]="score",SUMPRODUCT($J$1:$AC$1,data[[#This Row],[ci.hts_index]:[stat.tb]]),-1)</f>
        <v>-1</v>
      </c>
      <c r="AE1848">
        <f>IF(data[[#This Row],[type]]="score",RANK(data[[#This Row],[score]],data[score])+COUNTIF($AD$3:AD1848,AD1848)-1,0)</f>
        <v>0</v>
      </c>
    </row>
    <row r="1849" spans="24:31" x14ac:dyDescent="0.25">
      <c r="X1849" s="1"/>
      <c r="Y1849" s="1"/>
      <c r="AD1849">
        <f>IF(data[[#This Row],[type]]="score",SUMPRODUCT($J$1:$AC$1,data[[#This Row],[ci.hts_index]:[stat.tb]]),-1)</f>
        <v>-1</v>
      </c>
      <c r="AE1849">
        <f>IF(data[[#This Row],[type]]="score",RANK(data[[#This Row],[score]],data[score])+COUNTIF($AD$3:AD1849,AD1849)-1,0)</f>
        <v>0</v>
      </c>
    </row>
    <row r="1850" spans="24:31" x14ac:dyDescent="0.25">
      <c r="X1850" s="1"/>
      <c r="Y1850" s="1"/>
      <c r="AD1850">
        <f>IF(data[[#This Row],[type]]="score",SUMPRODUCT($J$1:$AC$1,data[[#This Row],[ci.hts_index]:[stat.tb]]),-1)</f>
        <v>-1</v>
      </c>
      <c r="AE1850">
        <f>IF(data[[#This Row],[type]]="score",RANK(data[[#This Row],[score]],data[score])+COUNTIF($AD$3:AD1850,AD1850)-1,0)</f>
        <v>0</v>
      </c>
    </row>
    <row r="1851" spans="24:31" x14ac:dyDescent="0.25">
      <c r="X1851" s="1"/>
      <c r="Y1851" s="1"/>
      <c r="AD1851">
        <f>IF(data[[#This Row],[type]]="score",SUMPRODUCT($J$1:$AC$1,data[[#This Row],[ci.hts_index]:[stat.tb]]),-1)</f>
        <v>-1</v>
      </c>
      <c r="AE1851">
        <f>IF(data[[#This Row],[type]]="score",RANK(data[[#This Row],[score]],data[score])+COUNTIF($AD$3:AD1851,AD1851)-1,0)</f>
        <v>0</v>
      </c>
    </row>
    <row r="1852" spans="24:31" x14ac:dyDescent="0.25">
      <c r="X1852" s="1"/>
      <c r="Y1852" s="1"/>
      <c r="AD1852">
        <f>IF(data[[#This Row],[type]]="score",SUMPRODUCT($J$1:$AC$1,data[[#This Row],[ci.hts_index]:[stat.tb]]),-1)</f>
        <v>-1</v>
      </c>
      <c r="AE1852">
        <f>IF(data[[#This Row],[type]]="score",RANK(data[[#This Row],[score]],data[score])+COUNTIF($AD$3:AD1852,AD1852)-1,0)</f>
        <v>0</v>
      </c>
    </row>
    <row r="1853" spans="24:31" x14ac:dyDescent="0.25">
      <c r="X1853" s="1"/>
      <c r="Y1853" s="1"/>
      <c r="AD1853">
        <f>IF(data[[#This Row],[type]]="score",SUMPRODUCT($J$1:$AC$1,data[[#This Row],[ci.hts_index]:[stat.tb]]),-1)</f>
        <v>-1</v>
      </c>
      <c r="AE1853">
        <f>IF(data[[#This Row],[type]]="score",RANK(data[[#This Row],[score]],data[score])+COUNTIF($AD$3:AD1853,AD1853)-1,0)</f>
        <v>0</v>
      </c>
    </row>
    <row r="1854" spans="24:31" x14ac:dyDescent="0.25">
      <c r="X1854" s="1"/>
      <c r="Y1854" s="1"/>
      <c r="AD1854">
        <f>IF(data[[#This Row],[type]]="score",SUMPRODUCT($J$1:$AC$1,data[[#This Row],[ci.hts_index]:[stat.tb]]),-1)</f>
        <v>-1</v>
      </c>
      <c r="AE1854">
        <f>IF(data[[#This Row],[type]]="score",RANK(data[[#This Row],[score]],data[score])+COUNTIF($AD$3:AD1854,AD1854)-1,0)</f>
        <v>0</v>
      </c>
    </row>
    <row r="1855" spans="24:31" x14ac:dyDescent="0.25">
      <c r="X1855" s="1"/>
      <c r="Y1855" s="1"/>
      <c r="AD1855">
        <f>IF(data[[#This Row],[type]]="score",SUMPRODUCT($J$1:$AC$1,data[[#This Row],[ci.hts_index]:[stat.tb]]),-1)</f>
        <v>-1</v>
      </c>
      <c r="AE1855">
        <f>IF(data[[#This Row],[type]]="score",RANK(data[[#This Row],[score]],data[score])+COUNTIF($AD$3:AD1855,AD1855)-1,0)</f>
        <v>0</v>
      </c>
    </row>
    <row r="1856" spans="24:31" x14ac:dyDescent="0.25">
      <c r="X1856" s="1"/>
      <c r="Y1856" s="1"/>
      <c r="AD1856">
        <f>IF(data[[#This Row],[type]]="score",SUMPRODUCT($J$1:$AC$1,data[[#This Row],[ci.hts_index]:[stat.tb]]),-1)</f>
        <v>-1</v>
      </c>
      <c r="AE1856">
        <f>IF(data[[#This Row],[type]]="score",RANK(data[[#This Row],[score]],data[score])+COUNTIF($AD$3:AD1856,AD1856)-1,0)</f>
        <v>0</v>
      </c>
    </row>
    <row r="1857" spans="24:31" x14ac:dyDescent="0.25">
      <c r="X1857" s="1"/>
      <c r="Y1857" s="1"/>
      <c r="AD1857">
        <f>IF(data[[#This Row],[type]]="score",SUMPRODUCT($J$1:$AC$1,data[[#This Row],[ci.hts_index]:[stat.tb]]),-1)</f>
        <v>-1</v>
      </c>
      <c r="AE1857">
        <f>IF(data[[#This Row],[type]]="score",RANK(data[[#This Row],[score]],data[score])+COUNTIF($AD$3:AD1857,AD1857)-1,0)</f>
        <v>0</v>
      </c>
    </row>
    <row r="1858" spans="24:31" x14ac:dyDescent="0.25">
      <c r="X1858" s="1"/>
      <c r="Y1858" s="1"/>
      <c r="AD1858">
        <f>IF(data[[#This Row],[type]]="score",SUMPRODUCT($J$1:$AC$1,data[[#This Row],[ci.hts_index]:[stat.tb]]),-1)</f>
        <v>-1</v>
      </c>
      <c r="AE1858">
        <f>IF(data[[#This Row],[type]]="score",RANK(data[[#This Row],[score]],data[score])+COUNTIF($AD$3:AD1858,AD1858)-1,0)</f>
        <v>0</v>
      </c>
    </row>
    <row r="1859" spans="24:31" x14ac:dyDescent="0.25">
      <c r="X1859" s="1"/>
      <c r="Y1859" s="1"/>
      <c r="AD1859">
        <f>IF(data[[#This Row],[type]]="score",SUMPRODUCT($J$1:$AC$1,data[[#This Row],[ci.hts_index]:[stat.tb]]),-1)</f>
        <v>-1</v>
      </c>
      <c r="AE1859">
        <f>IF(data[[#This Row],[type]]="score",RANK(data[[#This Row],[score]],data[score])+COUNTIF($AD$3:AD1859,AD1859)-1,0)</f>
        <v>0</v>
      </c>
    </row>
    <row r="1860" spans="24:31" x14ac:dyDescent="0.25">
      <c r="X1860" s="1"/>
      <c r="Y1860" s="1"/>
      <c r="AD1860">
        <f>IF(data[[#This Row],[type]]="score",SUMPRODUCT($J$1:$AC$1,data[[#This Row],[ci.hts_index]:[stat.tb]]),-1)</f>
        <v>-1</v>
      </c>
      <c r="AE1860">
        <f>IF(data[[#This Row],[type]]="score",RANK(data[[#This Row],[score]],data[score])+COUNTIF($AD$3:AD1860,AD1860)-1,0)</f>
        <v>0</v>
      </c>
    </row>
    <row r="1861" spans="24:31" x14ac:dyDescent="0.25">
      <c r="X1861" s="1"/>
      <c r="Y1861" s="1"/>
      <c r="AD1861">
        <f>IF(data[[#This Row],[type]]="score",SUMPRODUCT($J$1:$AC$1,data[[#This Row],[ci.hts_index]:[stat.tb]]),-1)</f>
        <v>-1</v>
      </c>
      <c r="AE1861">
        <f>IF(data[[#This Row],[type]]="score",RANK(data[[#This Row],[score]],data[score])+COUNTIF($AD$3:AD1861,AD1861)-1,0)</f>
        <v>0</v>
      </c>
    </row>
    <row r="1862" spans="24:31" x14ac:dyDescent="0.25">
      <c r="X1862" s="1"/>
      <c r="Y1862" s="1"/>
      <c r="AD1862">
        <f>IF(data[[#This Row],[type]]="score",SUMPRODUCT($J$1:$AC$1,data[[#This Row],[ci.hts_index]:[stat.tb]]),-1)</f>
        <v>-1</v>
      </c>
      <c r="AE1862">
        <f>IF(data[[#This Row],[type]]="score",RANK(data[[#This Row],[score]],data[score])+COUNTIF($AD$3:AD1862,AD1862)-1,0)</f>
        <v>0</v>
      </c>
    </row>
    <row r="1863" spans="24:31" x14ac:dyDescent="0.25">
      <c r="X1863" s="1"/>
      <c r="Y1863" s="1"/>
      <c r="AD1863">
        <f>IF(data[[#This Row],[type]]="score",SUMPRODUCT($J$1:$AC$1,data[[#This Row],[ci.hts_index]:[stat.tb]]),-1)</f>
        <v>-1</v>
      </c>
      <c r="AE1863">
        <f>IF(data[[#This Row],[type]]="score",RANK(data[[#This Row],[score]],data[score])+COUNTIF($AD$3:AD1863,AD1863)-1,0)</f>
        <v>0</v>
      </c>
    </row>
    <row r="1864" spans="24:31" x14ac:dyDescent="0.25">
      <c r="X1864" s="1"/>
      <c r="Y1864" s="1"/>
      <c r="AD1864">
        <f>IF(data[[#This Row],[type]]="score",SUMPRODUCT($J$1:$AC$1,data[[#This Row],[ci.hts_index]:[stat.tb]]),-1)</f>
        <v>-1</v>
      </c>
      <c r="AE1864">
        <f>IF(data[[#This Row],[type]]="score",RANK(data[[#This Row],[score]],data[score])+COUNTIF($AD$3:AD1864,AD1864)-1,0)</f>
        <v>0</v>
      </c>
    </row>
    <row r="1865" spans="24:31" x14ac:dyDescent="0.25">
      <c r="X1865" s="1"/>
      <c r="Y1865" s="1"/>
      <c r="AD1865">
        <f>IF(data[[#This Row],[type]]="score",SUMPRODUCT($J$1:$AC$1,data[[#This Row],[ci.hts_index]:[stat.tb]]),-1)</f>
        <v>-1</v>
      </c>
      <c r="AE1865">
        <f>IF(data[[#This Row],[type]]="score",RANK(data[[#This Row],[score]],data[score])+COUNTIF($AD$3:AD1865,AD1865)-1,0)</f>
        <v>0</v>
      </c>
    </row>
    <row r="1866" spans="24:31" x14ac:dyDescent="0.25">
      <c r="X1866" s="1"/>
      <c r="Y1866" s="1"/>
      <c r="AD1866">
        <f>IF(data[[#This Row],[type]]="score",SUMPRODUCT($J$1:$AC$1,data[[#This Row],[ci.hts_index]:[stat.tb]]),-1)</f>
        <v>-1</v>
      </c>
      <c r="AE1866">
        <f>IF(data[[#This Row],[type]]="score",RANK(data[[#This Row],[score]],data[score])+COUNTIF($AD$3:AD1866,AD1866)-1,0)</f>
        <v>0</v>
      </c>
    </row>
    <row r="1867" spans="24:31" x14ac:dyDescent="0.25">
      <c r="X1867" s="1"/>
      <c r="Y1867" s="1"/>
      <c r="AD1867">
        <f>IF(data[[#This Row],[type]]="score",SUMPRODUCT($J$1:$AC$1,data[[#This Row],[ci.hts_index]:[stat.tb]]),-1)</f>
        <v>-1</v>
      </c>
      <c r="AE1867">
        <f>IF(data[[#This Row],[type]]="score",RANK(data[[#This Row],[score]],data[score])+COUNTIF($AD$3:AD1867,AD1867)-1,0)</f>
        <v>0</v>
      </c>
    </row>
    <row r="1868" spans="24:31" x14ac:dyDescent="0.25">
      <c r="X1868" s="1"/>
      <c r="Y1868" s="1"/>
      <c r="AD1868">
        <f>IF(data[[#This Row],[type]]="score",SUMPRODUCT($J$1:$AC$1,data[[#This Row],[ci.hts_index]:[stat.tb]]),-1)</f>
        <v>-1</v>
      </c>
      <c r="AE1868">
        <f>IF(data[[#This Row],[type]]="score",RANK(data[[#This Row],[score]],data[score])+COUNTIF($AD$3:AD1868,AD1868)-1,0)</f>
        <v>0</v>
      </c>
    </row>
    <row r="1869" spans="24:31" x14ac:dyDescent="0.25">
      <c r="X1869" s="1"/>
      <c r="Y1869" s="1"/>
      <c r="AD1869">
        <f>IF(data[[#This Row],[type]]="score",SUMPRODUCT($J$1:$AC$1,data[[#This Row],[ci.hts_index]:[stat.tb]]),-1)</f>
        <v>-1</v>
      </c>
      <c r="AE1869">
        <f>IF(data[[#This Row],[type]]="score",RANK(data[[#This Row],[score]],data[score])+COUNTIF($AD$3:AD1869,AD1869)-1,0)</f>
        <v>0</v>
      </c>
    </row>
    <row r="1870" spans="24:31" x14ac:dyDescent="0.25">
      <c r="X1870" s="1"/>
      <c r="Y1870" s="1"/>
      <c r="AD1870">
        <f>IF(data[[#This Row],[type]]="score",SUMPRODUCT($J$1:$AC$1,data[[#This Row],[ci.hts_index]:[stat.tb]]),-1)</f>
        <v>-1</v>
      </c>
      <c r="AE1870">
        <f>IF(data[[#This Row],[type]]="score",RANK(data[[#This Row],[score]],data[score])+COUNTIF($AD$3:AD1870,AD1870)-1,0)</f>
        <v>0</v>
      </c>
    </row>
    <row r="1871" spans="24:31" x14ac:dyDescent="0.25">
      <c r="X1871" s="1"/>
      <c r="Y1871" s="1"/>
      <c r="AD1871">
        <f>IF(data[[#This Row],[type]]="score",SUMPRODUCT($J$1:$AC$1,data[[#This Row],[ci.hts_index]:[stat.tb]]),-1)</f>
        <v>-1</v>
      </c>
      <c r="AE1871">
        <f>IF(data[[#This Row],[type]]="score",RANK(data[[#This Row],[score]],data[score])+COUNTIF($AD$3:AD1871,AD1871)-1,0)</f>
        <v>0</v>
      </c>
    </row>
    <row r="1872" spans="24:31" x14ac:dyDescent="0.25">
      <c r="X1872" s="1"/>
      <c r="Y1872" s="1"/>
      <c r="AD1872">
        <f>IF(data[[#This Row],[type]]="score",SUMPRODUCT($J$1:$AC$1,data[[#This Row],[ci.hts_index]:[stat.tb]]),-1)</f>
        <v>-1</v>
      </c>
      <c r="AE1872">
        <f>IF(data[[#This Row],[type]]="score",RANK(data[[#This Row],[score]],data[score])+COUNTIF($AD$3:AD1872,AD1872)-1,0)</f>
        <v>0</v>
      </c>
    </row>
    <row r="1873" spans="24:31" x14ac:dyDescent="0.25">
      <c r="X1873" s="1"/>
      <c r="Y1873" s="1"/>
      <c r="AD1873">
        <f>IF(data[[#This Row],[type]]="score",SUMPRODUCT($J$1:$AC$1,data[[#This Row],[ci.hts_index]:[stat.tb]]),-1)</f>
        <v>-1</v>
      </c>
      <c r="AE1873">
        <f>IF(data[[#This Row],[type]]="score",RANK(data[[#This Row],[score]],data[score])+COUNTIF($AD$3:AD1873,AD1873)-1,0)</f>
        <v>0</v>
      </c>
    </row>
    <row r="1874" spans="24:31" x14ac:dyDescent="0.25">
      <c r="X1874" s="1"/>
      <c r="Y1874" s="1"/>
      <c r="AD1874">
        <f>IF(data[[#This Row],[type]]="score",SUMPRODUCT($J$1:$AC$1,data[[#This Row],[ci.hts_index]:[stat.tb]]),-1)</f>
        <v>-1</v>
      </c>
      <c r="AE1874">
        <f>IF(data[[#This Row],[type]]="score",RANK(data[[#This Row],[score]],data[score])+COUNTIF($AD$3:AD1874,AD1874)-1,0)</f>
        <v>0</v>
      </c>
    </row>
    <row r="1875" spans="24:31" x14ac:dyDescent="0.25">
      <c r="X1875" s="1"/>
      <c r="Y1875" s="1"/>
      <c r="AD1875">
        <f>IF(data[[#This Row],[type]]="score",SUMPRODUCT($J$1:$AC$1,data[[#This Row],[ci.hts_index]:[stat.tb]]),-1)</f>
        <v>-1</v>
      </c>
      <c r="AE1875">
        <f>IF(data[[#This Row],[type]]="score",RANK(data[[#This Row],[score]],data[score])+COUNTIF($AD$3:AD1875,AD1875)-1,0)</f>
        <v>0</v>
      </c>
    </row>
    <row r="1876" spans="24:31" x14ac:dyDescent="0.25">
      <c r="X1876" s="1"/>
      <c r="Y1876" s="1"/>
      <c r="AD1876">
        <f>IF(data[[#This Row],[type]]="score",SUMPRODUCT($J$1:$AC$1,data[[#This Row],[ci.hts_index]:[stat.tb]]),-1)</f>
        <v>-1</v>
      </c>
      <c r="AE1876">
        <f>IF(data[[#This Row],[type]]="score",RANK(data[[#This Row],[score]],data[score])+COUNTIF($AD$3:AD1876,AD1876)-1,0)</f>
        <v>0</v>
      </c>
    </row>
    <row r="1877" spans="24:31" x14ac:dyDescent="0.25">
      <c r="X1877" s="1"/>
      <c r="Y1877" s="1"/>
      <c r="AD1877">
        <f>IF(data[[#This Row],[type]]="score",SUMPRODUCT($J$1:$AC$1,data[[#This Row],[ci.hts_index]:[stat.tb]]),-1)</f>
        <v>-1</v>
      </c>
      <c r="AE1877">
        <f>IF(data[[#This Row],[type]]="score",RANK(data[[#This Row],[score]],data[score])+COUNTIF($AD$3:AD1877,AD1877)-1,0)</f>
        <v>0</v>
      </c>
    </row>
    <row r="1878" spans="24:31" x14ac:dyDescent="0.25">
      <c r="X1878" s="1"/>
      <c r="Y1878" s="1"/>
      <c r="AD1878">
        <f>IF(data[[#This Row],[type]]="score",SUMPRODUCT($J$1:$AC$1,data[[#This Row],[ci.hts_index]:[stat.tb]]),-1)</f>
        <v>-1</v>
      </c>
      <c r="AE1878">
        <f>IF(data[[#This Row],[type]]="score",RANK(data[[#This Row],[score]],data[score])+COUNTIF($AD$3:AD1878,AD1878)-1,0)</f>
        <v>0</v>
      </c>
    </row>
    <row r="1879" spans="24:31" x14ac:dyDescent="0.25">
      <c r="X1879" s="1"/>
      <c r="Y1879" s="1"/>
      <c r="AD1879">
        <f>IF(data[[#This Row],[type]]="score",SUMPRODUCT($J$1:$AC$1,data[[#This Row],[ci.hts_index]:[stat.tb]]),-1)</f>
        <v>-1</v>
      </c>
      <c r="AE1879">
        <f>IF(data[[#This Row],[type]]="score",RANK(data[[#This Row],[score]],data[score])+COUNTIF($AD$3:AD1879,AD1879)-1,0)</f>
        <v>0</v>
      </c>
    </row>
    <row r="1880" spans="24:31" x14ac:dyDescent="0.25">
      <c r="X1880" s="1"/>
      <c r="Y1880" s="1"/>
      <c r="AD1880">
        <f>IF(data[[#This Row],[type]]="score",SUMPRODUCT($J$1:$AC$1,data[[#This Row],[ci.hts_index]:[stat.tb]]),-1)</f>
        <v>-1</v>
      </c>
      <c r="AE1880">
        <f>IF(data[[#This Row],[type]]="score",RANK(data[[#This Row],[score]],data[score])+COUNTIF($AD$3:AD1880,AD1880)-1,0)</f>
        <v>0</v>
      </c>
    </row>
    <row r="1881" spans="24:31" x14ac:dyDescent="0.25">
      <c r="X1881" s="1"/>
      <c r="Y1881" s="1"/>
      <c r="AD1881">
        <f>IF(data[[#This Row],[type]]="score",SUMPRODUCT($J$1:$AC$1,data[[#This Row],[ci.hts_index]:[stat.tb]]),-1)</f>
        <v>-1</v>
      </c>
      <c r="AE1881">
        <f>IF(data[[#This Row],[type]]="score",RANK(data[[#This Row],[score]],data[score])+COUNTIF($AD$3:AD1881,AD1881)-1,0)</f>
        <v>0</v>
      </c>
    </row>
    <row r="1882" spans="24:31" x14ac:dyDescent="0.25">
      <c r="X1882" s="1"/>
      <c r="Y1882" s="1"/>
      <c r="AD1882">
        <f>IF(data[[#This Row],[type]]="score",SUMPRODUCT($J$1:$AC$1,data[[#This Row],[ci.hts_index]:[stat.tb]]),-1)</f>
        <v>-1</v>
      </c>
      <c r="AE1882">
        <f>IF(data[[#This Row],[type]]="score",RANK(data[[#This Row],[score]],data[score])+COUNTIF($AD$3:AD1882,AD1882)-1,0)</f>
        <v>0</v>
      </c>
    </row>
    <row r="1883" spans="24:31" x14ac:dyDescent="0.25">
      <c r="X1883" s="1"/>
      <c r="Y1883" s="1"/>
      <c r="AD1883">
        <f>IF(data[[#This Row],[type]]="score",SUMPRODUCT($J$1:$AC$1,data[[#This Row],[ci.hts_index]:[stat.tb]]),-1)</f>
        <v>-1</v>
      </c>
      <c r="AE1883">
        <f>IF(data[[#This Row],[type]]="score",RANK(data[[#This Row],[score]],data[score])+COUNTIF($AD$3:AD1883,AD1883)-1,0)</f>
        <v>0</v>
      </c>
    </row>
    <row r="1884" spans="24:31" x14ac:dyDescent="0.25">
      <c r="X1884" s="1"/>
      <c r="Y1884" s="1"/>
      <c r="AD1884">
        <f>IF(data[[#This Row],[type]]="score",SUMPRODUCT($J$1:$AC$1,data[[#This Row],[ci.hts_index]:[stat.tb]]),-1)</f>
        <v>-1</v>
      </c>
      <c r="AE1884">
        <f>IF(data[[#This Row],[type]]="score",RANK(data[[#This Row],[score]],data[score])+COUNTIF($AD$3:AD1884,AD1884)-1,0)</f>
        <v>0</v>
      </c>
    </row>
    <row r="1885" spans="24:31" x14ac:dyDescent="0.25">
      <c r="X1885" s="1"/>
      <c r="Y1885" s="1"/>
      <c r="AD1885">
        <f>IF(data[[#This Row],[type]]="score",SUMPRODUCT($J$1:$AC$1,data[[#This Row],[ci.hts_index]:[stat.tb]]),-1)</f>
        <v>-1</v>
      </c>
      <c r="AE1885">
        <f>IF(data[[#This Row],[type]]="score",RANK(data[[#This Row],[score]],data[score])+COUNTIF($AD$3:AD1885,AD1885)-1,0)</f>
        <v>0</v>
      </c>
    </row>
    <row r="1886" spans="24:31" x14ac:dyDescent="0.25">
      <c r="X1886" s="1"/>
      <c r="Y1886" s="1"/>
      <c r="AD1886">
        <f>IF(data[[#This Row],[type]]="score",SUMPRODUCT($J$1:$AC$1,data[[#This Row],[ci.hts_index]:[stat.tb]]),-1)</f>
        <v>-1</v>
      </c>
      <c r="AE1886">
        <f>IF(data[[#This Row],[type]]="score",RANK(data[[#This Row],[score]],data[score])+COUNTIF($AD$3:AD1886,AD1886)-1,0)</f>
        <v>0</v>
      </c>
    </row>
    <row r="1887" spans="24:31" x14ac:dyDescent="0.25">
      <c r="X1887" s="1"/>
      <c r="Y1887" s="1"/>
      <c r="AD1887">
        <f>IF(data[[#This Row],[type]]="score",SUMPRODUCT($J$1:$AC$1,data[[#This Row],[ci.hts_index]:[stat.tb]]),-1)</f>
        <v>-1</v>
      </c>
      <c r="AE1887">
        <f>IF(data[[#This Row],[type]]="score",RANK(data[[#This Row],[score]],data[score])+COUNTIF($AD$3:AD1887,AD1887)-1,0)</f>
        <v>0</v>
      </c>
    </row>
    <row r="1888" spans="24:31" x14ac:dyDescent="0.25">
      <c r="X1888" s="1"/>
      <c r="Y1888" s="1"/>
      <c r="AD1888">
        <f>IF(data[[#This Row],[type]]="score",SUMPRODUCT($J$1:$AC$1,data[[#This Row],[ci.hts_index]:[stat.tb]]),-1)</f>
        <v>-1</v>
      </c>
      <c r="AE1888">
        <f>IF(data[[#This Row],[type]]="score",RANK(data[[#This Row],[score]],data[score])+COUNTIF($AD$3:AD1888,AD1888)-1,0)</f>
        <v>0</v>
      </c>
    </row>
    <row r="1889" spans="24:31" x14ac:dyDescent="0.25">
      <c r="X1889" s="1"/>
      <c r="Y1889" s="1"/>
      <c r="AD1889">
        <f>IF(data[[#This Row],[type]]="score",SUMPRODUCT($J$1:$AC$1,data[[#This Row],[ci.hts_index]:[stat.tb]]),-1)</f>
        <v>-1</v>
      </c>
      <c r="AE1889">
        <f>IF(data[[#This Row],[type]]="score",RANK(data[[#This Row],[score]],data[score])+COUNTIF($AD$3:AD1889,AD1889)-1,0)</f>
        <v>0</v>
      </c>
    </row>
    <row r="1890" spans="24:31" x14ac:dyDescent="0.25">
      <c r="X1890" s="1"/>
      <c r="Y1890" s="1"/>
      <c r="AD1890">
        <f>IF(data[[#This Row],[type]]="score",SUMPRODUCT($J$1:$AC$1,data[[#This Row],[ci.hts_index]:[stat.tb]]),-1)</f>
        <v>-1</v>
      </c>
      <c r="AE1890">
        <f>IF(data[[#This Row],[type]]="score",RANK(data[[#This Row],[score]],data[score])+COUNTIF($AD$3:AD1890,AD1890)-1,0)</f>
        <v>0</v>
      </c>
    </row>
    <row r="1891" spans="24:31" x14ac:dyDescent="0.25">
      <c r="X1891" s="1"/>
      <c r="Y1891" s="1"/>
      <c r="AD1891">
        <f>IF(data[[#This Row],[type]]="score",SUMPRODUCT($J$1:$AC$1,data[[#This Row],[ci.hts_index]:[stat.tb]]),-1)</f>
        <v>-1</v>
      </c>
      <c r="AE1891">
        <f>IF(data[[#This Row],[type]]="score",RANK(data[[#This Row],[score]],data[score])+COUNTIF($AD$3:AD1891,AD1891)-1,0)</f>
        <v>0</v>
      </c>
    </row>
    <row r="1892" spans="24:31" x14ac:dyDescent="0.25">
      <c r="X1892" s="1"/>
      <c r="Y1892" s="1"/>
      <c r="AD1892">
        <f>IF(data[[#This Row],[type]]="score",SUMPRODUCT($J$1:$AC$1,data[[#This Row],[ci.hts_index]:[stat.tb]]),-1)</f>
        <v>-1</v>
      </c>
      <c r="AE1892">
        <f>IF(data[[#This Row],[type]]="score",RANK(data[[#This Row],[score]],data[score])+COUNTIF($AD$3:AD1892,AD1892)-1,0)</f>
        <v>0</v>
      </c>
    </row>
    <row r="1893" spans="24:31" x14ac:dyDescent="0.25">
      <c r="X1893" s="1"/>
      <c r="Y1893" s="1"/>
      <c r="AD1893">
        <f>IF(data[[#This Row],[type]]="score",SUMPRODUCT($J$1:$AC$1,data[[#This Row],[ci.hts_index]:[stat.tb]]),-1)</f>
        <v>-1</v>
      </c>
      <c r="AE1893">
        <f>IF(data[[#This Row],[type]]="score",RANK(data[[#This Row],[score]],data[score])+COUNTIF($AD$3:AD1893,AD1893)-1,0)</f>
        <v>0</v>
      </c>
    </row>
    <row r="1894" spans="24:31" x14ac:dyDescent="0.25">
      <c r="X1894" s="1"/>
      <c r="Y1894" s="1"/>
      <c r="AD1894">
        <f>IF(data[[#This Row],[type]]="score",SUMPRODUCT($J$1:$AC$1,data[[#This Row],[ci.hts_index]:[stat.tb]]),-1)</f>
        <v>-1</v>
      </c>
      <c r="AE1894">
        <f>IF(data[[#This Row],[type]]="score",RANK(data[[#This Row],[score]],data[score])+COUNTIF($AD$3:AD1894,AD1894)-1,0)</f>
        <v>0</v>
      </c>
    </row>
    <row r="1895" spans="24:31" x14ac:dyDescent="0.25">
      <c r="X1895" s="1"/>
      <c r="Y1895" s="1"/>
      <c r="AD1895">
        <f>IF(data[[#This Row],[type]]="score",SUMPRODUCT($J$1:$AC$1,data[[#This Row],[ci.hts_index]:[stat.tb]]),-1)</f>
        <v>-1</v>
      </c>
      <c r="AE1895">
        <f>IF(data[[#This Row],[type]]="score",RANK(data[[#This Row],[score]],data[score])+COUNTIF($AD$3:AD1895,AD1895)-1,0)</f>
        <v>0</v>
      </c>
    </row>
    <row r="1896" spans="24:31" x14ac:dyDescent="0.25">
      <c r="X1896" s="1"/>
      <c r="Y1896" s="1"/>
      <c r="AD1896">
        <f>IF(data[[#This Row],[type]]="score",SUMPRODUCT($J$1:$AC$1,data[[#This Row],[ci.hts_index]:[stat.tb]]),-1)</f>
        <v>-1</v>
      </c>
      <c r="AE1896">
        <f>IF(data[[#This Row],[type]]="score",RANK(data[[#This Row],[score]],data[score])+COUNTIF($AD$3:AD1896,AD1896)-1,0)</f>
        <v>0</v>
      </c>
    </row>
    <row r="1897" spans="24:31" x14ac:dyDescent="0.25">
      <c r="X1897" s="1"/>
      <c r="Y1897" s="1"/>
      <c r="AD1897">
        <f>IF(data[[#This Row],[type]]="score",SUMPRODUCT($J$1:$AC$1,data[[#This Row],[ci.hts_index]:[stat.tb]]),-1)</f>
        <v>-1</v>
      </c>
      <c r="AE1897">
        <f>IF(data[[#This Row],[type]]="score",RANK(data[[#This Row],[score]],data[score])+COUNTIF($AD$3:AD1897,AD1897)-1,0)</f>
        <v>0</v>
      </c>
    </row>
    <row r="1898" spans="24:31" x14ac:dyDescent="0.25">
      <c r="X1898" s="1"/>
      <c r="Y1898" s="1"/>
      <c r="AD1898">
        <f>IF(data[[#This Row],[type]]="score",SUMPRODUCT($J$1:$AC$1,data[[#This Row],[ci.hts_index]:[stat.tb]]),-1)</f>
        <v>-1</v>
      </c>
      <c r="AE1898">
        <f>IF(data[[#This Row],[type]]="score",RANK(data[[#This Row],[score]],data[score])+COUNTIF($AD$3:AD1898,AD1898)-1,0)</f>
        <v>0</v>
      </c>
    </row>
    <row r="1899" spans="24:31" x14ac:dyDescent="0.25">
      <c r="X1899" s="1"/>
      <c r="Y1899" s="1"/>
      <c r="AD1899">
        <f>IF(data[[#This Row],[type]]="score",SUMPRODUCT($J$1:$AC$1,data[[#This Row],[ci.hts_index]:[stat.tb]]),-1)</f>
        <v>-1</v>
      </c>
      <c r="AE1899">
        <f>IF(data[[#This Row],[type]]="score",RANK(data[[#This Row],[score]],data[score])+COUNTIF($AD$3:AD1899,AD1899)-1,0)</f>
        <v>0</v>
      </c>
    </row>
    <row r="1900" spans="24:31" x14ac:dyDescent="0.25">
      <c r="X1900" s="1"/>
      <c r="Y1900" s="1"/>
      <c r="AD1900">
        <f>IF(data[[#This Row],[type]]="score",SUMPRODUCT($J$1:$AC$1,data[[#This Row],[ci.hts_index]:[stat.tb]]),-1)</f>
        <v>-1</v>
      </c>
      <c r="AE1900">
        <f>IF(data[[#This Row],[type]]="score",RANK(data[[#This Row],[score]],data[score])+COUNTIF($AD$3:AD1900,AD1900)-1,0)</f>
        <v>0</v>
      </c>
    </row>
    <row r="1901" spans="24:31" x14ac:dyDescent="0.25">
      <c r="X1901" s="1"/>
      <c r="Y1901" s="1"/>
      <c r="AD1901">
        <f>IF(data[[#This Row],[type]]="score",SUMPRODUCT($J$1:$AC$1,data[[#This Row],[ci.hts_index]:[stat.tb]]),-1)</f>
        <v>-1</v>
      </c>
      <c r="AE1901">
        <f>IF(data[[#This Row],[type]]="score",RANK(data[[#This Row],[score]],data[score])+COUNTIF($AD$3:AD1901,AD1901)-1,0)</f>
        <v>0</v>
      </c>
    </row>
    <row r="1902" spans="24:31" x14ac:dyDescent="0.25">
      <c r="X1902" s="1"/>
      <c r="Y1902" s="1"/>
      <c r="AD1902">
        <f>IF(data[[#This Row],[type]]="score",SUMPRODUCT($J$1:$AC$1,data[[#This Row],[ci.hts_index]:[stat.tb]]),-1)</f>
        <v>-1</v>
      </c>
      <c r="AE1902">
        <f>IF(data[[#This Row],[type]]="score",RANK(data[[#This Row],[score]],data[score])+COUNTIF($AD$3:AD1902,AD1902)-1,0)</f>
        <v>0</v>
      </c>
    </row>
    <row r="1903" spans="24:31" x14ac:dyDescent="0.25">
      <c r="X1903" s="1"/>
      <c r="Y1903" s="1"/>
      <c r="AD1903">
        <f>IF(data[[#This Row],[type]]="score",SUMPRODUCT($J$1:$AC$1,data[[#This Row],[ci.hts_index]:[stat.tb]]),-1)</f>
        <v>-1</v>
      </c>
      <c r="AE1903">
        <f>IF(data[[#This Row],[type]]="score",RANK(data[[#This Row],[score]],data[score])+COUNTIF($AD$3:AD1903,AD1903)-1,0)</f>
        <v>0</v>
      </c>
    </row>
    <row r="1904" spans="24:31" x14ac:dyDescent="0.25">
      <c r="X1904" s="1"/>
      <c r="Y1904" s="1"/>
      <c r="AD1904">
        <f>IF(data[[#This Row],[type]]="score",SUMPRODUCT($J$1:$AC$1,data[[#This Row],[ci.hts_index]:[stat.tb]]),-1)</f>
        <v>-1</v>
      </c>
      <c r="AE1904">
        <f>IF(data[[#This Row],[type]]="score",RANK(data[[#This Row],[score]],data[score])+COUNTIF($AD$3:AD1904,AD1904)-1,0)</f>
        <v>0</v>
      </c>
    </row>
    <row r="1905" spans="24:31" x14ac:dyDescent="0.25">
      <c r="X1905" s="1"/>
      <c r="Y1905" s="1"/>
      <c r="AD1905">
        <f>IF(data[[#This Row],[type]]="score",SUMPRODUCT($J$1:$AC$1,data[[#This Row],[ci.hts_index]:[stat.tb]]),-1)</f>
        <v>-1</v>
      </c>
      <c r="AE1905">
        <f>IF(data[[#This Row],[type]]="score",RANK(data[[#This Row],[score]],data[score])+COUNTIF($AD$3:AD1905,AD1905)-1,0)</f>
        <v>0</v>
      </c>
    </row>
    <row r="1906" spans="24:31" x14ac:dyDescent="0.25">
      <c r="X1906" s="1"/>
      <c r="Y1906" s="1"/>
      <c r="AD1906">
        <f>IF(data[[#This Row],[type]]="score",SUMPRODUCT($J$1:$AC$1,data[[#This Row],[ci.hts_index]:[stat.tb]]),-1)</f>
        <v>-1</v>
      </c>
      <c r="AE1906">
        <f>IF(data[[#This Row],[type]]="score",RANK(data[[#This Row],[score]],data[score])+COUNTIF($AD$3:AD1906,AD1906)-1,0)</f>
        <v>0</v>
      </c>
    </row>
    <row r="1907" spans="24:31" x14ac:dyDescent="0.25">
      <c r="X1907" s="1"/>
      <c r="Y1907" s="1"/>
      <c r="AD1907">
        <f>IF(data[[#This Row],[type]]="score",SUMPRODUCT($J$1:$AC$1,data[[#This Row],[ci.hts_index]:[stat.tb]]),-1)</f>
        <v>-1</v>
      </c>
      <c r="AE1907">
        <f>IF(data[[#This Row],[type]]="score",RANK(data[[#This Row],[score]],data[score])+COUNTIF($AD$3:AD1907,AD1907)-1,0)</f>
        <v>0</v>
      </c>
    </row>
    <row r="1908" spans="24:31" x14ac:dyDescent="0.25">
      <c r="X1908" s="1"/>
      <c r="Y1908" s="1"/>
      <c r="AD1908">
        <f>IF(data[[#This Row],[type]]="score",SUMPRODUCT($J$1:$AC$1,data[[#This Row],[ci.hts_index]:[stat.tb]]),-1)</f>
        <v>-1</v>
      </c>
      <c r="AE1908">
        <f>IF(data[[#This Row],[type]]="score",RANK(data[[#This Row],[score]],data[score])+COUNTIF($AD$3:AD1908,AD1908)-1,0)</f>
        <v>0</v>
      </c>
    </row>
    <row r="1909" spans="24:31" x14ac:dyDescent="0.25">
      <c r="X1909" s="1"/>
      <c r="Y1909" s="1"/>
      <c r="AD1909">
        <f>IF(data[[#This Row],[type]]="score",SUMPRODUCT($J$1:$AC$1,data[[#This Row],[ci.hts_index]:[stat.tb]]),-1)</f>
        <v>-1</v>
      </c>
      <c r="AE1909">
        <f>IF(data[[#This Row],[type]]="score",RANK(data[[#This Row],[score]],data[score])+COUNTIF($AD$3:AD1909,AD1909)-1,0)</f>
        <v>0</v>
      </c>
    </row>
    <row r="1910" spans="24:31" x14ac:dyDescent="0.25">
      <c r="X1910" s="1"/>
      <c r="Y1910" s="1"/>
      <c r="AD1910">
        <f>IF(data[[#This Row],[type]]="score",SUMPRODUCT($J$1:$AC$1,data[[#This Row],[ci.hts_index]:[stat.tb]]),-1)</f>
        <v>-1</v>
      </c>
      <c r="AE1910">
        <f>IF(data[[#This Row],[type]]="score",RANK(data[[#This Row],[score]],data[score])+COUNTIF($AD$3:AD1910,AD1910)-1,0)</f>
        <v>0</v>
      </c>
    </row>
    <row r="1911" spans="24:31" x14ac:dyDescent="0.25">
      <c r="X1911" s="1"/>
      <c r="Y1911" s="1"/>
      <c r="AD1911">
        <f>IF(data[[#This Row],[type]]="score",SUMPRODUCT($J$1:$AC$1,data[[#This Row],[ci.hts_index]:[stat.tb]]),-1)</f>
        <v>-1</v>
      </c>
      <c r="AE1911">
        <f>IF(data[[#This Row],[type]]="score",RANK(data[[#This Row],[score]],data[score])+COUNTIF($AD$3:AD1911,AD1911)-1,0)</f>
        <v>0</v>
      </c>
    </row>
    <row r="1912" spans="24:31" x14ac:dyDescent="0.25">
      <c r="X1912" s="1"/>
      <c r="Y1912" s="1"/>
      <c r="AD1912">
        <f>IF(data[[#This Row],[type]]="score",SUMPRODUCT($J$1:$AC$1,data[[#This Row],[ci.hts_index]:[stat.tb]]),-1)</f>
        <v>-1</v>
      </c>
      <c r="AE1912">
        <f>IF(data[[#This Row],[type]]="score",RANK(data[[#This Row],[score]],data[score])+COUNTIF($AD$3:AD1912,AD1912)-1,0)</f>
        <v>0</v>
      </c>
    </row>
    <row r="1913" spans="24:31" x14ac:dyDescent="0.25">
      <c r="X1913" s="1"/>
      <c r="Y1913" s="1"/>
      <c r="AD1913">
        <f>IF(data[[#This Row],[type]]="score",SUMPRODUCT($J$1:$AC$1,data[[#This Row],[ci.hts_index]:[stat.tb]]),-1)</f>
        <v>-1</v>
      </c>
      <c r="AE1913">
        <f>IF(data[[#This Row],[type]]="score",RANK(data[[#This Row],[score]],data[score])+COUNTIF($AD$3:AD1913,AD1913)-1,0)</f>
        <v>0</v>
      </c>
    </row>
    <row r="1914" spans="24:31" x14ac:dyDescent="0.25">
      <c r="X1914" s="1"/>
      <c r="Y1914" s="1"/>
      <c r="AD1914">
        <f>IF(data[[#This Row],[type]]="score",SUMPRODUCT($J$1:$AC$1,data[[#This Row],[ci.hts_index]:[stat.tb]]),-1)</f>
        <v>-1</v>
      </c>
      <c r="AE1914">
        <f>IF(data[[#This Row],[type]]="score",RANK(data[[#This Row],[score]],data[score])+COUNTIF($AD$3:AD1914,AD1914)-1,0)</f>
        <v>0</v>
      </c>
    </row>
    <row r="1915" spans="24:31" x14ac:dyDescent="0.25">
      <c r="X1915" s="1"/>
      <c r="Y1915" s="1"/>
      <c r="AD1915">
        <f>IF(data[[#This Row],[type]]="score",SUMPRODUCT($J$1:$AC$1,data[[#This Row],[ci.hts_index]:[stat.tb]]),-1)</f>
        <v>-1</v>
      </c>
      <c r="AE1915">
        <f>IF(data[[#This Row],[type]]="score",RANK(data[[#This Row],[score]],data[score])+COUNTIF($AD$3:AD1915,AD1915)-1,0)</f>
        <v>0</v>
      </c>
    </row>
    <row r="1916" spans="24:31" x14ac:dyDescent="0.25">
      <c r="X1916" s="1"/>
      <c r="Y1916" s="1"/>
      <c r="AD1916">
        <f>IF(data[[#This Row],[type]]="score",SUMPRODUCT($J$1:$AC$1,data[[#This Row],[ci.hts_index]:[stat.tb]]),-1)</f>
        <v>-1</v>
      </c>
      <c r="AE1916">
        <f>IF(data[[#This Row],[type]]="score",RANK(data[[#This Row],[score]],data[score])+COUNTIF($AD$3:AD1916,AD1916)-1,0)</f>
        <v>0</v>
      </c>
    </row>
    <row r="1917" spans="24:31" x14ac:dyDescent="0.25">
      <c r="X1917" s="1"/>
      <c r="Y1917" s="1"/>
      <c r="AD1917">
        <f>IF(data[[#This Row],[type]]="score",SUMPRODUCT($J$1:$AC$1,data[[#This Row],[ci.hts_index]:[stat.tb]]),-1)</f>
        <v>-1</v>
      </c>
      <c r="AE1917">
        <f>IF(data[[#This Row],[type]]="score",RANK(data[[#This Row],[score]],data[score])+COUNTIF($AD$3:AD1917,AD1917)-1,0)</f>
        <v>0</v>
      </c>
    </row>
    <row r="1918" spans="24:31" x14ac:dyDescent="0.25">
      <c r="X1918" s="1"/>
      <c r="Y1918" s="1"/>
      <c r="AD1918">
        <f>IF(data[[#This Row],[type]]="score",SUMPRODUCT($J$1:$AC$1,data[[#This Row],[ci.hts_index]:[stat.tb]]),-1)</f>
        <v>-1</v>
      </c>
      <c r="AE1918">
        <f>IF(data[[#This Row],[type]]="score",RANK(data[[#This Row],[score]],data[score])+COUNTIF($AD$3:AD1918,AD1918)-1,0)</f>
        <v>0</v>
      </c>
    </row>
    <row r="1919" spans="24:31" x14ac:dyDescent="0.25">
      <c r="X1919" s="1"/>
      <c r="Y1919" s="1"/>
      <c r="AD1919">
        <f>IF(data[[#This Row],[type]]="score",SUMPRODUCT($J$1:$AC$1,data[[#This Row],[ci.hts_index]:[stat.tb]]),-1)</f>
        <v>-1</v>
      </c>
      <c r="AE1919">
        <f>IF(data[[#This Row],[type]]="score",RANK(data[[#This Row],[score]],data[score])+COUNTIF($AD$3:AD1919,AD1919)-1,0)</f>
        <v>0</v>
      </c>
    </row>
    <row r="1920" spans="24:31" x14ac:dyDescent="0.25">
      <c r="X1920" s="1"/>
      <c r="Y1920" s="1"/>
      <c r="AD1920">
        <f>IF(data[[#This Row],[type]]="score",SUMPRODUCT($J$1:$AC$1,data[[#This Row],[ci.hts_index]:[stat.tb]]),-1)</f>
        <v>-1</v>
      </c>
      <c r="AE1920">
        <f>IF(data[[#This Row],[type]]="score",RANK(data[[#This Row],[score]],data[score])+COUNTIF($AD$3:AD1920,AD1920)-1,0)</f>
        <v>0</v>
      </c>
    </row>
    <row r="1921" spans="24:31" x14ac:dyDescent="0.25">
      <c r="X1921" s="1"/>
      <c r="Y1921" s="1"/>
      <c r="AD1921">
        <f>IF(data[[#This Row],[type]]="score",SUMPRODUCT($J$1:$AC$1,data[[#This Row],[ci.hts_index]:[stat.tb]]),-1)</f>
        <v>-1</v>
      </c>
      <c r="AE1921">
        <f>IF(data[[#This Row],[type]]="score",RANK(data[[#This Row],[score]],data[score])+COUNTIF($AD$3:AD1921,AD1921)-1,0)</f>
        <v>0</v>
      </c>
    </row>
    <row r="1922" spans="24:31" x14ac:dyDescent="0.25">
      <c r="X1922" s="1"/>
      <c r="Y1922" s="1"/>
      <c r="AD1922">
        <f>IF(data[[#This Row],[type]]="score",SUMPRODUCT($J$1:$AC$1,data[[#This Row],[ci.hts_index]:[stat.tb]]),-1)</f>
        <v>-1</v>
      </c>
      <c r="AE1922">
        <f>IF(data[[#This Row],[type]]="score",RANK(data[[#This Row],[score]],data[score])+COUNTIF($AD$3:AD1922,AD1922)-1,0)</f>
        <v>0</v>
      </c>
    </row>
    <row r="1923" spans="24:31" x14ac:dyDescent="0.25">
      <c r="X1923" s="1"/>
      <c r="Y1923" s="1"/>
      <c r="AD1923">
        <f>IF(data[[#This Row],[type]]="score",SUMPRODUCT($J$1:$AC$1,data[[#This Row],[ci.hts_index]:[stat.tb]]),-1)</f>
        <v>-1</v>
      </c>
      <c r="AE1923">
        <f>IF(data[[#This Row],[type]]="score",RANK(data[[#This Row],[score]],data[score])+COUNTIF($AD$3:AD1923,AD1923)-1,0)</f>
        <v>0</v>
      </c>
    </row>
    <row r="1924" spans="24:31" x14ac:dyDescent="0.25">
      <c r="X1924" s="1"/>
      <c r="Y1924" s="1"/>
      <c r="AD1924">
        <f>IF(data[[#This Row],[type]]="score",SUMPRODUCT($J$1:$AC$1,data[[#This Row],[ci.hts_index]:[stat.tb]]),-1)</f>
        <v>-1</v>
      </c>
      <c r="AE1924">
        <f>IF(data[[#This Row],[type]]="score",RANK(data[[#This Row],[score]],data[score])+COUNTIF($AD$3:AD1924,AD1924)-1,0)</f>
        <v>0</v>
      </c>
    </row>
    <row r="1925" spans="24:31" x14ac:dyDescent="0.25">
      <c r="X1925" s="1"/>
      <c r="Y1925" s="1"/>
      <c r="AD1925">
        <f>IF(data[[#This Row],[type]]="score",SUMPRODUCT($J$1:$AC$1,data[[#This Row],[ci.hts_index]:[stat.tb]]),-1)</f>
        <v>-1</v>
      </c>
      <c r="AE1925">
        <f>IF(data[[#This Row],[type]]="score",RANK(data[[#This Row],[score]],data[score])+COUNTIF($AD$3:AD1925,AD1925)-1,0)</f>
        <v>0</v>
      </c>
    </row>
    <row r="1926" spans="24:31" x14ac:dyDescent="0.25">
      <c r="X1926" s="1"/>
      <c r="Y1926" s="1"/>
      <c r="AD1926">
        <f>IF(data[[#This Row],[type]]="score",SUMPRODUCT($J$1:$AC$1,data[[#This Row],[ci.hts_index]:[stat.tb]]),-1)</f>
        <v>-1</v>
      </c>
      <c r="AE1926">
        <f>IF(data[[#This Row],[type]]="score",RANK(data[[#This Row],[score]],data[score])+COUNTIF($AD$3:AD1926,AD1926)-1,0)</f>
        <v>0</v>
      </c>
    </row>
    <row r="1927" spans="24:31" x14ac:dyDescent="0.25">
      <c r="X1927" s="1"/>
      <c r="Y1927" s="1"/>
      <c r="AD1927">
        <f>IF(data[[#This Row],[type]]="score",SUMPRODUCT($J$1:$AC$1,data[[#This Row],[ci.hts_index]:[stat.tb]]),-1)</f>
        <v>-1</v>
      </c>
      <c r="AE1927">
        <f>IF(data[[#This Row],[type]]="score",RANK(data[[#This Row],[score]],data[score])+COUNTIF($AD$3:AD1927,AD1927)-1,0)</f>
        <v>0</v>
      </c>
    </row>
    <row r="1928" spans="24:31" x14ac:dyDescent="0.25">
      <c r="X1928" s="1"/>
      <c r="Y1928" s="1"/>
      <c r="AD1928">
        <f>IF(data[[#This Row],[type]]="score",SUMPRODUCT($J$1:$AC$1,data[[#This Row],[ci.hts_index]:[stat.tb]]),-1)</f>
        <v>-1</v>
      </c>
      <c r="AE1928">
        <f>IF(data[[#This Row],[type]]="score",RANK(data[[#This Row],[score]],data[score])+COUNTIF($AD$3:AD1928,AD1928)-1,0)</f>
        <v>0</v>
      </c>
    </row>
    <row r="1929" spans="24:31" x14ac:dyDescent="0.25">
      <c r="X1929" s="1"/>
      <c r="Y1929" s="1"/>
      <c r="AD1929">
        <f>IF(data[[#This Row],[type]]="score",SUMPRODUCT($J$1:$AC$1,data[[#This Row],[ci.hts_index]:[stat.tb]]),-1)</f>
        <v>-1</v>
      </c>
      <c r="AE1929">
        <f>IF(data[[#This Row],[type]]="score",RANK(data[[#This Row],[score]],data[score])+COUNTIF($AD$3:AD1929,AD1929)-1,0)</f>
        <v>0</v>
      </c>
    </row>
    <row r="1930" spans="24:31" x14ac:dyDescent="0.25">
      <c r="X1930" s="1"/>
      <c r="Y1930" s="1"/>
      <c r="AD1930">
        <f>IF(data[[#This Row],[type]]="score",SUMPRODUCT($J$1:$AC$1,data[[#This Row],[ci.hts_index]:[stat.tb]]),-1)</f>
        <v>-1</v>
      </c>
      <c r="AE1930">
        <f>IF(data[[#This Row],[type]]="score",RANK(data[[#This Row],[score]],data[score])+COUNTIF($AD$3:AD1930,AD1930)-1,0)</f>
        <v>0</v>
      </c>
    </row>
    <row r="1931" spans="24:31" x14ac:dyDescent="0.25">
      <c r="X1931" s="1"/>
      <c r="Y1931" s="1"/>
      <c r="AD1931">
        <f>IF(data[[#This Row],[type]]="score",SUMPRODUCT($J$1:$AC$1,data[[#This Row],[ci.hts_index]:[stat.tb]]),-1)</f>
        <v>-1</v>
      </c>
      <c r="AE1931">
        <f>IF(data[[#This Row],[type]]="score",RANK(data[[#This Row],[score]],data[score])+COUNTIF($AD$3:AD1931,AD1931)-1,0)</f>
        <v>0</v>
      </c>
    </row>
    <row r="1932" spans="24:31" x14ac:dyDescent="0.25">
      <c r="X1932" s="1"/>
      <c r="Y1932" s="1"/>
      <c r="AD1932">
        <f>IF(data[[#This Row],[type]]="score",SUMPRODUCT($J$1:$AC$1,data[[#This Row],[ci.hts_index]:[stat.tb]]),-1)</f>
        <v>-1</v>
      </c>
      <c r="AE1932">
        <f>IF(data[[#This Row],[type]]="score",RANK(data[[#This Row],[score]],data[score])+COUNTIF($AD$3:AD1932,AD1932)-1,0)</f>
        <v>0</v>
      </c>
    </row>
    <row r="1933" spans="24:31" x14ac:dyDescent="0.25">
      <c r="X1933" s="1"/>
      <c r="Y1933" s="1"/>
      <c r="AD1933">
        <f>IF(data[[#This Row],[type]]="score",SUMPRODUCT($J$1:$AC$1,data[[#This Row],[ci.hts_index]:[stat.tb]]),-1)</f>
        <v>-1</v>
      </c>
      <c r="AE1933">
        <f>IF(data[[#This Row],[type]]="score",RANK(data[[#This Row],[score]],data[score])+COUNTIF($AD$3:AD1933,AD1933)-1,0)</f>
        <v>0</v>
      </c>
    </row>
    <row r="1934" spans="24:31" x14ac:dyDescent="0.25">
      <c r="X1934" s="1"/>
      <c r="Y1934" s="1"/>
      <c r="AD1934">
        <f>IF(data[[#This Row],[type]]="score",SUMPRODUCT($J$1:$AC$1,data[[#This Row],[ci.hts_index]:[stat.tb]]),-1)</f>
        <v>-1</v>
      </c>
      <c r="AE1934">
        <f>IF(data[[#This Row],[type]]="score",RANK(data[[#This Row],[score]],data[score])+COUNTIF($AD$3:AD1934,AD1934)-1,0)</f>
        <v>0</v>
      </c>
    </row>
    <row r="1935" spans="24:31" x14ac:dyDescent="0.25">
      <c r="X1935" s="1"/>
      <c r="Y1935" s="1"/>
      <c r="AD1935">
        <f>IF(data[[#This Row],[type]]="score",SUMPRODUCT($J$1:$AC$1,data[[#This Row],[ci.hts_index]:[stat.tb]]),-1)</f>
        <v>-1</v>
      </c>
      <c r="AE1935">
        <f>IF(data[[#This Row],[type]]="score",RANK(data[[#This Row],[score]],data[score])+COUNTIF($AD$3:AD1935,AD1935)-1,0)</f>
        <v>0</v>
      </c>
    </row>
    <row r="1936" spans="24:31" x14ac:dyDescent="0.25">
      <c r="X1936" s="1"/>
      <c r="Y1936" s="1"/>
      <c r="AD1936">
        <f>IF(data[[#This Row],[type]]="score",SUMPRODUCT($J$1:$AC$1,data[[#This Row],[ci.hts_index]:[stat.tb]]),-1)</f>
        <v>-1</v>
      </c>
      <c r="AE1936">
        <f>IF(data[[#This Row],[type]]="score",RANK(data[[#This Row],[score]],data[score])+COUNTIF($AD$3:AD1936,AD1936)-1,0)</f>
        <v>0</v>
      </c>
    </row>
    <row r="1937" spans="24:31" x14ac:dyDescent="0.25">
      <c r="X1937" s="1"/>
      <c r="Y1937" s="1"/>
      <c r="AD1937">
        <f>IF(data[[#This Row],[type]]="score",SUMPRODUCT($J$1:$AC$1,data[[#This Row],[ci.hts_index]:[stat.tb]]),-1)</f>
        <v>-1</v>
      </c>
      <c r="AE1937">
        <f>IF(data[[#This Row],[type]]="score",RANK(data[[#This Row],[score]],data[score])+COUNTIF($AD$3:AD1937,AD1937)-1,0)</f>
        <v>0</v>
      </c>
    </row>
    <row r="1938" spans="24:31" x14ac:dyDescent="0.25">
      <c r="X1938" s="1"/>
      <c r="Y1938" s="1"/>
      <c r="AD1938">
        <f>IF(data[[#This Row],[type]]="score",SUMPRODUCT($J$1:$AC$1,data[[#This Row],[ci.hts_index]:[stat.tb]]),-1)</f>
        <v>-1</v>
      </c>
      <c r="AE1938">
        <f>IF(data[[#This Row],[type]]="score",RANK(data[[#This Row],[score]],data[score])+COUNTIF($AD$3:AD1938,AD1938)-1,0)</f>
        <v>0</v>
      </c>
    </row>
    <row r="1939" spans="24:31" x14ac:dyDescent="0.25">
      <c r="X1939" s="1"/>
      <c r="Y1939" s="1"/>
      <c r="AD1939">
        <f>IF(data[[#This Row],[type]]="score",SUMPRODUCT($J$1:$AC$1,data[[#This Row],[ci.hts_index]:[stat.tb]]),-1)</f>
        <v>-1</v>
      </c>
      <c r="AE1939">
        <f>IF(data[[#This Row],[type]]="score",RANK(data[[#This Row],[score]],data[score])+COUNTIF($AD$3:AD1939,AD1939)-1,0)</f>
        <v>0</v>
      </c>
    </row>
    <row r="1940" spans="24:31" x14ac:dyDescent="0.25">
      <c r="X1940" s="1"/>
      <c r="Y1940" s="1"/>
      <c r="AD1940">
        <f>IF(data[[#This Row],[type]]="score",SUMPRODUCT($J$1:$AC$1,data[[#This Row],[ci.hts_index]:[stat.tb]]),-1)</f>
        <v>-1</v>
      </c>
      <c r="AE1940">
        <f>IF(data[[#This Row],[type]]="score",RANK(data[[#This Row],[score]],data[score])+COUNTIF($AD$3:AD1940,AD1940)-1,0)</f>
        <v>0</v>
      </c>
    </row>
    <row r="1941" spans="24:31" x14ac:dyDescent="0.25">
      <c r="X1941" s="1"/>
      <c r="Y1941" s="1"/>
      <c r="AD1941">
        <f>IF(data[[#This Row],[type]]="score",SUMPRODUCT($J$1:$AC$1,data[[#This Row],[ci.hts_index]:[stat.tb]]),-1)</f>
        <v>-1</v>
      </c>
      <c r="AE1941">
        <f>IF(data[[#This Row],[type]]="score",RANK(data[[#This Row],[score]],data[score])+COUNTIF($AD$3:AD1941,AD1941)-1,0)</f>
        <v>0</v>
      </c>
    </row>
    <row r="1942" spans="24:31" x14ac:dyDescent="0.25">
      <c r="X1942" s="1"/>
      <c r="Y1942" s="1"/>
      <c r="AD1942">
        <f>IF(data[[#This Row],[type]]="score",SUMPRODUCT($J$1:$AC$1,data[[#This Row],[ci.hts_index]:[stat.tb]]),-1)</f>
        <v>-1</v>
      </c>
      <c r="AE1942">
        <f>IF(data[[#This Row],[type]]="score",RANK(data[[#This Row],[score]],data[score])+COUNTIF($AD$3:AD1942,AD1942)-1,0)</f>
        <v>0</v>
      </c>
    </row>
    <row r="1943" spans="24:31" x14ac:dyDescent="0.25">
      <c r="X1943" s="1"/>
      <c r="Y1943" s="1"/>
      <c r="AD1943">
        <f>IF(data[[#This Row],[type]]="score",SUMPRODUCT($J$1:$AC$1,data[[#This Row],[ci.hts_index]:[stat.tb]]),-1)</f>
        <v>-1</v>
      </c>
      <c r="AE1943">
        <f>IF(data[[#This Row],[type]]="score",RANK(data[[#This Row],[score]],data[score])+COUNTIF($AD$3:AD1943,AD1943)-1,0)</f>
        <v>0</v>
      </c>
    </row>
    <row r="1944" spans="24:31" x14ac:dyDescent="0.25">
      <c r="X1944" s="1"/>
      <c r="Y1944" s="1"/>
      <c r="AD1944">
        <f>IF(data[[#This Row],[type]]="score",SUMPRODUCT($J$1:$AC$1,data[[#This Row],[ci.hts_index]:[stat.tb]]),-1)</f>
        <v>-1</v>
      </c>
      <c r="AE1944">
        <f>IF(data[[#This Row],[type]]="score",RANK(data[[#This Row],[score]],data[score])+COUNTIF($AD$3:AD1944,AD1944)-1,0)</f>
        <v>0</v>
      </c>
    </row>
    <row r="1945" spans="24:31" x14ac:dyDescent="0.25">
      <c r="X1945" s="1"/>
      <c r="Y1945" s="1"/>
      <c r="AD1945">
        <f>IF(data[[#This Row],[type]]="score",SUMPRODUCT($J$1:$AC$1,data[[#This Row],[ci.hts_index]:[stat.tb]]),-1)</f>
        <v>-1</v>
      </c>
      <c r="AE1945">
        <f>IF(data[[#This Row],[type]]="score",RANK(data[[#This Row],[score]],data[score])+COUNTIF($AD$3:AD1945,AD1945)-1,0)</f>
        <v>0</v>
      </c>
    </row>
    <row r="1946" spans="24:31" x14ac:dyDescent="0.25">
      <c r="X1946" s="1"/>
      <c r="Y1946" s="1"/>
      <c r="AD1946">
        <f>IF(data[[#This Row],[type]]="score",SUMPRODUCT($J$1:$AC$1,data[[#This Row],[ci.hts_index]:[stat.tb]]),-1)</f>
        <v>-1</v>
      </c>
      <c r="AE1946">
        <f>IF(data[[#This Row],[type]]="score",RANK(data[[#This Row],[score]],data[score])+COUNTIF($AD$3:AD1946,AD1946)-1,0)</f>
        <v>0</v>
      </c>
    </row>
    <row r="1947" spans="24:31" x14ac:dyDescent="0.25">
      <c r="X1947" s="1"/>
      <c r="Y1947" s="1"/>
      <c r="AD1947">
        <f>IF(data[[#This Row],[type]]="score",SUMPRODUCT($J$1:$AC$1,data[[#This Row],[ci.hts_index]:[stat.tb]]),-1)</f>
        <v>-1</v>
      </c>
      <c r="AE1947">
        <f>IF(data[[#This Row],[type]]="score",RANK(data[[#This Row],[score]],data[score])+COUNTIF($AD$3:AD1947,AD1947)-1,0)</f>
        <v>0</v>
      </c>
    </row>
    <row r="1948" spans="24:31" x14ac:dyDescent="0.25">
      <c r="X1948" s="1"/>
      <c r="Y1948" s="1"/>
      <c r="AD1948">
        <f>IF(data[[#This Row],[type]]="score",SUMPRODUCT($J$1:$AC$1,data[[#This Row],[ci.hts_index]:[stat.tb]]),-1)</f>
        <v>-1</v>
      </c>
      <c r="AE1948">
        <f>IF(data[[#This Row],[type]]="score",RANK(data[[#This Row],[score]],data[score])+COUNTIF($AD$3:AD1948,AD1948)-1,0)</f>
        <v>0</v>
      </c>
    </row>
    <row r="1949" spans="24:31" x14ac:dyDescent="0.25">
      <c r="X1949" s="1"/>
      <c r="Y1949" s="1"/>
      <c r="AD1949">
        <f>IF(data[[#This Row],[type]]="score",SUMPRODUCT($J$1:$AC$1,data[[#This Row],[ci.hts_index]:[stat.tb]]),-1)</f>
        <v>-1</v>
      </c>
      <c r="AE1949">
        <f>IF(data[[#This Row],[type]]="score",RANK(data[[#This Row],[score]],data[score])+COUNTIF($AD$3:AD1949,AD1949)-1,0)</f>
        <v>0</v>
      </c>
    </row>
    <row r="1950" spans="24:31" x14ac:dyDescent="0.25">
      <c r="X1950" s="1"/>
      <c r="Y1950" s="1"/>
      <c r="AD1950">
        <f>IF(data[[#This Row],[type]]="score",SUMPRODUCT($J$1:$AC$1,data[[#This Row],[ci.hts_index]:[stat.tb]]),-1)</f>
        <v>-1</v>
      </c>
      <c r="AE1950">
        <f>IF(data[[#This Row],[type]]="score",RANK(data[[#This Row],[score]],data[score])+COUNTIF($AD$3:AD1950,AD1950)-1,0)</f>
        <v>0</v>
      </c>
    </row>
    <row r="1951" spans="24:31" x14ac:dyDescent="0.25">
      <c r="X1951" s="1"/>
      <c r="Y1951" s="1"/>
      <c r="AD1951">
        <f>IF(data[[#This Row],[type]]="score",SUMPRODUCT($J$1:$AC$1,data[[#This Row],[ci.hts_index]:[stat.tb]]),-1)</f>
        <v>-1</v>
      </c>
      <c r="AE1951">
        <f>IF(data[[#This Row],[type]]="score",RANK(data[[#This Row],[score]],data[score])+COUNTIF($AD$3:AD1951,AD1951)-1,0)</f>
        <v>0</v>
      </c>
    </row>
    <row r="1952" spans="24:31" x14ac:dyDescent="0.25">
      <c r="X1952" s="1"/>
      <c r="Y1952" s="1"/>
      <c r="AD1952">
        <f>IF(data[[#This Row],[type]]="score",SUMPRODUCT($J$1:$AC$1,data[[#This Row],[ci.hts_index]:[stat.tb]]),-1)</f>
        <v>-1</v>
      </c>
      <c r="AE1952">
        <f>IF(data[[#This Row],[type]]="score",RANK(data[[#This Row],[score]],data[score])+COUNTIF($AD$3:AD1952,AD1952)-1,0)</f>
        <v>0</v>
      </c>
    </row>
    <row r="1953" spans="24:31" x14ac:dyDescent="0.25">
      <c r="X1953" s="1"/>
      <c r="Y1953" s="1"/>
      <c r="AD1953">
        <f>IF(data[[#This Row],[type]]="score",SUMPRODUCT($J$1:$AC$1,data[[#This Row],[ci.hts_index]:[stat.tb]]),-1)</f>
        <v>-1</v>
      </c>
      <c r="AE1953">
        <f>IF(data[[#This Row],[type]]="score",RANK(data[[#This Row],[score]],data[score])+COUNTIF($AD$3:AD1953,AD1953)-1,0)</f>
        <v>0</v>
      </c>
    </row>
    <row r="1954" spans="24:31" x14ac:dyDescent="0.25">
      <c r="X1954" s="1"/>
      <c r="Y1954" s="1"/>
      <c r="AD1954">
        <f>IF(data[[#This Row],[type]]="score",SUMPRODUCT($J$1:$AC$1,data[[#This Row],[ci.hts_index]:[stat.tb]]),-1)</f>
        <v>-1</v>
      </c>
      <c r="AE1954">
        <f>IF(data[[#This Row],[type]]="score",RANK(data[[#This Row],[score]],data[score])+COUNTIF($AD$3:AD1954,AD1954)-1,0)</f>
        <v>0</v>
      </c>
    </row>
    <row r="1955" spans="24:31" x14ac:dyDescent="0.25">
      <c r="X1955" s="1"/>
      <c r="Y1955" s="1"/>
      <c r="AD1955">
        <f>IF(data[[#This Row],[type]]="score",SUMPRODUCT($J$1:$AC$1,data[[#This Row],[ci.hts_index]:[stat.tb]]),-1)</f>
        <v>-1</v>
      </c>
      <c r="AE1955">
        <f>IF(data[[#This Row],[type]]="score",RANK(data[[#This Row],[score]],data[score])+COUNTIF($AD$3:AD1955,AD1955)-1,0)</f>
        <v>0</v>
      </c>
    </row>
    <row r="1956" spans="24:31" x14ac:dyDescent="0.25">
      <c r="X1956" s="1"/>
      <c r="Y1956" s="1"/>
      <c r="AD1956">
        <f>IF(data[[#This Row],[type]]="score",SUMPRODUCT($J$1:$AC$1,data[[#This Row],[ci.hts_index]:[stat.tb]]),-1)</f>
        <v>-1</v>
      </c>
      <c r="AE1956">
        <f>IF(data[[#This Row],[type]]="score",RANK(data[[#This Row],[score]],data[score])+COUNTIF($AD$3:AD1956,AD1956)-1,0)</f>
        <v>0</v>
      </c>
    </row>
    <row r="1957" spans="24:31" x14ac:dyDescent="0.25">
      <c r="X1957" s="1"/>
      <c r="Y1957" s="1"/>
      <c r="AD1957">
        <f>IF(data[[#This Row],[type]]="score",SUMPRODUCT($J$1:$AC$1,data[[#This Row],[ci.hts_index]:[stat.tb]]),-1)</f>
        <v>-1</v>
      </c>
      <c r="AE1957">
        <f>IF(data[[#This Row],[type]]="score",RANK(data[[#This Row],[score]],data[score])+COUNTIF($AD$3:AD1957,AD1957)-1,0)</f>
        <v>0</v>
      </c>
    </row>
    <row r="1958" spans="24:31" x14ac:dyDescent="0.25">
      <c r="X1958" s="1"/>
      <c r="Y1958" s="1"/>
      <c r="AD1958">
        <f>IF(data[[#This Row],[type]]="score",SUMPRODUCT($J$1:$AC$1,data[[#This Row],[ci.hts_index]:[stat.tb]]),-1)</f>
        <v>-1</v>
      </c>
      <c r="AE1958">
        <f>IF(data[[#This Row],[type]]="score",RANK(data[[#This Row],[score]],data[score])+COUNTIF($AD$3:AD1958,AD1958)-1,0)</f>
        <v>0</v>
      </c>
    </row>
    <row r="1959" spans="24:31" x14ac:dyDescent="0.25">
      <c r="X1959" s="1"/>
      <c r="Y1959" s="1"/>
      <c r="AD1959">
        <f>IF(data[[#This Row],[type]]="score",SUMPRODUCT($J$1:$AC$1,data[[#This Row],[ci.hts_index]:[stat.tb]]),-1)</f>
        <v>-1</v>
      </c>
      <c r="AE1959">
        <f>IF(data[[#This Row],[type]]="score",RANK(data[[#This Row],[score]],data[score])+COUNTIF($AD$3:AD1959,AD1959)-1,0)</f>
        <v>0</v>
      </c>
    </row>
    <row r="1960" spans="24:31" x14ac:dyDescent="0.25">
      <c r="X1960" s="1"/>
      <c r="Y1960" s="1"/>
      <c r="AD1960">
        <f>IF(data[[#This Row],[type]]="score",SUMPRODUCT($J$1:$AC$1,data[[#This Row],[ci.hts_index]:[stat.tb]]),-1)</f>
        <v>-1</v>
      </c>
      <c r="AE1960">
        <f>IF(data[[#This Row],[type]]="score",RANK(data[[#This Row],[score]],data[score])+COUNTIF($AD$3:AD1960,AD1960)-1,0)</f>
        <v>0</v>
      </c>
    </row>
    <row r="1961" spans="24:31" x14ac:dyDescent="0.25">
      <c r="X1961" s="1"/>
      <c r="Y1961" s="1"/>
      <c r="AD1961">
        <f>IF(data[[#This Row],[type]]="score",SUMPRODUCT($J$1:$AC$1,data[[#This Row],[ci.hts_index]:[stat.tb]]),-1)</f>
        <v>-1</v>
      </c>
      <c r="AE1961">
        <f>IF(data[[#This Row],[type]]="score",RANK(data[[#This Row],[score]],data[score])+COUNTIF($AD$3:AD1961,AD1961)-1,0)</f>
        <v>0</v>
      </c>
    </row>
    <row r="1962" spans="24:31" x14ac:dyDescent="0.25">
      <c r="X1962" s="1"/>
      <c r="Y1962" s="1"/>
      <c r="AD1962">
        <f>IF(data[[#This Row],[type]]="score",SUMPRODUCT($J$1:$AC$1,data[[#This Row],[ci.hts_index]:[stat.tb]]),-1)</f>
        <v>-1</v>
      </c>
      <c r="AE1962">
        <f>IF(data[[#This Row],[type]]="score",RANK(data[[#This Row],[score]],data[score])+COUNTIF($AD$3:AD1962,AD1962)-1,0)</f>
        <v>0</v>
      </c>
    </row>
    <row r="1963" spans="24:31" x14ac:dyDescent="0.25">
      <c r="X1963" s="1"/>
      <c r="Y1963" s="1"/>
      <c r="AD1963">
        <f>IF(data[[#This Row],[type]]="score",SUMPRODUCT($J$1:$AC$1,data[[#This Row],[ci.hts_index]:[stat.tb]]),-1)</f>
        <v>-1</v>
      </c>
      <c r="AE1963">
        <f>IF(data[[#This Row],[type]]="score",RANK(data[[#This Row],[score]],data[score])+COUNTIF($AD$3:AD1963,AD1963)-1,0)</f>
        <v>0</v>
      </c>
    </row>
    <row r="1964" spans="24:31" x14ac:dyDescent="0.25">
      <c r="X1964" s="1"/>
      <c r="Y1964" s="1"/>
      <c r="AD1964">
        <f>IF(data[[#This Row],[type]]="score",SUMPRODUCT($J$1:$AC$1,data[[#This Row],[ci.hts_index]:[stat.tb]]),-1)</f>
        <v>-1</v>
      </c>
      <c r="AE1964">
        <f>IF(data[[#This Row],[type]]="score",RANK(data[[#This Row],[score]],data[score])+COUNTIF($AD$3:AD1964,AD1964)-1,0)</f>
        <v>0</v>
      </c>
    </row>
    <row r="1965" spans="24:31" x14ac:dyDescent="0.25">
      <c r="X1965" s="1"/>
      <c r="Y1965" s="1"/>
      <c r="AD1965">
        <f>IF(data[[#This Row],[type]]="score",SUMPRODUCT($J$1:$AC$1,data[[#This Row],[ci.hts_index]:[stat.tb]]),-1)</f>
        <v>-1</v>
      </c>
      <c r="AE1965">
        <f>IF(data[[#This Row],[type]]="score",RANK(data[[#This Row],[score]],data[score])+COUNTIF($AD$3:AD1965,AD1965)-1,0)</f>
        <v>0</v>
      </c>
    </row>
    <row r="1966" spans="24:31" x14ac:dyDescent="0.25">
      <c r="X1966" s="1"/>
      <c r="Y1966" s="1"/>
      <c r="AD1966">
        <f>IF(data[[#This Row],[type]]="score",SUMPRODUCT($J$1:$AC$1,data[[#This Row],[ci.hts_index]:[stat.tb]]),-1)</f>
        <v>-1</v>
      </c>
      <c r="AE1966">
        <f>IF(data[[#This Row],[type]]="score",RANK(data[[#This Row],[score]],data[score])+COUNTIF($AD$3:AD1966,AD1966)-1,0)</f>
        <v>0</v>
      </c>
    </row>
    <row r="1967" spans="24:31" x14ac:dyDescent="0.25">
      <c r="X1967" s="1"/>
      <c r="Y1967" s="1"/>
      <c r="AD1967">
        <f>IF(data[[#This Row],[type]]="score",SUMPRODUCT($J$1:$AC$1,data[[#This Row],[ci.hts_index]:[stat.tb]]),-1)</f>
        <v>-1</v>
      </c>
      <c r="AE1967">
        <f>IF(data[[#This Row],[type]]="score",RANK(data[[#This Row],[score]],data[score])+COUNTIF($AD$3:AD1967,AD1967)-1,0)</f>
        <v>0</v>
      </c>
    </row>
    <row r="1968" spans="24:31" x14ac:dyDescent="0.25">
      <c r="X1968" s="1"/>
      <c r="Y1968" s="1"/>
      <c r="AD1968">
        <f>IF(data[[#This Row],[type]]="score",SUMPRODUCT($J$1:$AC$1,data[[#This Row],[ci.hts_index]:[stat.tb]]),-1)</f>
        <v>-1</v>
      </c>
      <c r="AE1968">
        <f>IF(data[[#This Row],[type]]="score",RANK(data[[#This Row],[score]],data[score])+COUNTIF($AD$3:AD1968,AD1968)-1,0)</f>
        <v>0</v>
      </c>
    </row>
    <row r="1969" spans="24:31" x14ac:dyDescent="0.25">
      <c r="X1969" s="1"/>
      <c r="Y1969" s="1"/>
      <c r="AD1969">
        <f>IF(data[[#This Row],[type]]="score",SUMPRODUCT($J$1:$AC$1,data[[#This Row],[ci.hts_index]:[stat.tb]]),-1)</f>
        <v>-1</v>
      </c>
      <c r="AE1969">
        <f>IF(data[[#This Row],[type]]="score",RANK(data[[#This Row],[score]],data[score])+COUNTIF($AD$3:AD1969,AD1969)-1,0)</f>
        <v>0</v>
      </c>
    </row>
    <row r="1970" spans="24:31" x14ac:dyDescent="0.25">
      <c r="X1970" s="1"/>
      <c r="Y1970" s="1"/>
      <c r="AD1970">
        <f>IF(data[[#This Row],[type]]="score",SUMPRODUCT($J$1:$AC$1,data[[#This Row],[ci.hts_index]:[stat.tb]]),-1)</f>
        <v>-1</v>
      </c>
      <c r="AE1970">
        <f>IF(data[[#This Row],[type]]="score",RANK(data[[#This Row],[score]],data[score])+COUNTIF($AD$3:AD1970,AD1970)-1,0)</f>
        <v>0</v>
      </c>
    </row>
    <row r="1971" spans="24:31" x14ac:dyDescent="0.25">
      <c r="X1971" s="1"/>
      <c r="Y1971" s="1"/>
      <c r="AD1971">
        <f>IF(data[[#This Row],[type]]="score",SUMPRODUCT($J$1:$AC$1,data[[#This Row],[ci.hts_index]:[stat.tb]]),-1)</f>
        <v>-1</v>
      </c>
      <c r="AE1971">
        <f>IF(data[[#This Row],[type]]="score",RANK(data[[#This Row],[score]],data[score])+COUNTIF($AD$3:AD1971,AD1971)-1,0)</f>
        <v>0</v>
      </c>
    </row>
    <row r="1972" spans="24:31" x14ac:dyDescent="0.25">
      <c r="X1972" s="1"/>
      <c r="Y1972" s="1"/>
      <c r="AD1972">
        <f>IF(data[[#This Row],[type]]="score",SUMPRODUCT($J$1:$AC$1,data[[#This Row],[ci.hts_index]:[stat.tb]]),-1)</f>
        <v>-1</v>
      </c>
      <c r="AE1972">
        <f>IF(data[[#This Row],[type]]="score",RANK(data[[#This Row],[score]],data[score])+COUNTIF($AD$3:AD1972,AD1972)-1,0)</f>
        <v>0</v>
      </c>
    </row>
    <row r="1973" spans="24:31" x14ac:dyDescent="0.25">
      <c r="X1973" s="1"/>
      <c r="Y1973" s="1"/>
      <c r="AD1973">
        <f>IF(data[[#This Row],[type]]="score",SUMPRODUCT($J$1:$AC$1,data[[#This Row],[ci.hts_index]:[stat.tb]]),-1)</f>
        <v>-1</v>
      </c>
      <c r="AE1973">
        <f>IF(data[[#This Row],[type]]="score",RANK(data[[#This Row],[score]],data[score])+COUNTIF($AD$3:AD1973,AD1973)-1,0)</f>
        <v>0</v>
      </c>
    </row>
    <row r="1974" spans="24:31" x14ac:dyDescent="0.25">
      <c r="X1974" s="1"/>
      <c r="Y1974" s="1"/>
      <c r="AD1974">
        <f>IF(data[[#This Row],[type]]="score",SUMPRODUCT($J$1:$AC$1,data[[#This Row],[ci.hts_index]:[stat.tb]]),-1)</f>
        <v>-1</v>
      </c>
      <c r="AE1974">
        <f>IF(data[[#This Row],[type]]="score",RANK(data[[#This Row],[score]],data[score])+COUNTIF($AD$3:AD1974,AD1974)-1,0)</f>
        <v>0</v>
      </c>
    </row>
    <row r="1975" spans="24:31" x14ac:dyDescent="0.25">
      <c r="X1975" s="1"/>
      <c r="Y1975" s="1"/>
      <c r="AD1975">
        <f>IF(data[[#This Row],[type]]="score",SUMPRODUCT($J$1:$AC$1,data[[#This Row],[ci.hts_index]:[stat.tb]]),-1)</f>
        <v>-1</v>
      </c>
      <c r="AE1975">
        <f>IF(data[[#This Row],[type]]="score",RANK(data[[#This Row],[score]],data[score])+COUNTIF($AD$3:AD1975,AD1975)-1,0)</f>
        <v>0</v>
      </c>
    </row>
    <row r="1976" spans="24:31" x14ac:dyDescent="0.25">
      <c r="X1976" s="1"/>
      <c r="Y1976" s="1"/>
      <c r="AD1976">
        <f>IF(data[[#This Row],[type]]="score",SUMPRODUCT($J$1:$AC$1,data[[#This Row],[ci.hts_index]:[stat.tb]]),-1)</f>
        <v>-1</v>
      </c>
      <c r="AE1976">
        <f>IF(data[[#This Row],[type]]="score",RANK(data[[#This Row],[score]],data[score])+COUNTIF($AD$3:AD1976,AD1976)-1,0)</f>
        <v>0</v>
      </c>
    </row>
    <row r="1977" spans="24:31" x14ac:dyDescent="0.25">
      <c r="X1977" s="1"/>
      <c r="Y1977" s="1"/>
      <c r="AD1977">
        <f>IF(data[[#This Row],[type]]="score",SUMPRODUCT($J$1:$AC$1,data[[#This Row],[ci.hts_index]:[stat.tb]]),-1)</f>
        <v>-1</v>
      </c>
      <c r="AE1977">
        <f>IF(data[[#This Row],[type]]="score",RANK(data[[#This Row],[score]],data[score])+COUNTIF($AD$3:AD1977,AD1977)-1,0)</f>
        <v>0</v>
      </c>
    </row>
    <row r="1978" spans="24:31" x14ac:dyDescent="0.25">
      <c r="X1978" s="1"/>
      <c r="Y1978" s="1"/>
      <c r="AD1978">
        <f>IF(data[[#This Row],[type]]="score",SUMPRODUCT($J$1:$AC$1,data[[#This Row],[ci.hts_index]:[stat.tb]]),-1)</f>
        <v>-1</v>
      </c>
      <c r="AE1978">
        <f>IF(data[[#This Row],[type]]="score",RANK(data[[#This Row],[score]],data[score])+COUNTIF($AD$3:AD1978,AD1978)-1,0)</f>
        <v>0</v>
      </c>
    </row>
    <row r="1979" spans="24:31" x14ac:dyDescent="0.25">
      <c r="X1979" s="1"/>
      <c r="Y1979" s="1"/>
      <c r="AD1979">
        <f>IF(data[[#This Row],[type]]="score",SUMPRODUCT($J$1:$AC$1,data[[#This Row],[ci.hts_index]:[stat.tb]]),-1)</f>
        <v>-1</v>
      </c>
      <c r="AE1979">
        <f>IF(data[[#This Row],[type]]="score",RANK(data[[#This Row],[score]],data[score])+COUNTIF($AD$3:AD1979,AD1979)-1,0)</f>
        <v>0</v>
      </c>
    </row>
    <row r="1980" spans="24:31" x14ac:dyDescent="0.25">
      <c r="X1980" s="1"/>
      <c r="Y1980" s="1"/>
      <c r="AD1980">
        <f>IF(data[[#This Row],[type]]="score",SUMPRODUCT($J$1:$AC$1,data[[#This Row],[ci.hts_index]:[stat.tb]]),-1)</f>
        <v>-1</v>
      </c>
      <c r="AE1980">
        <f>IF(data[[#This Row],[type]]="score",RANK(data[[#This Row],[score]],data[score])+COUNTIF($AD$3:AD1980,AD1980)-1,0)</f>
        <v>0</v>
      </c>
    </row>
    <row r="1981" spans="24:31" x14ac:dyDescent="0.25">
      <c r="X1981" s="1"/>
      <c r="Y1981" s="1"/>
      <c r="AD1981">
        <f>IF(data[[#This Row],[type]]="score",SUMPRODUCT($J$1:$AC$1,data[[#This Row],[ci.hts_index]:[stat.tb]]),-1)</f>
        <v>-1</v>
      </c>
      <c r="AE1981">
        <f>IF(data[[#This Row],[type]]="score",RANK(data[[#This Row],[score]],data[score])+COUNTIF($AD$3:AD1981,AD1981)-1,0)</f>
        <v>0</v>
      </c>
    </row>
    <row r="1982" spans="24:31" x14ac:dyDescent="0.25">
      <c r="X1982" s="1"/>
      <c r="Y1982" s="1"/>
      <c r="AD1982">
        <f>IF(data[[#This Row],[type]]="score",SUMPRODUCT($J$1:$AC$1,data[[#This Row],[ci.hts_index]:[stat.tb]]),-1)</f>
        <v>-1</v>
      </c>
      <c r="AE1982">
        <f>IF(data[[#This Row],[type]]="score",RANK(data[[#This Row],[score]],data[score])+COUNTIF($AD$3:AD1982,AD1982)-1,0)</f>
        <v>0</v>
      </c>
    </row>
    <row r="1983" spans="24:31" x14ac:dyDescent="0.25">
      <c r="X1983" s="1"/>
      <c r="Y1983" s="1"/>
      <c r="AD1983">
        <f>IF(data[[#This Row],[type]]="score",SUMPRODUCT($J$1:$AC$1,data[[#This Row],[ci.hts_index]:[stat.tb]]),-1)</f>
        <v>-1</v>
      </c>
      <c r="AE1983">
        <f>IF(data[[#This Row],[type]]="score",RANK(data[[#This Row],[score]],data[score])+COUNTIF($AD$3:AD1983,AD1983)-1,0)</f>
        <v>0</v>
      </c>
    </row>
    <row r="1984" spans="24:31" x14ac:dyDescent="0.25">
      <c r="X1984" s="1"/>
      <c r="Y1984" s="1"/>
      <c r="AD1984">
        <f>IF(data[[#This Row],[type]]="score",SUMPRODUCT($J$1:$AC$1,data[[#This Row],[ci.hts_index]:[stat.tb]]),-1)</f>
        <v>-1</v>
      </c>
      <c r="AE1984">
        <f>IF(data[[#This Row],[type]]="score",RANK(data[[#This Row],[score]],data[score])+COUNTIF($AD$3:AD1984,AD1984)-1,0)</f>
        <v>0</v>
      </c>
    </row>
    <row r="1985" spans="24:31" x14ac:dyDescent="0.25">
      <c r="X1985" s="1"/>
      <c r="Y1985" s="1"/>
      <c r="AD1985">
        <f>IF(data[[#This Row],[type]]="score",SUMPRODUCT($J$1:$AC$1,data[[#This Row],[ci.hts_index]:[stat.tb]]),-1)</f>
        <v>-1</v>
      </c>
      <c r="AE1985">
        <f>IF(data[[#This Row],[type]]="score",RANK(data[[#This Row],[score]],data[score])+COUNTIF($AD$3:AD1985,AD1985)-1,0)</f>
        <v>0</v>
      </c>
    </row>
    <row r="1986" spans="24:31" x14ac:dyDescent="0.25">
      <c r="X1986" s="1"/>
      <c r="Y1986" s="1"/>
      <c r="AD1986">
        <f>IF(data[[#This Row],[type]]="score",SUMPRODUCT($J$1:$AC$1,data[[#This Row],[ci.hts_index]:[stat.tb]]),-1)</f>
        <v>-1</v>
      </c>
      <c r="AE1986">
        <f>IF(data[[#This Row],[type]]="score",RANK(data[[#This Row],[score]],data[score])+COUNTIF($AD$3:AD1986,AD1986)-1,0)</f>
        <v>0</v>
      </c>
    </row>
    <row r="1987" spans="24:31" x14ac:dyDescent="0.25">
      <c r="X1987" s="1"/>
      <c r="Y1987" s="1"/>
      <c r="AD1987">
        <f>IF(data[[#This Row],[type]]="score",SUMPRODUCT($J$1:$AC$1,data[[#This Row],[ci.hts_index]:[stat.tb]]),-1)</f>
        <v>-1</v>
      </c>
      <c r="AE1987">
        <f>IF(data[[#This Row],[type]]="score",RANK(data[[#This Row],[score]],data[score])+COUNTIF($AD$3:AD1987,AD1987)-1,0)</f>
        <v>0</v>
      </c>
    </row>
    <row r="1988" spans="24:31" x14ac:dyDescent="0.25">
      <c r="X1988" s="1"/>
      <c r="Y1988" s="1"/>
      <c r="AD1988">
        <f>IF(data[[#This Row],[type]]="score",SUMPRODUCT($J$1:$AC$1,data[[#This Row],[ci.hts_index]:[stat.tb]]),-1)</f>
        <v>-1</v>
      </c>
      <c r="AE1988">
        <f>IF(data[[#This Row],[type]]="score",RANK(data[[#This Row],[score]],data[score])+COUNTIF($AD$3:AD1988,AD1988)-1,0)</f>
        <v>0</v>
      </c>
    </row>
    <row r="1989" spans="24:31" x14ac:dyDescent="0.25">
      <c r="X1989" s="1"/>
      <c r="Y1989" s="1"/>
      <c r="AD1989">
        <f>IF(data[[#This Row],[type]]="score",SUMPRODUCT($J$1:$AC$1,data[[#This Row],[ci.hts_index]:[stat.tb]]),-1)</f>
        <v>-1</v>
      </c>
      <c r="AE1989">
        <f>IF(data[[#This Row],[type]]="score",RANK(data[[#This Row],[score]],data[score])+COUNTIF($AD$3:AD1989,AD1989)-1,0)</f>
        <v>0</v>
      </c>
    </row>
    <row r="1990" spans="24:31" x14ac:dyDescent="0.25">
      <c r="X1990" s="1"/>
      <c r="Y1990" s="1"/>
      <c r="AD1990">
        <f>IF(data[[#This Row],[type]]="score",SUMPRODUCT($J$1:$AC$1,data[[#This Row],[ci.hts_index]:[stat.tb]]),-1)</f>
        <v>-1</v>
      </c>
      <c r="AE1990">
        <f>IF(data[[#This Row],[type]]="score",RANK(data[[#This Row],[score]],data[score])+COUNTIF($AD$3:AD1990,AD1990)-1,0)</f>
        <v>0</v>
      </c>
    </row>
    <row r="1991" spans="24:31" x14ac:dyDescent="0.25">
      <c r="X1991" s="1"/>
      <c r="Y1991" s="1"/>
      <c r="AD1991">
        <f>IF(data[[#This Row],[type]]="score",SUMPRODUCT($J$1:$AC$1,data[[#This Row],[ci.hts_index]:[stat.tb]]),-1)</f>
        <v>-1</v>
      </c>
      <c r="AE1991">
        <f>IF(data[[#This Row],[type]]="score",RANK(data[[#This Row],[score]],data[score])+COUNTIF($AD$3:AD1991,AD1991)-1,0)</f>
        <v>0</v>
      </c>
    </row>
    <row r="1992" spans="24:31" x14ac:dyDescent="0.25">
      <c r="X1992" s="1"/>
      <c r="Y1992" s="1"/>
      <c r="AD1992">
        <f>IF(data[[#This Row],[type]]="score",SUMPRODUCT($J$1:$AC$1,data[[#This Row],[ci.hts_index]:[stat.tb]]),-1)</f>
        <v>-1</v>
      </c>
      <c r="AE1992">
        <f>IF(data[[#This Row],[type]]="score",RANK(data[[#This Row],[score]],data[score])+COUNTIF($AD$3:AD1992,AD1992)-1,0)</f>
        <v>0</v>
      </c>
    </row>
    <row r="1993" spans="24:31" x14ac:dyDescent="0.25">
      <c r="X1993" s="1"/>
      <c r="Y1993" s="1"/>
      <c r="AD1993">
        <f>IF(data[[#This Row],[type]]="score",SUMPRODUCT($J$1:$AC$1,data[[#This Row],[ci.hts_index]:[stat.tb]]),-1)</f>
        <v>-1</v>
      </c>
      <c r="AE1993">
        <f>IF(data[[#This Row],[type]]="score",RANK(data[[#This Row],[score]],data[score])+COUNTIF($AD$3:AD1993,AD1993)-1,0)</f>
        <v>0</v>
      </c>
    </row>
    <row r="1994" spans="24:31" x14ac:dyDescent="0.25">
      <c r="X1994" s="1"/>
      <c r="Y1994" s="1"/>
      <c r="AD1994">
        <f>IF(data[[#This Row],[type]]="score",SUMPRODUCT($J$1:$AC$1,data[[#This Row],[ci.hts_index]:[stat.tb]]),-1)</f>
        <v>-1</v>
      </c>
      <c r="AE1994">
        <f>IF(data[[#This Row],[type]]="score",RANK(data[[#This Row],[score]],data[score])+COUNTIF($AD$3:AD1994,AD1994)-1,0)</f>
        <v>0</v>
      </c>
    </row>
    <row r="1995" spans="24:31" x14ac:dyDescent="0.25">
      <c r="X1995" s="1"/>
      <c r="Y1995" s="1"/>
      <c r="AD1995">
        <f>IF(data[[#This Row],[type]]="score",SUMPRODUCT($J$1:$AC$1,data[[#This Row],[ci.hts_index]:[stat.tb]]),-1)</f>
        <v>-1</v>
      </c>
      <c r="AE1995">
        <f>IF(data[[#This Row],[type]]="score",RANK(data[[#This Row],[score]],data[score])+COUNTIF($AD$3:AD1995,AD1995)-1,0)</f>
        <v>0</v>
      </c>
    </row>
    <row r="1996" spans="24:31" x14ac:dyDescent="0.25">
      <c r="X1996" s="1"/>
      <c r="Y1996" s="1"/>
      <c r="AD1996">
        <f>IF(data[[#This Row],[type]]="score",SUMPRODUCT($J$1:$AC$1,data[[#This Row],[ci.hts_index]:[stat.tb]]),-1)</f>
        <v>-1</v>
      </c>
      <c r="AE1996">
        <f>IF(data[[#This Row],[type]]="score",RANK(data[[#This Row],[score]],data[score])+COUNTIF($AD$3:AD1996,AD1996)-1,0)</f>
        <v>0</v>
      </c>
    </row>
    <row r="1997" spans="24:31" x14ac:dyDescent="0.25">
      <c r="X1997" s="1"/>
      <c r="Y1997" s="1"/>
      <c r="AD1997">
        <f>IF(data[[#This Row],[type]]="score",SUMPRODUCT($J$1:$AC$1,data[[#This Row],[ci.hts_index]:[stat.tb]]),-1)</f>
        <v>-1</v>
      </c>
      <c r="AE1997">
        <f>IF(data[[#This Row],[type]]="score",RANK(data[[#This Row],[score]],data[score])+COUNTIF($AD$3:AD1997,AD1997)-1,0)</f>
        <v>0</v>
      </c>
    </row>
    <row r="1998" spans="24:31" x14ac:dyDescent="0.25">
      <c r="X1998" s="1"/>
      <c r="Y1998" s="1"/>
      <c r="AD1998">
        <f>IF(data[[#This Row],[type]]="score",SUMPRODUCT($J$1:$AC$1,data[[#This Row],[ci.hts_index]:[stat.tb]]),-1)</f>
        <v>-1</v>
      </c>
      <c r="AE1998">
        <f>IF(data[[#This Row],[type]]="score",RANK(data[[#This Row],[score]],data[score])+COUNTIF($AD$3:AD1998,AD1998)-1,0)</f>
        <v>0</v>
      </c>
    </row>
    <row r="1999" spans="24:31" x14ac:dyDescent="0.25">
      <c r="X1999" s="1"/>
      <c r="Y1999" s="1"/>
      <c r="AD1999">
        <f>IF(data[[#This Row],[type]]="score",SUMPRODUCT($J$1:$AC$1,data[[#This Row],[ci.hts_index]:[stat.tb]]),-1)</f>
        <v>-1</v>
      </c>
      <c r="AE1999">
        <f>IF(data[[#This Row],[type]]="score",RANK(data[[#This Row],[score]],data[score])+COUNTIF($AD$3:AD1999,AD1999)-1,0)</f>
        <v>0</v>
      </c>
    </row>
    <row r="2000" spans="24:31" x14ac:dyDescent="0.25">
      <c r="X2000" s="1"/>
      <c r="Y2000" s="1"/>
      <c r="AD2000">
        <f>IF(data[[#This Row],[type]]="score",SUMPRODUCT($J$1:$AC$1,data[[#This Row],[ci.hts_index]:[stat.tb]]),-1)</f>
        <v>-1</v>
      </c>
      <c r="AE2000">
        <f>IF(data[[#This Row],[type]]="score",RANK(data[[#This Row],[score]],data[score])+COUNTIF($AD$3:AD2000,AD2000)-1,0)</f>
        <v>0</v>
      </c>
    </row>
    <row r="2001" spans="24:31" x14ac:dyDescent="0.25">
      <c r="X2001" s="1"/>
      <c r="Y2001" s="1"/>
      <c r="AD2001">
        <f>IF(data[[#This Row],[type]]="score",SUMPRODUCT($J$1:$AC$1,data[[#This Row],[ci.hts_index]:[stat.tb]]),-1)</f>
        <v>-1</v>
      </c>
      <c r="AE2001">
        <f>IF(data[[#This Row],[type]]="score",RANK(data[[#This Row],[score]],data[score])+COUNTIF($AD$3:AD2001,AD2001)-1,0)</f>
        <v>0</v>
      </c>
    </row>
    <row r="2002" spans="24:31" x14ac:dyDescent="0.25">
      <c r="X2002" s="1"/>
      <c r="Y2002" s="1"/>
      <c r="AD2002">
        <f>IF(data[[#This Row],[type]]="score",SUMPRODUCT($J$1:$AC$1,data[[#This Row],[ci.hts_index]:[stat.tb]]),-1)</f>
        <v>-1</v>
      </c>
      <c r="AE2002">
        <f>IF(data[[#This Row],[type]]="score",RANK(data[[#This Row],[score]],data[score])+COUNTIF($AD$3:AD2002,AD2002)-1,0)</f>
        <v>0</v>
      </c>
    </row>
    <row r="2003" spans="24:31" x14ac:dyDescent="0.25">
      <c r="X2003" s="1"/>
      <c r="Y2003" s="1"/>
      <c r="AD2003">
        <f>IF(data[[#This Row],[type]]="score",SUMPRODUCT($J$1:$AC$1,data[[#This Row],[ci.hts_index]:[stat.tb]]),-1)</f>
        <v>-1</v>
      </c>
      <c r="AE2003">
        <f>IF(data[[#This Row],[type]]="score",RANK(data[[#This Row],[score]],data[score])+COUNTIF($AD$3:AD2003,AD2003)-1,0)</f>
        <v>0</v>
      </c>
    </row>
    <row r="2004" spans="24:31" x14ac:dyDescent="0.25">
      <c r="X2004" s="1"/>
      <c r="Y2004" s="1"/>
      <c r="AD2004">
        <f>IF(data[[#This Row],[type]]="score",SUMPRODUCT($J$1:$AC$1,data[[#This Row],[ci.hts_index]:[stat.tb]]),-1)</f>
        <v>-1</v>
      </c>
      <c r="AE2004">
        <f>IF(data[[#This Row],[type]]="score",RANK(data[[#This Row],[score]],data[score])+COUNTIF($AD$3:AD2004,AD2004)-1,0)</f>
        <v>0</v>
      </c>
    </row>
    <row r="2005" spans="24:31" x14ac:dyDescent="0.25">
      <c r="X2005" s="1"/>
      <c r="Y2005" s="1"/>
      <c r="AD2005">
        <f>IF(data[[#This Row],[type]]="score",SUMPRODUCT($J$1:$AC$1,data[[#This Row],[ci.hts_index]:[stat.tb]]),-1)</f>
        <v>-1</v>
      </c>
      <c r="AE2005">
        <f>IF(data[[#This Row],[type]]="score",RANK(data[[#This Row],[score]],data[score])+COUNTIF($AD$3:AD2005,AD2005)-1,0)</f>
        <v>0</v>
      </c>
    </row>
    <row r="2006" spans="24:31" x14ac:dyDescent="0.25">
      <c r="X2006" s="1"/>
      <c r="Y2006" s="1"/>
      <c r="AD2006">
        <f>IF(data[[#This Row],[type]]="score",SUMPRODUCT($J$1:$AC$1,data[[#This Row],[ci.hts_index]:[stat.tb]]),-1)</f>
        <v>-1</v>
      </c>
      <c r="AE2006">
        <f>IF(data[[#This Row],[type]]="score",RANK(data[[#This Row],[score]],data[score])+COUNTIF($AD$3:AD2006,AD2006)-1,0)</f>
        <v>0</v>
      </c>
    </row>
    <row r="2007" spans="24:31" x14ac:dyDescent="0.25">
      <c r="X2007" s="1"/>
      <c r="Y2007" s="1"/>
      <c r="AD2007">
        <f>IF(data[[#This Row],[type]]="score",SUMPRODUCT($J$1:$AC$1,data[[#This Row],[ci.hts_index]:[stat.tb]]),-1)</f>
        <v>-1</v>
      </c>
      <c r="AE2007">
        <f>IF(data[[#This Row],[type]]="score",RANK(data[[#This Row],[score]],data[score])+COUNTIF($AD$3:AD2007,AD2007)-1,0)</f>
        <v>0</v>
      </c>
    </row>
    <row r="2008" spans="24:31" x14ac:dyDescent="0.25">
      <c r="X2008" s="1"/>
      <c r="Y2008" s="1"/>
      <c r="AD2008">
        <f>IF(data[[#This Row],[type]]="score",SUMPRODUCT($J$1:$AC$1,data[[#This Row],[ci.hts_index]:[stat.tb]]),-1)</f>
        <v>-1</v>
      </c>
      <c r="AE2008">
        <f>IF(data[[#This Row],[type]]="score",RANK(data[[#This Row],[score]],data[score])+COUNTIF($AD$3:AD2008,AD2008)-1,0)</f>
        <v>0</v>
      </c>
    </row>
    <row r="2009" spans="24:31" x14ac:dyDescent="0.25">
      <c r="X2009" s="1"/>
      <c r="Y2009" s="1"/>
      <c r="AD2009">
        <f>IF(data[[#This Row],[type]]="score",SUMPRODUCT($J$1:$AC$1,data[[#This Row],[ci.hts_index]:[stat.tb]]),-1)</f>
        <v>-1</v>
      </c>
      <c r="AE2009">
        <f>IF(data[[#This Row],[type]]="score",RANK(data[[#This Row],[score]],data[score])+COUNTIF($AD$3:AD2009,AD2009)-1,0)</f>
        <v>0</v>
      </c>
    </row>
    <row r="2010" spans="24:31" x14ac:dyDescent="0.25">
      <c r="X2010" s="1"/>
      <c r="Y2010" s="1"/>
      <c r="AD2010">
        <f>IF(data[[#This Row],[type]]="score",SUMPRODUCT($J$1:$AC$1,data[[#This Row],[ci.hts_index]:[stat.tb]]),-1)</f>
        <v>-1</v>
      </c>
      <c r="AE2010">
        <f>IF(data[[#This Row],[type]]="score",RANK(data[[#This Row],[score]],data[score])+COUNTIF($AD$3:AD2010,AD2010)-1,0)</f>
        <v>0</v>
      </c>
    </row>
    <row r="2011" spans="24:31" x14ac:dyDescent="0.25">
      <c r="X2011" s="1"/>
      <c r="Y2011" s="1"/>
      <c r="AD2011">
        <f>IF(data[[#This Row],[type]]="score",SUMPRODUCT($J$1:$AC$1,data[[#This Row],[ci.hts_index]:[stat.tb]]),-1)</f>
        <v>-1</v>
      </c>
      <c r="AE2011">
        <f>IF(data[[#This Row],[type]]="score",RANK(data[[#This Row],[score]],data[score])+COUNTIF($AD$3:AD2011,AD2011)-1,0)</f>
        <v>0</v>
      </c>
    </row>
    <row r="2012" spans="24:31" x14ac:dyDescent="0.25">
      <c r="X2012" s="1"/>
      <c r="Y2012" s="1"/>
      <c r="AD2012">
        <f>IF(data[[#This Row],[type]]="score",SUMPRODUCT($J$1:$AC$1,data[[#This Row],[ci.hts_index]:[stat.tb]]),-1)</f>
        <v>-1</v>
      </c>
      <c r="AE2012">
        <f>IF(data[[#This Row],[type]]="score",RANK(data[[#This Row],[score]],data[score])+COUNTIF($AD$3:AD2012,AD2012)-1,0)</f>
        <v>0</v>
      </c>
    </row>
    <row r="2013" spans="24:31" x14ac:dyDescent="0.25">
      <c r="X2013" s="1"/>
      <c r="Y2013" s="1"/>
      <c r="AD2013">
        <f>IF(data[[#This Row],[type]]="score",SUMPRODUCT($J$1:$AC$1,data[[#This Row],[ci.hts_index]:[stat.tb]]),-1)</f>
        <v>-1</v>
      </c>
      <c r="AE2013">
        <f>IF(data[[#This Row],[type]]="score",RANK(data[[#This Row],[score]],data[score])+COUNTIF($AD$3:AD2013,AD2013)-1,0)</f>
        <v>0</v>
      </c>
    </row>
    <row r="2014" spans="24:31" x14ac:dyDescent="0.25">
      <c r="X2014" s="1"/>
      <c r="Y2014" s="1"/>
      <c r="AD2014">
        <f>IF(data[[#This Row],[type]]="score",SUMPRODUCT($J$1:$AC$1,data[[#This Row],[ci.hts_index]:[stat.tb]]),-1)</f>
        <v>-1</v>
      </c>
      <c r="AE2014">
        <f>IF(data[[#This Row],[type]]="score",RANK(data[[#This Row],[score]],data[score])+COUNTIF($AD$3:AD2014,AD2014)-1,0)</f>
        <v>0</v>
      </c>
    </row>
    <row r="2015" spans="24:31" x14ac:dyDescent="0.25">
      <c r="X2015" s="1"/>
      <c r="Y2015" s="1"/>
      <c r="AD2015">
        <f>IF(data[[#This Row],[type]]="score",SUMPRODUCT($J$1:$AC$1,data[[#This Row],[ci.hts_index]:[stat.tb]]),-1)</f>
        <v>-1</v>
      </c>
      <c r="AE2015">
        <f>IF(data[[#This Row],[type]]="score",RANK(data[[#This Row],[score]],data[score])+COUNTIF($AD$3:AD2015,AD2015)-1,0)</f>
        <v>0</v>
      </c>
    </row>
    <row r="2016" spans="24:31" x14ac:dyDescent="0.25">
      <c r="X2016" s="1"/>
      <c r="Y2016" s="1"/>
      <c r="AD2016">
        <f>IF(data[[#This Row],[type]]="score",SUMPRODUCT($J$1:$AC$1,data[[#This Row],[ci.hts_index]:[stat.tb]]),-1)</f>
        <v>-1</v>
      </c>
      <c r="AE2016">
        <f>IF(data[[#This Row],[type]]="score",RANK(data[[#This Row],[score]],data[score])+COUNTIF($AD$3:AD2016,AD2016)-1,0)</f>
        <v>0</v>
      </c>
    </row>
    <row r="2017" spans="24:31" x14ac:dyDescent="0.25">
      <c r="X2017" s="1"/>
      <c r="Y2017" s="1"/>
      <c r="AD2017">
        <f>IF(data[[#This Row],[type]]="score",SUMPRODUCT($J$1:$AC$1,data[[#This Row],[ci.hts_index]:[stat.tb]]),-1)</f>
        <v>-1</v>
      </c>
      <c r="AE2017">
        <f>IF(data[[#This Row],[type]]="score",RANK(data[[#This Row],[score]],data[score])+COUNTIF($AD$3:AD2017,AD2017)-1,0)</f>
        <v>0</v>
      </c>
    </row>
    <row r="2018" spans="24:31" x14ac:dyDescent="0.25">
      <c r="X2018" s="1"/>
      <c r="Y2018" s="1"/>
      <c r="AD2018">
        <f>IF(data[[#This Row],[type]]="score",SUMPRODUCT($J$1:$AC$1,data[[#This Row],[ci.hts_index]:[stat.tb]]),-1)</f>
        <v>-1</v>
      </c>
      <c r="AE2018">
        <f>IF(data[[#This Row],[type]]="score",RANK(data[[#This Row],[score]],data[score])+COUNTIF($AD$3:AD2018,AD2018)-1,0)</f>
        <v>0</v>
      </c>
    </row>
    <row r="2019" spans="24:31" x14ac:dyDescent="0.25">
      <c r="X2019" s="1"/>
      <c r="Y2019" s="1"/>
      <c r="AD2019">
        <f>IF(data[[#This Row],[type]]="score",SUMPRODUCT($J$1:$AC$1,data[[#This Row],[ci.hts_index]:[stat.tb]]),-1)</f>
        <v>-1</v>
      </c>
      <c r="AE2019">
        <f>IF(data[[#This Row],[type]]="score",RANK(data[[#This Row],[score]],data[score])+COUNTIF($AD$3:AD2019,AD2019)-1,0)</f>
        <v>0</v>
      </c>
    </row>
    <row r="2020" spans="24:31" x14ac:dyDescent="0.25">
      <c r="X2020" s="1"/>
      <c r="Y2020" s="1"/>
      <c r="AD2020">
        <f>IF(data[[#This Row],[type]]="score",SUMPRODUCT($J$1:$AC$1,data[[#This Row],[ci.hts_index]:[stat.tb]]),-1)</f>
        <v>-1</v>
      </c>
      <c r="AE2020">
        <f>IF(data[[#This Row],[type]]="score",RANK(data[[#This Row],[score]],data[score])+COUNTIF($AD$3:AD2020,AD2020)-1,0)</f>
        <v>0</v>
      </c>
    </row>
    <row r="2021" spans="24:31" x14ac:dyDescent="0.25">
      <c r="X2021" s="1"/>
      <c r="Y2021" s="1"/>
      <c r="AD2021">
        <f>IF(data[[#This Row],[type]]="score",SUMPRODUCT($J$1:$AC$1,data[[#This Row],[ci.hts_index]:[stat.tb]]),-1)</f>
        <v>-1</v>
      </c>
      <c r="AE2021">
        <f>IF(data[[#This Row],[type]]="score",RANK(data[[#This Row],[score]],data[score])+COUNTIF($AD$3:AD2021,AD2021)-1,0)</f>
        <v>0</v>
      </c>
    </row>
    <row r="2022" spans="24:31" x14ac:dyDescent="0.25">
      <c r="X2022" s="1"/>
      <c r="Y2022" s="1"/>
      <c r="AD2022">
        <f>IF(data[[#This Row],[type]]="score",SUMPRODUCT($J$1:$AC$1,data[[#This Row],[ci.hts_index]:[stat.tb]]),-1)</f>
        <v>-1</v>
      </c>
      <c r="AE2022">
        <f>IF(data[[#This Row],[type]]="score",RANK(data[[#This Row],[score]],data[score])+COUNTIF($AD$3:AD2022,AD2022)-1,0)</f>
        <v>0</v>
      </c>
    </row>
    <row r="2023" spans="24:31" x14ac:dyDescent="0.25">
      <c r="X2023" s="1"/>
      <c r="Y2023" s="1"/>
      <c r="AD2023">
        <f>IF(data[[#This Row],[type]]="score",SUMPRODUCT($J$1:$AC$1,data[[#This Row],[ci.hts_index]:[stat.tb]]),-1)</f>
        <v>-1</v>
      </c>
      <c r="AE2023">
        <f>IF(data[[#This Row],[type]]="score",RANK(data[[#This Row],[score]],data[score])+COUNTIF($AD$3:AD2023,AD2023)-1,0)</f>
        <v>0</v>
      </c>
    </row>
    <row r="2024" spans="24:31" x14ac:dyDescent="0.25">
      <c r="X2024" s="1"/>
      <c r="Y2024" s="1"/>
      <c r="AD2024">
        <f>IF(data[[#This Row],[type]]="score",SUMPRODUCT($J$1:$AC$1,data[[#This Row],[ci.hts_index]:[stat.tb]]),-1)</f>
        <v>-1</v>
      </c>
      <c r="AE2024">
        <f>IF(data[[#This Row],[type]]="score",RANK(data[[#This Row],[score]],data[score])+COUNTIF($AD$3:AD2024,AD2024)-1,0)</f>
        <v>0</v>
      </c>
    </row>
    <row r="2025" spans="24:31" x14ac:dyDescent="0.25">
      <c r="X2025" s="1"/>
      <c r="Y2025" s="1"/>
      <c r="AD2025">
        <f>IF(data[[#This Row],[type]]="score",SUMPRODUCT($J$1:$AC$1,data[[#This Row],[ci.hts_index]:[stat.tb]]),-1)</f>
        <v>-1</v>
      </c>
      <c r="AE2025">
        <f>IF(data[[#This Row],[type]]="score",RANK(data[[#This Row],[score]],data[score])+COUNTIF($AD$3:AD2025,AD2025)-1,0)</f>
        <v>0</v>
      </c>
    </row>
    <row r="2026" spans="24:31" x14ac:dyDescent="0.25">
      <c r="X2026" s="1"/>
      <c r="Y2026" s="1"/>
      <c r="AD2026">
        <f>IF(data[[#This Row],[type]]="score",SUMPRODUCT($J$1:$AC$1,data[[#This Row],[ci.hts_index]:[stat.tb]]),-1)</f>
        <v>-1</v>
      </c>
      <c r="AE2026">
        <f>IF(data[[#This Row],[type]]="score",RANK(data[[#This Row],[score]],data[score])+COUNTIF($AD$3:AD2026,AD2026)-1,0)</f>
        <v>0</v>
      </c>
    </row>
    <row r="2027" spans="24:31" x14ac:dyDescent="0.25">
      <c r="X2027" s="1"/>
      <c r="Y2027" s="1"/>
      <c r="AD2027">
        <f>IF(data[[#This Row],[type]]="score",SUMPRODUCT($J$1:$AC$1,data[[#This Row],[ci.hts_index]:[stat.tb]]),-1)</f>
        <v>-1</v>
      </c>
      <c r="AE2027">
        <f>IF(data[[#This Row],[type]]="score",RANK(data[[#This Row],[score]],data[score])+COUNTIF($AD$3:AD2027,AD2027)-1,0)</f>
        <v>0</v>
      </c>
    </row>
    <row r="2028" spans="24:31" x14ac:dyDescent="0.25">
      <c r="X2028" s="1"/>
      <c r="Y2028" s="1"/>
      <c r="AD2028">
        <f>IF(data[[#This Row],[type]]="score",SUMPRODUCT($J$1:$AC$1,data[[#This Row],[ci.hts_index]:[stat.tb]]),-1)</f>
        <v>-1</v>
      </c>
      <c r="AE2028">
        <f>IF(data[[#This Row],[type]]="score",RANK(data[[#This Row],[score]],data[score])+COUNTIF($AD$3:AD2028,AD2028)-1,0)</f>
        <v>0</v>
      </c>
    </row>
    <row r="2029" spans="24:31" x14ac:dyDescent="0.25">
      <c r="X2029" s="1"/>
      <c r="Y2029" s="1"/>
      <c r="AD2029">
        <f>IF(data[[#This Row],[type]]="score",SUMPRODUCT($J$1:$AC$1,data[[#This Row],[ci.hts_index]:[stat.tb]]),-1)</f>
        <v>-1</v>
      </c>
      <c r="AE2029">
        <f>IF(data[[#This Row],[type]]="score",RANK(data[[#This Row],[score]],data[score])+COUNTIF($AD$3:AD2029,AD2029)-1,0)</f>
        <v>0</v>
      </c>
    </row>
    <row r="2030" spans="24:31" x14ac:dyDescent="0.25">
      <c r="X2030" s="1"/>
      <c r="Y2030" s="1"/>
      <c r="AD2030">
        <f>IF(data[[#This Row],[type]]="score",SUMPRODUCT($J$1:$AC$1,data[[#This Row],[ci.hts_index]:[stat.tb]]),-1)</f>
        <v>-1</v>
      </c>
      <c r="AE2030">
        <f>IF(data[[#This Row],[type]]="score",RANK(data[[#This Row],[score]],data[score])+COUNTIF($AD$3:AD2030,AD2030)-1,0)</f>
        <v>0</v>
      </c>
    </row>
    <row r="2031" spans="24:31" x14ac:dyDescent="0.25">
      <c r="X2031" s="1"/>
      <c r="Y2031" s="1"/>
      <c r="AD2031">
        <f>IF(data[[#This Row],[type]]="score",SUMPRODUCT($J$1:$AC$1,data[[#This Row],[ci.hts_index]:[stat.tb]]),-1)</f>
        <v>-1</v>
      </c>
      <c r="AE2031">
        <f>IF(data[[#This Row],[type]]="score",RANK(data[[#This Row],[score]],data[score])+COUNTIF($AD$3:AD2031,AD2031)-1,0)</f>
        <v>0</v>
      </c>
    </row>
    <row r="2032" spans="24:31" x14ac:dyDescent="0.25">
      <c r="X2032" s="1"/>
      <c r="Y2032" s="1"/>
      <c r="AD2032">
        <f>IF(data[[#This Row],[type]]="score",SUMPRODUCT($J$1:$AC$1,data[[#This Row],[ci.hts_index]:[stat.tb]]),-1)</f>
        <v>-1</v>
      </c>
      <c r="AE2032">
        <f>IF(data[[#This Row],[type]]="score",RANK(data[[#This Row],[score]],data[score])+COUNTIF($AD$3:AD2032,AD2032)-1,0)</f>
        <v>0</v>
      </c>
    </row>
    <row r="2033" spans="24:31" x14ac:dyDescent="0.25">
      <c r="X2033" s="1"/>
      <c r="Y2033" s="1"/>
      <c r="AD2033">
        <f>IF(data[[#This Row],[type]]="score",SUMPRODUCT($J$1:$AC$1,data[[#This Row],[ci.hts_index]:[stat.tb]]),-1)</f>
        <v>-1</v>
      </c>
      <c r="AE2033">
        <f>IF(data[[#This Row],[type]]="score",RANK(data[[#This Row],[score]],data[score])+COUNTIF($AD$3:AD2033,AD2033)-1,0)</f>
        <v>0</v>
      </c>
    </row>
    <row r="2034" spans="24:31" x14ac:dyDescent="0.25">
      <c r="X2034" s="1"/>
      <c r="Y2034" s="1"/>
      <c r="AD2034">
        <f>IF(data[[#This Row],[type]]="score",SUMPRODUCT($J$1:$AC$1,data[[#This Row],[ci.hts_index]:[stat.tb]]),-1)</f>
        <v>-1</v>
      </c>
      <c r="AE2034">
        <f>IF(data[[#This Row],[type]]="score",RANK(data[[#This Row],[score]],data[score])+COUNTIF($AD$3:AD2034,AD2034)-1,0)</f>
        <v>0</v>
      </c>
    </row>
    <row r="2035" spans="24:31" x14ac:dyDescent="0.25">
      <c r="X2035" s="1"/>
      <c r="Y2035" s="1"/>
      <c r="AD2035">
        <f>IF(data[[#This Row],[type]]="score",SUMPRODUCT($J$1:$AC$1,data[[#This Row],[ci.hts_index]:[stat.tb]]),-1)</f>
        <v>-1</v>
      </c>
      <c r="AE2035">
        <f>IF(data[[#This Row],[type]]="score",RANK(data[[#This Row],[score]],data[score])+COUNTIF($AD$3:AD2035,AD2035)-1,0)</f>
        <v>0</v>
      </c>
    </row>
    <row r="2036" spans="24:31" x14ac:dyDescent="0.25">
      <c r="X2036" s="1"/>
      <c r="Y2036" s="1"/>
      <c r="AD2036">
        <f>IF(data[[#This Row],[type]]="score",SUMPRODUCT($J$1:$AC$1,data[[#This Row],[ci.hts_index]:[stat.tb]]),-1)</f>
        <v>-1</v>
      </c>
      <c r="AE2036">
        <f>IF(data[[#This Row],[type]]="score",RANK(data[[#This Row],[score]],data[score])+COUNTIF($AD$3:AD2036,AD2036)-1,0)</f>
        <v>0</v>
      </c>
    </row>
    <row r="2037" spans="24:31" x14ac:dyDescent="0.25">
      <c r="X2037" s="1"/>
      <c r="Y2037" s="1"/>
      <c r="AD2037">
        <f>IF(data[[#This Row],[type]]="score",SUMPRODUCT($J$1:$AC$1,data[[#This Row],[ci.hts_index]:[stat.tb]]),-1)</f>
        <v>-1</v>
      </c>
      <c r="AE2037">
        <f>IF(data[[#This Row],[type]]="score",RANK(data[[#This Row],[score]],data[score])+COUNTIF($AD$3:AD2037,AD2037)-1,0)</f>
        <v>0</v>
      </c>
    </row>
    <row r="2038" spans="24:31" x14ac:dyDescent="0.25">
      <c r="X2038" s="1"/>
      <c r="Y2038" s="1"/>
      <c r="AD2038">
        <f>IF(data[[#This Row],[type]]="score",SUMPRODUCT($J$1:$AC$1,data[[#This Row],[ci.hts_index]:[stat.tb]]),-1)</f>
        <v>-1</v>
      </c>
      <c r="AE2038">
        <f>IF(data[[#This Row],[type]]="score",RANK(data[[#This Row],[score]],data[score])+COUNTIF($AD$3:AD2038,AD2038)-1,0)</f>
        <v>0</v>
      </c>
    </row>
    <row r="2039" spans="24:31" x14ac:dyDescent="0.25">
      <c r="X2039" s="1"/>
      <c r="Y2039" s="1"/>
      <c r="AD2039">
        <f>IF(data[[#This Row],[type]]="score",SUMPRODUCT($J$1:$AC$1,data[[#This Row],[ci.hts_index]:[stat.tb]]),-1)</f>
        <v>-1</v>
      </c>
      <c r="AE2039">
        <f>IF(data[[#This Row],[type]]="score",RANK(data[[#This Row],[score]],data[score])+COUNTIF($AD$3:AD2039,AD2039)-1,0)</f>
        <v>0</v>
      </c>
    </row>
    <row r="2040" spans="24:31" x14ac:dyDescent="0.25">
      <c r="X2040" s="1"/>
      <c r="Y2040" s="1"/>
      <c r="AD2040">
        <f>IF(data[[#This Row],[type]]="score",SUMPRODUCT($J$1:$AC$1,data[[#This Row],[ci.hts_index]:[stat.tb]]),-1)</f>
        <v>-1</v>
      </c>
      <c r="AE2040">
        <f>IF(data[[#This Row],[type]]="score",RANK(data[[#This Row],[score]],data[score])+COUNTIF($AD$3:AD2040,AD2040)-1,0)</f>
        <v>0</v>
      </c>
    </row>
    <row r="2041" spans="24:31" x14ac:dyDescent="0.25">
      <c r="X2041" s="1"/>
      <c r="Y2041" s="1"/>
      <c r="AD2041">
        <f>IF(data[[#This Row],[type]]="score",SUMPRODUCT($J$1:$AC$1,data[[#This Row],[ci.hts_index]:[stat.tb]]),-1)</f>
        <v>-1</v>
      </c>
      <c r="AE2041">
        <f>IF(data[[#This Row],[type]]="score",RANK(data[[#This Row],[score]],data[score])+COUNTIF($AD$3:AD2041,AD2041)-1,0)</f>
        <v>0</v>
      </c>
    </row>
    <row r="2042" spans="24:31" x14ac:dyDescent="0.25">
      <c r="X2042" s="1"/>
      <c r="Y2042" s="1"/>
      <c r="AD2042">
        <f>IF(data[[#This Row],[type]]="score",SUMPRODUCT($J$1:$AC$1,data[[#This Row],[ci.hts_index]:[stat.tb]]),-1)</f>
        <v>-1</v>
      </c>
      <c r="AE2042">
        <f>IF(data[[#This Row],[type]]="score",RANK(data[[#This Row],[score]],data[score])+COUNTIF($AD$3:AD2042,AD2042)-1,0)</f>
        <v>0</v>
      </c>
    </row>
    <row r="2043" spans="24:31" x14ac:dyDescent="0.25">
      <c r="X2043" s="1"/>
      <c r="Y2043" s="1"/>
      <c r="AD2043">
        <f>IF(data[[#This Row],[type]]="score",SUMPRODUCT($J$1:$AC$1,data[[#This Row],[ci.hts_index]:[stat.tb]]),-1)</f>
        <v>-1</v>
      </c>
      <c r="AE2043">
        <f>IF(data[[#This Row],[type]]="score",RANK(data[[#This Row],[score]],data[score])+COUNTIF($AD$3:AD2043,AD2043)-1,0)</f>
        <v>0</v>
      </c>
    </row>
    <row r="2044" spans="24:31" x14ac:dyDescent="0.25">
      <c r="X2044" s="1"/>
      <c r="Y2044" s="1"/>
      <c r="AD2044">
        <f>IF(data[[#This Row],[type]]="score",SUMPRODUCT($J$1:$AC$1,data[[#This Row],[ci.hts_index]:[stat.tb]]),-1)</f>
        <v>-1</v>
      </c>
      <c r="AE2044">
        <f>IF(data[[#This Row],[type]]="score",RANK(data[[#This Row],[score]],data[score])+COUNTIF($AD$3:AD2044,AD2044)-1,0)</f>
        <v>0</v>
      </c>
    </row>
    <row r="2045" spans="24:31" x14ac:dyDescent="0.25">
      <c r="X2045" s="1"/>
      <c r="Y2045" s="1"/>
      <c r="AD2045">
        <f>IF(data[[#This Row],[type]]="score",SUMPRODUCT($J$1:$AC$1,data[[#This Row],[ci.hts_index]:[stat.tb]]),-1)</f>
        <v>-1</v>
      </c>
      <c r="AE2045">
        <f>IF(data[[#This Row],[type]]="score",RANK(data[[#This Row],[score]],data[score])+COUNTIF($AD$3:AD2045,AD2045)-1,0)</f>
        <v>0</v>
      </c>
    </row>
    <row r="2046" spans="24:31" x14ac:dyDescent="0.25">
      <c r="X2046" s="1"/>
      <c r="Y2046" s="1"/>
      <c r="AD2046">
        <f>IF(data[[#This Row],[type]]="score",SUMPRODUCT($J$1:$AC$1,data[[#This Row],[ci.hts_index]:[stat.tb]]),-1)</f>
        <v>-1</v>
      </c>
      <c r="AE2046">
        <f>IF(data[[#This Row],[type]]="score",RANK(data[[#This Row],[score]],data[score])+COUNTIF($AD$3:AD2046,AD2046)-1,0)</f>
        <v>0</v>
      </c>
    </row>
    <row r="2047" spans="24:31" x14ac:dyDescent="0.25">
      <c r="X2047" s="1"/>
      <c r="Y2047" s="1"/>
      <c r="AD2047">
        <f>IF(data[[#This Row],[type]]="score",SUMPRODUCT($J$1:$AC$1,data[[#This Row],[ci.hts_index]:[stat.tb]]),-1)</f>
        <v>-1</v>
      </c>
      <c r="AE2047">
        <f>IF(data[[#This Row],[type]]="score",RANK(data[[#This Row],[score]],data[score])+COUNTIF($AD$3:AD2047,AD2047)-1,0)</f>
        <v>0</v>
      </c>
    </row>
    <row r="2048" spans="24:31" x14ac:dyDescent="0.25">
      <c r="X2048" s="1"/>
      <c r="Y2048" s="1"/>
      <c r="AD2048">
        <f>IF(data[[#This Row],[type]]="score",SUMPRODUCT($J$1:$AC$1,data[[#This Row],[ci.hts_index]:[stat.tb]]),-1)</f>
        <v>-1</v>
      </c>
      <c r="AE2048">
        <f>IF(data[[#This Row],[type]]="score",RANK(data[[#This Row],[score]],data[score])+COUNTIF($AD$3:AD2048,AD2048)-1,0)</f>
        <v>0</v>
      </c>
    </row>
    <row r="2049" spans="24:31" x14ac:dyDescent="0.25">
      <c r="X2049" s="1"/>
      <c r="Y2049" s="1"/>
      <c r="AD2049">
        <f>IF(data[[#This Row],[type]]="score",SUMPRODUCT($J$1:$AC$1,data[[#This Row],[ci.hts_index]:[stat.tb]]),-1)</f>
        <v>-1</v>
      </c>
      <c r="AE2049">
        <f>IF(data[[#This Row],[type]]="score",RANK(data[[#This Row],[score]],data[score])+COUNTIF($AD$3:AD2049,AD2049)-1,0)</f>
        <v>0</v>
      </c>
    </row>
    <row r="2050" spans="24:31" x14ac:dyDescent="0.25">
      <c r="X2050" s="1"/>
      <c r="Y2050" s="1"/>
      <c r="AD2050">
        <f>IF(data[[#This Row],[type]]="score",SUMPRODUCT($J$1:$AC$1,data[[#This Row],[ci.hts_index]:[stat.tb]]),-1)</f>
        <v>-1</v>
      </c>
      <c r="AE2050">
        <f>IF(data[[#This Row],[type]]="score",RANK(data[[#This Row],[score]],data[score])+COUNTIF($AD$3:AD2050,AD2050)-1,0)</f>
        <v>0</v>
      </c>
    </row>
    <row r="2051" spans="24:31" x14ac:dyDescent="0.25">
      <c r="X2051" s="1"/>
      <c r="Y2051" s="1"/>
      <c r="AD2051">
        <f>IF(data[[#This Row],[type]]="score",SUMPRODUCT($J$1:$AC$1,data[[#This Row],[ci.hts_index]:[stat.tb]]),-1)</f>
        <v>-1</v>
      </c>
      <c r="AE2051">
        <f>IF(data[[#This Row],[type]]="score",RANK(data[[#This Row],[score]],data[score])+COUNTIF($AD$3:AD2051,AD2051)-1,0)</f>
        <v>0</v>
      </c>
    </row>
    <row r="2052" spans="24:31" x14ac:dyDescent="0.25">
      <c r="X2052" s="1"/>
      <c r="Y2052" s="1"/>
      <c r="AD2052">
        <f>IF(data[[#This Row],[type]]="score",SUMPRODUCT($J$1:$AC$1,data[[#This Row],[ci.hts_index]:[stat.tb]]),-1)</f>
        <v>-1</v>
      </c>
      <c r="AE2052">
        <f>IF(data[[#This Row],[type]]="score",RANK(data[[#This Row],[score]],data[score])+COUNTIF($AD$3:AD2052,AD2052)-1,0)</f>
        <v>0</v>
      </c>
    </row>
    <row r="2053" spans="24:31" x14ac:dyDescent="0.25">
      <c r="X2053" s="1"/>
      <c r="Y2053" s="1"/>
      <c r="AD2053">
        <f>IF(data[[#This Row],[type]]="score",SUMPRODUCT($J$1:$AC$1,data[[#This Row],[ci.hts_index]:[stat.tb]]),-1)</f>
        <v>-1</v>
      </c>
      <c r="AE2053">
        <f>IF(data[[#This Row],[type]]="score",RANK(data[[#This Row],[score]],data[score])+COUNTIF($AD$3:AD2053,AD2053)-1,0)</f>
        <v>0</v>
      </c>
    </row>
    <row r="2054" spans="24:31" x14ac:dyDescent="0.25">
      <c r="X2054" s="1"/>
      <c r="Y2054" s="1"/>
      <c r="AD2054">
        <f>IF(data[[#This Row],[type]]="score",SUMPRODUCT($J$1:$AC$1,data[[#This Row],[ci.hts_index]:[stat.tb]]),-1)</f>
        <v>-1</v>
      </c>
      <c r="AE2054">
        <f>IF(data[[#This Row],[type]]="score",RANK(data[[#This Row],[score]],data[score])+COUNTIF($AD$3:AD2054,AD2054)-1,0)</f>
        <v>0</v>
      </c>
    </row>
    <row r="2055" spans="24:31" x14ac:dyDescent="0.25">
      <c r="X2055" s="1"/>
      <c r="Y2055" s="1"/>
      <c r="AD2055">
        <f>IF(data[[#This Row],[type]]="score",SUMPRODUCT($J$1:$AC$1,data[[#This Row],[ci.hts_index]:[stat.tb]]),-1)</f>
        <v>-1</v>
      </c>
      <c r="AE2055">
        <f>IF(data[[#This Row],[type]]="score",RANK(data[[#This Row],[score]],data[score])+COUNTIF($AD$3:AD2055,AD2055)-1,0)</f>
        <v>0</v>
      </c>
    </row>
    <row r="2056" spans="24:31" x14ac:dyDescent="0.25">
      <c r="X2056" s="1"/>
      <c r="Y2056" s="1"/>
      <c r="AD2056">
        <f>IF(data[[#This Row],[type]]="score",SUMPRODUCT($J$1:$AC$1,data[[#This Row],[ci.hts_index]:[stat.tb]]),-1)</f>
        <v>-1</v>
      </c>
      <c r="AE2056">
        <f>IF(data[[#This Row],[type]]="score",RANK(data[[#This Row],[score]],data[score])+COUNTIF($AD$3:AD2056,AD2056)-1,0)</f>
        <v>0</v>
      </c>
    </row>
    <row r="2057" spans="24:31" x14ac:dyDescent="0.25">
      <c r="X2057" s="1"/>
      <c r="Y2057" s="1"/>
      <c r="AD2057">
        <f>IF(data[[#This Row],[type]]="score",SUMPRODUCT($J$1:$AC$1,data[[#This Row],[ci.hts_index]:[stat.tb]]),-1)</f>
        <v>-1</v>
      </c>
      <c r="AE2057">
        <f>IF(data[[#This Row],[type]]="score",RANK(data[[#This Row],[score]],data[score])+COUNTIF($AD$3:AD2057,AD2057)-1,0)</f>
        <v>0</v>
      </c>
    </row>
    <row r="2058" spans="24:31" x14ac:dyDescent="0.25">
      <c r="X2058" s="1"/>
      <c r="Y2058" s="1"/>
      <c r="AD2058">
        <f>IF(data[[#This Row],[type]]="score",SUMPRODUCT($J$1:$AC$1,data[[#This Row],[ci.hts_index]:[stat.tb]]),-1)</f>
        <v>-1</v>
      </c>
      <c r="AE2058">
        <f>IF(data[[#This Row],[type]]="score",RANK(data[[#This Row],[score]],data[score])+COUNTIF($AD$3:AD2058,AD2058)-1,0)</f>
        <v>0</v>
      </c>
    </row>
    <row r="2059" spans="24:31" x14ac:dyDescent="0.25">
      <c r="X2059" s="1"/>
      <c r="Y2059" s="1"/>
      <c r="AD2059">
        <f>IF(data[[#This Row],[type]]="score",SUMPRODUCT($J$1:$AC$1,data[[#This Row],[ci.hts_index]:[stat.tb]]),-1)</f>
        <v>-1</v>
      </c>
      <c r="AE2059">
        <f>IF(data[[#This Row],[type]]="score",RANK(data[[#This Row],[score]],data[score])+COUNTIF($AD$3:AD2059,AD2059)-1,0)</f>
        <v>0</v>
      </c>
    </row>
    <row r="2060" spans="24:31" x14ac:dyDescent="0.25">
      <c r="X2060" s="1"/>
      <c r="Y2060" s="1"/>
      <c r="AD2060">
        <f>IF(data[[#This Row],[type]]="score",SUMPRODUCT($J$1:$AC$1,data[[#This Row],[ci.hts_index]:[stat.tb]]),-1)</f>
        <v>-1</v>
      </c>
      <c r="AE2060">
        <f>IF(data[[#This Row],[type]]="score",RANK(data[[#This Row],[score]],data[score])+COUNTIF($AD$3:AD2060,AD2060)-1,0)</f>
        <v>0</v>
      </c>
    </row>
    <row r="2061" spans="24:31" x14ac:dyDescent="0.25">
      <c r="X2061" s="1"/>
      <c r="Y2061" s="1"/>
      <c r="AD2061">
        <f>IF(data[[#This Row],[type]]="score",SUMPRODUCT($J$1:$AC$1,data[[#This Row],[ci.hts_index]:[stat.tb]]),-1)</f>
        <v>-1</v>
      </c>
      <c r="AE2061">
        <f>IF(data[[#This Row],[type]]="score",RANK(data[[#This Row],[score]],data[score])+COUNTIF($AD$3:AD2061,AD2061)-1,0)</f>
        <v>0</v>
      </c>
    </row>
    <row r="2062" spans="24:31" x14ac:dyDescent="0.25">
      <c r="X2062" s="1"/>
      <c r="Y2062" s="1"/>
      <c r="AD2062">
        <f>IF(data[[#This Row],[type]]="score",SUMPRODUCT($J$1:$AC$1,data[[#This Row],[ci.hts_index]:[stat.tb]]),-1)</f>
        <v>-1</v>
      </c>
      <c r="AE2062">
        <f>IF(data[[#This Row],[type]]="score",RANK(data[[#This Row],[score]],data[score])+COUNTIF($AD$3:AD2062,AD2062)-1,0)</f>
        <v>0</v>
      </c>
    </row>
    <row r="2063" spans="24:31" x14ac:dyDescent="0.25">
      <c r="X2063" s="1"/>
      <c r="Y2063" s="1"/>
      <c r="AD2063">
        <f>IF(data[[#This Row],[type]]="score",SUMPRODUCT($J$1:$AC$1,data[[#This Row],[ci.hts_index]:[stat.tb]]),-1)</f>
        <v>-1</v>
      </c>
      <c r="AE2063">
        <f>IF(data[[#This Row],[type]]="score",RANK(data[[#This Row],[score]],data[score])+COUNTIF($AD$3:AD2063,AD2063)-1,0)</f>
        <v>0</v>
      </c>
    </row>
    <row r="2064" spans="24:31" x14ac:dyDescent="0.25">
      <c r="X2064" s="1"/>
      <c r="Y2064" s="1"/>
      <c r="AD2064">
        <f>IF(data[[#This Row],[type]]="score",SUMPRODUCT($J$1:$AC$1,data[[#This Row],[ci.hts_index]:[stat.tb]]),-1)</f>
        <v>-1</v>
      </c>
      <c r="AE2064">
        <f>IF(data[[#This Row],[type]]="score",RANK(data[[#This Row],[score]],data[score])+COUNTIF($AD$3:AD2064,AD2064)-1,0)</f>
        <v>0</v>
      </c>
    </row>
    <row r="2065" spans="24:31" x14ac:dyDescent="0.25">
      <c r="X2065" s="1"/>
      <c r="Y2065" s="1"/>
      <c r="AD2065">
        <f>IF(data[[#This Row],[type]]="score",SUMPRODUCT($J$1:$AC$1,data[[#This Row],[ci.hts_index]:[stat.tb]]),-1)</f>
        <v>-1</v>
      </c>
      <c r="AE2065">
        <f>IF(data[[#This Row],[type]]="score",RANK(data[[#This Row],[score]],data[score])+COUNTIF($AD$3:AD2065,AD2065)-1,0)</f>
        <v>0</v>
      </c>
    </row>
    <row r="2066" spans="24:31" x14ac:dyDescent="0.25">
      <c r="X2066" s="1"/>
      <c r="Y2066" s="1"/>
      <c r="AD2066">
        <f>IF(data[[#This Row],[type]]="score",SUMPRODUCT($J$1:$AC$1,data[[#This Row],[ci.hts_index]:[stat.tb]]),-1)</f>
        <v>-1</v>
      </c>
      <c r="AE2066">
        <f>IF(data[[#This Row],[type]]="score",RANK(data[[#This Row],[score]],data[score])+COUNTIF($AD$3:AD2066,AD2066)-1,0)</f>
        <v>0</v>
      </c>
    </row>
    <row r="2067" spans="24:31" x14ac:dyDescent="0.25">
      <c r="X2067" s="1"/>
      <c r="Y2067" s="1"/>
      <c r="AD2067">
        <f>IF(data[[#This Row],[type]]="score",SUMPRODUCT($J$1:$AC$1,data[[#This Row],[ci.hts_index]:[stat.tb]]),-1)</f>
        <v>-1</v>
      </c>
      <c r="AE2067">
        <f>IF(data[[#This Row],[type]]="score",RANK(data[[#This Row],[score]],data[score])+COUNTIF($AD$3:AD2067,AD2067)-1,0)</f>
        <v>0</v>
      </c>
    </row>
    <row r="2068" spans="24:31" x14ac:dyDescent="0.25">
      <c r="X2068" s="1"/>
      <c r="Y2068" s="1"/>
      <c r="AD2068">
        <f>IF(data[[#This Row],[type]]="score",SUMPRODUCT($J$1:$AC$1,data[[#This Row],[ci.hts_index]:[stat.tb]]),-1)</f>
        <v>-1</v>
      </c>
      <c r="AE2068">
        <f>IF(data[[#This Row],[type]]="score",RANK(data[[#This Row],[score]],data[score])+COUNTIF($AD$3:AD2068,AD2068)-1,0)</f>
        <v>0</v>
      </c>
    </row>
    <row r="2069" spans="24:31" x14ac:dyDescent="0.25">
      <c r="X2069" s="1"/>
      <c r="Y2069" s="1"/>
      <c r="AD2069">
        <f>IF(data[[#This Row],[type]]="score",SUMPRODUCT($J$1:$AC$1,data[[#This Row],[ci.hts_index]:[stat.tb]]),-1)</f>
        <v>-1</v>
      </c>
      <c r="AE2069">
        <f>IF(data[[#This Row],[type]]="score",RANK(data[[#This Row],[score]],data[score])+COUNTIF($AD$3:AD2069,AD2069)-1,0)</f>
        <v>0</v>
      </c>
    </row>
    <row r="2070" spans="24:31" x14ac:dyDescent="0.25">
      <c r="X2070" s="1"/>
      <c r="Y2070" s="1"/>
      <c r="AD2070">
        <f>IF(data[[#This Row],[type]]="score",SUMPRODUCT($J$1:$AC$1,data[[#This Row],[ci.hts_index]:[stat.tb]]),-1)</f>
        <v>-1</v>
      </c>
      <c r="AE2070">
        <f>IF(data[[#This Row],[type]]="score",RANK(data[[#This Row],[score]],data[score])+COUNTIF($AD$3:AD2070,AD2070)-1,0)</f>
        <v>0</v>
      </c>
    </row>
    <row r="2071" spans="24:31" x14ac:dyDescent="0.25">
      <c r="X2071" s="1"/>
      <c r="Y2071" s="1"/>
      <c r="AD2071">
        <f>IF(data[[#This Row],[type]]="score",SUMPRODUCT($J$1:$AC$1,data[[#This Row],[ci.hts_index]:[stat.tb]]),-1)</f>
        <v>-1</v>
      </c>
      <c r="AE2071">
        <f>IF(data[[#This Row],[type]]="score",RANK(data[[#This Row],[score]],data[score])+COUNTIF($AD$3:AD2071,AD2071)-1,0)</f>
        <v>0</v>
      </c>
    </row>
    <row r="2072" spans="24:31" x14ac:dyDescent="0.25">
      <c r="X2072" s="1"/>
      <c r="Y2072" s="1"/>
      <c r="AD2072">
        <f>IF(data[[#This Row],[type]]="score",SUMPRODUCT($J$1:$AC$1,data[[#This Row],[ci.hts_index]:[stat.tb]]),-1)</f>
        <v>-1</v>
      </c>
      <c r="AE2072">
        <f>IF(data[[#This Row],[type]]="score",RANK(data[[#This Row],[score]],data[score])+COUNTIF($AD$3:AD2072,AD2072)-1,0)</f>
        <v>0</v>
      </c>
    </row>
    <row r="2073" spans="24:31" x14ac:dyDescent="0.25">
      <c r="X2073" s="1"/>
      <c r="Y2073" s="1"/>
      <c r="AD2073">
        <f>IF(data[[#This Row],[type]]="score",SUMPRODUCT($J$1:$AC$1,data[[#This Row],[ci.hts_index]:[stat.tb]]),-1)</f>
        <v>-1</v>
      </c>
      <c r="AE2073">
        <f>IF(data[[#This Row],[type]]="score",RANK(data[[#This Row],[score]],data[score])+COUNTIF($AD$3:AD2073,AD2073)-1,0)</f>
        <v>0</v>
      </c>
    </row>
    <row r="2074" spans="24:31" x14ac:dyDescent="0.25">
      <c r="X2074" s="1"/>
      <c r="Y2074" s="1"/>
      <c r="AD2074">
        <f>IF(data[[#This Row],[type]]="score",SUMPRODUCT($J$1:$AC$1,data[[#This Row],[ci.hts_index]:[stat.tb]]),-1)</f>
        <v>-1</v>
      </c>
      <c r="AE2074">
        <f>IF(data[[#This Row],[type]]="score",RANK(data[[#This Row],[score]],data[score])+COUNTIF($AD$3:AD2074,AD2074)-1,0)</f>
        <v>0</v>
      </c>
    </row>
    <row r="2075" spans="24:31" x14ac:dyDescent="0.25">
      <c r="X2075" s="1"/>
      <c r="Y2075" s="1"/>
      <c r="AD2075">
        <f>IF(data[[#This Row],[type]]="score",SUMPRODUCT($J$1:$AC$1,data[[#This Row],[ci.hts_index]:[stat.tb]]),-1)</f>
        <v>-1</v>
      </c>
      <c r="AE2075">
        <f>IF(data[[#This Row],[type]]="score",RANK(data[[#This Row],[score]],data[score])+COUNTIF($AD$3:AD2075,AD2075)-1,0)</f>
        <v>0</v>
      </c>
    </row>
    <row r="2076" spans="24:31" x14ac:dyDescent="0.25">
      <c r="X2076" s="1"/>
      <c r="Y2076" s="1"/>
      <c r="AD2076">
        <f>IF(data[[#This Row],[type]]="score",SUMPRODUCT($J$1:$AC$1,data[[#This Row],[ci.hts_index]:[stat.tb]]),-1)</f>
        <v>-1</v>
      </c>
      <c r="AE2076">
        <f>IF(data[[#This Row],[type]]="score",RANK(data[[#This Row],[score]],data[score])+COUNTIF($AD$3:AD2076,AD2076)-1,0)</f>
        <v>0</v>
      </c>
    </row>
    <row r="2077" spans="24:31" x14ac:dyDescent="0.25">
      <c r="X2077" s="1"/>
      <c r="Y2077" s="1"/>
      <c r="AD2077">
        <f>IF(data[[#This Row],[type]]="score",SUMPRODUCT($J$1:$AC$1,data[[#This Row],[ci.hts_index]:[stat.tb]]),-1)</f>
        <v>-1</v>
      </c>
      <c r="AE2077">
        <f>IF(data[[#This Row],[type]]="score",RANK(data[[#This Row],[score]],data[score])+COUNTIF($AD$3:AD2077,AD2077)-1,0)</f>
        <v>0</v>
      </c>
    </row>
    <row r="2078" spans="24:31" x14ac:dyDescent="0.25">
      <c r="X2078" s="1"/>
      <c r="Y2078" s="1"/>
      <c r="AD2078">
        <f>IF(data[[#This Row],[type]]="score",SUMPRODUCT($J$1:$AC$1,data[[#This Row],[ci.hts_index]:[stat.tb]]),-1)</f>
        <v>-1</v>
      </c>
      <c r="AE2078">
        <f>IF(data[[#This Row],[type]]="score",RANK(data[[#This Row],[score]],data[score])+COUNTIF($AD$3:AD2078,AD2078)-1,0)</f>
        <v>0</v>
      </c>
    </row>
    <row r="2079" spans="24:31" x14ac:dyDescent="0.25">
      <c r="X2079" s="1"/>
      <c r="Y2079" s="1"/>
      <c r="AD2079">
        <f>IF(data[[#This Row],[type]]="score",SUMPRODUCT($J$1:$AC$1,data[[#This Row],[ci.hts_index]:[stat.tb]]),-1)</f>
        <v>-1</v>
      </c>
      <c r="AE2079">
        <f>IF(data[[#This Row],[type]]="score",RANK(data[[#This Row],[score]],data[score])+COUNTIF($AD$3:AD2079,AD2079)-1,0)</f>
        <v>0</v>
      </c>
    </row>
    <row r="2080" spans="24:31" x14ac:dyDescent="0.25">
      <c r="X2080" s="1"/>
      <c r="Y2080" s="1"/>
      <c r="AD2080">
        <f>IF(data[[#This Row],[type]]="score",SUMPRODUCT($J$1:$AC$1,data[[#This Row],[ci.hts_index]:[stat.tb]]),-1)</f>
        <v>-1</v>
      </c>
      <c r="AE2080">
        <f>IF(data[[#This Row],[type]]="score",RANK(data[[#This Row],[score]],data[score])+COUNTIF($AD$3:AD2080,AD2080)-1,0)</f>
        <v>0</v>
      </c>
    </row>
    <row r="2081" spans="24:31" x14ac:dyDescent="0.25">
      <c r="X2081" s="1"/>
      <c r="Y2081" s="1"/>
      <c r="AD2081">
        <f>IF(data[[#This Row],[type]]="score",SUMPRODUCT($J$1:$AC$1,data[[#This Row],[ci.hts_index]:[stat.tb]]),-1)</f>
        <v>-1</v>
      </c>
      <c r="AE2081">
        <f>IF(data[[#This Row],[type]]="score",RANK(data[[#This Row],[score]],data[score])+COUNTIF($AD$3:AD2081,AD2081)-1,0)</f>
        <v>0</v>
      </c>
    </row>
    <row r="2082" spans="24:31" x14ac:dyDescent="0.25">
      <c r="X2082" s="1"/>
      <c r="Y2082" s="1"/>
      <c r="AD2082">
        <f>IF(data[[#This Row],[type]]="score",SUMPRODUCT($J$1:$AC$1,data[[#This Row],[ci.hts_index]:[stat.tb]]),-1)</f>
        <v>-1</v>
      </c>
      <c r="AE2082">
        <f>IF(data[[#This Row],[type]]="score",RANK(data[[#This Row],[score]],data[score])+COUNTIF($AD$3:AD2082,AD2082)-1,0)</f>
        <v>0</v>
      </c>
    </row>
    <row r="2083" spans="24:31" x14ac:dyDescent="0.25">
      <c r="X2083" s="1"/>
      <c r="Y2083" s="1"/>
      <c r="AD2083">
        <f>IF(data[[#This Row],[type]]="score",SUMPRODUCT($J$1:$AC$1,data[[#This Row],[ci.hts_index]:[stat.tb]]),-1)</f>
        <v>-1</v>
      </c>
      <c r="AE2083">
        <f>IF(data[[#This Row],[type]]="score",RANK(data[[#This Row],[score]],data[score])+COUNTIF($AD$3:AD2083,AD2083)-1,0)</f>
        <v>0</v>
      </c>
    </row>
    <row r="2084" spans="24:31" x14ac:dyDescent="0.25">
      <c r="X2084" s="1"/>
      <c r="Y2084" s="1"/>
      <c r="AD2084">
        <f>IF(data[[#This Row],[type]]="score",SUMPRODUCT($J$1:$AC$1,data[[#This Row],[ci.hts_index]:[stat.tb]]),-1)</f>
        <v>-1</v>
      </c>
      <c r="AE2084">
        <f>IF(data[[#This Row],[type]]="score",RANK(data[[#This Row],[score]],data[score])+COUNTIF($AD$3:AD2084,AD2084)-1,0)</f>
        <v>0</v>
      </c>
    </row>
    <row r="2085" spans="24:31" x14ac:dyDescent="0.25">
      <c r="X2085" s="1"/>
      <c r="Y2085" s="1"/>
      <c r="AD2085">
        <f>IF(data[[#This Row],[type]]="score",SUMPRODUCT($J$1:$AC$1,data[[#This Row],[ci.hts_index]:[stat.tb]]),-1)</f>
        <v>-1</v>
      </c>
      <c r="AE2085">
        <f>IF(data[[#This Row],[type]]="score",RANK(data[[#This Row],[score]],data[score])+COUNTIF($AD$3:AD2085,AD2085)-1,0)</f>
        <v>0</v>
      </c>
    </row>
    <row r="2086" spans="24:31" x14ac:dyDescent="0.25">
      <c r="X2086" s="1"/>
      <c r="Y2086" s="1"/>
      <c r="AD2086">
        <f>IF(data[[#This Row],[type]]="score",SUMPRODUCT($J$1:$AC$1,data[[#This Row],[ci.hts_index]:[stat.tb]]),-1)</f>
        <v>-1</v>
      </c>
      <c r="AE2086">
        <f>IF(data[[#This Row],[type]]="score",RANK(data[[#This Row],[score]],data[score])+COUNTIF($AD$3:AD2086,AD2086)-1,0)</f>
        <v>0</v>
      </c>
    </row>
    <row r="2087" spans="24:31" x14ac:dyDescent="0.25">
      <c r="X2087" s="1"/>
      <c r="Y2087" s="1"/>
      <c r="AD2087">
        <f>IF(data[[#This Row],[type]]="score",SUMPRODUCT($J$1:$AC$1,data[[#This Row],[ci.hts_index]:[stat.tb]]),-1)</f>
        <v>-1</v>
      </c>
      <c r="AE2087">
        <f>IF(data[[#This Row],[type]]="score",RANK(data[[#This Row],[score]],data[score])+COUNTIF($AD$3:AD2087,AD2087)-1,0)</f>
        <v>0</v>
      </c>
    </row>
    <row r="2088" spans="24:31" x14ac:dyDescent="0.25">
      <c r="X2088" s="1"/>
      <c r="Y2088" s="1"/>
      <c r="AD2088">
        <f>IF(data[[#This Row],[type]]="score",SUMPRODUCT($J$1:$AC$1,data[[#This Row],[ci.hts_index]:[stat.tb]]),-1)</f>
        <v>-1</v>
      </c>
      <c r="AE2088">
        <f>IF(data[[#This Row],[type]]="score",RANK(data[[#This Row],[score]],data[score])+COUNTIF($AD$3:AD2088,AD2088)-1,0)</f>
        <v>0</v>
      </c>
    </row>
    <row r="2089" spans="24:31" x14ac:dyDescent="0.25">
      <c r="X2089" s="1"/>
      <c r="Y2089" s="1"/>
      <c r="AD2089">
        <f>IF(data[[#This Row],[type]]="score",SUMPRODUCT($J$1:$AC$1,data[[#This Row],[ci.hts_index]:[stat.tb]]),-1)</f>
        <v>-1</v>
      </c>
      <c r="AE2089">
        <f>IF(data[[#This Row],[type]]="score",RANK(data[[#This Row],[score]],data[score])+COUNTIF($AD$3:AD2089,AD2089)-1,0)</f>
        <v>0</v>
      </c>
    </row>
    <row r="2090" spans="24:31" x14ac:dyDescent="0.25">
      <c r="X2090" s="1"/>
      <c r="Y2090" s="1"/>
      <c r="AD2090">
        <f>IF(data[[#This Row],[type]]="score",SUMPRODUCT($J$1:$AC$1,data[[#This Row],[ci.hts_index]:[stat.tb]]),-1)</f>
        <v>-1</v>
      </c>
      <c r="AE2090">
        <f>IF(data[[#This Row],[type]]="score",RANK(data[[#This Row],[score]],data[score])+COUNTIF($AD$3:AD2090,AD2090)-1,0)</f>
        <v>0</v>
      </c>
    </row>
    <row r="2091" spans="24:31" x14ac:dyDescent="0.25">
      <c r="X2091" s="1"/>
      <c r="Y2091" s="1"/>
      <c r="AD2091">
        <f>IF(data[[#This Row],[type]]="score",SUMPRODUCT($J$1:$AC$1,data[[#This Row],[ci.hts_index]:[stat.tb]]),-1)</f>
        <v>-1</v>
      </c>
      <c r="AE2091">
        <f>IF(data[[#This Row],[type]]="score",RANK(data[[#This Row],[score]],data[score])+COUNTIF($AD$3:AD2091,AD2091)-1,0)</f>
        <v>0</v>
      </c>
    </row>
    <row r="2092" spans="24:31" x14ac:dyDescent="0.25">
      <c r="X2092" s="1"/>
      <c r="Y2092" s="1"/>
      <c r="AD2092">
        <f>IF(data[[#This Row],[type]]="score",SUMPRODUCT($J$1:$AC$1,data[[#This Row],[ci.hts_index]:[stat.tb]]),-1)</f>
        <v>-1</v>
      </c>
      <c r="AE2092">
        <f>IF(data[[#This Row],[type]]="score",RANK(data[[#This Row],[score]],data[score])+COUNTIF($AD$3:AD2092,AD2092)-1,0)</f>
        <v>0</v>
      </c>
    </row>
    <row r="2093" spans="24:31" x14ac:dyDescent="0.25">
      <c r="X2093" s="1"/>
      <c r="Y2093" s="1"/>
      <c r="AD2093">
        <f>IF(data[[#This Row],[type]]="score",SUMPRODUCT($J$1:$AC$1,data[[#This Row],[ci.hts_index]:[stat.tb]]),-1)</f>
        <v>-1</v>
      </c>
      <c r="AE2093">
        <f>IF(data[[#This Row],[type]]="score",RANK(data[[#This Row],[score]],data[score])+COUNTIF($AD$3:AD2093,AD2093)-1,0)</f>
        <v>0</v>
      </c>
    </row>
    <row r="2094" spans="24:31" x14ac:dyDescent="0.25">
      <c r="X2094" s="1"/>
      <c r="Y2094" s="1"/>
      <c r="AD2094">
        <f>IF(data[[#This Row],[type]]="score",SUMPRODUCT($J$1:$AC$1,data[[#This Row],[ci.hts_index]:[stat.tb]]),-1)</f>
        <v>-1</v>
      </c>
      <c r="AE2094">
        <f>IF(data[[#This Row],[type]]="score",RANK(data[[#This Row],[score]],data[score])+COUNTIF($AD$3:AD2094,AD2094)-1,0)</f>
        <v>0</v>
      </c>
    </row>
    <row r="2095" spans="24:31" x14ac:dyDescent="0.25">
      <c r="X2095" s="1"/>
      <c r="Y2095" s="1"/>
      <c r="AD2095">
        <f>IF(data[[#This Row],[type]]="score",SUMPRODUCT($J$1:$AC$1,data[[#This Row],[ci.hts_index]:[stat.tb]]),-1)</f>
        <v>-1</v>
      </c>
      <c r="AE2095">
        <f>IF(data[[#This Row],[type]]="score",RANK(data[[#This Row],[score]],data[score])+COUNTIF($AD$3:AD2095,AD2095)-1,0)</f>
        <v>0</v>
      </c>
    </row>
    <row r="2096" spans="24:31" x14ac:dyDescent="0.25">
      <c r="X2096" s="1"/>
      <c r="Y2096" s="1"/>
      <c r="AD2096">
        <f>IF(data[[#This Row],[type]]="score",SUMPRODUCT($J$1:$AC$1,data[[#This Row],[ci.hts_index]:[stat.tb]]),-1)</f>
        <v>-1</v>
      </c>
      <c r="AE2096">
        <f>IF(data[[#This Row],[type]]="score",RANK(data[[#This Row],[score]],data[score])+COUNTIF($AD$3:AD2096,AD2096)-1,0)</f>
        <v>0</v>
      </c>
    </row>
    <row r="2097" spans="24:31" x14ac:dyDescent="0.25">
      <c r="X2097" s="1"/>
      <c r="Y2097" s="1"/>
      <c r="AD2097">
        <f>IF(data[[#This Row],[type]]="score",SUMPRODUCT($J$1:$AC$1,data[[#This Row],[ci.hts_index]:[stat.tb]]),-1)</f>
        <v>-1</v>
      </c>
      <c r="AE2097">
        <f>IF(data[[#This Row],[type]]="score",RANK(data[[#This Row],[score]],data[score])+COUNTIF($AD$3:AD2097,AD2097)-1,0)</f>
        <v>0</v>
      </c>
    </row>
    <row r="2098" spans="24:31" x14ac:dyDescent="0.25">
      <c r="X2098" s="1"/>
      <c r="Y2098" s="1"/>
      <c r="AD2098">
        <f>IF(data[[#This Row],[type]]="score",SUMPRODUCT($J$1:$AC$1,data[[#This Row],[ci.hts_index]:[stat.tb]]),-1)</f>
        <v>-1</v>
      </c>
      <c r="AE2098">
        <f>IF(data[[#This Row],[type]]="score",RANK(data[[#This Row],[score]],data[score])+COUNTIF($AD$3:AD2098,AD2098)-1,0)</f>
        <v>0</v>
      </c>
    </row>
    <row r="2099" spans="24:31" x14ac:dyDescent="0.25">
      <c r="X2099" s="1"/>
      <c r="Y2099" s="1"/>
      <c r="AD2099">
        <f>IF(data[[#This Row],[type]]="score",SUMPRODUCT($J$1:$AC$1,data[[#This Row],[ci.hts_index]:[stat.tb]]),-1)</f>
        <v>-1</v>
      </c>
      <c r="AE2099">
        <f>IF(data[[#This Row],[type]]="score",RANK(data[[#This Row],[score]],data[score])+COUNTIF($AD$3:AD2099,AD2099)-1,0)</f>
        <v>0</v>
      </c>
    </row>
    <row r="2100" spans="24:31" x14ac:dyDescent="0.25">
      <c r="X2100" s="1"/>
      <c r="Y2100" s="1"/>
      <c r="AD2100">
        <f>IF(data[[#This Row],[type]]="score",SUMPRODUCT($J$1:$AC$1,data[[#This Row],[ci.hts_index]:[stat.tb]]),-1)</f>
        <v>-1</v>
      </c>
      <c r="AE2100">
        <f>IF(data[[#This Row],[type]]="score",RANK(data[[#This Row],[score]],data[score])+COUNTIF($AD$3:AD2100,AD2100)-1,0)</f>
        <v>0</v>
      </c>
    </row>
    <row r="2101" spans="24:31" x14ac:dyDescent="0.25">
      <c r="X2101" s="1"/>
      <c r="Y2101" s="1"/>
      <c r="AD2101">
        <f>IF(data[[#This Row],[type]]="score",SUMPRODUCT($J$1:$AC$1,data[[#This Row],[ci.hts_index]:[stat.tb]]),-1)</f>
        <v>-1</v>
      </c>
      <c r="AE2101">
        <f>IF(data[[#This Row],[type]]="score",RANK(data[[#This Row],[score]],data[score])+COUNTIF($AD$3:AD2101,AD2101)-1,0)</f>
        <v>0</v>
      </c>
    </row>
    <row r="2102" spans="24:31" x14ac:dyDescent="0.25">
      <c r="X2102" s="1"/>
      <c r="Y2102" s="1"/>
      <c r="AD2102">
        <f>IF(data[[#This Row],[type]]="score",SUMPRODUCT($J$1:$AC$1,data[[#This Row],[ci.hts_index]:[stat.tb]]),-1)</f>
        <v>-1</v>
      </c>
      <c r="AE2102">
        <f>IF(data[[#This Row],[type]]="score",RANK(data[[#This Row],[score]],data[score])+COUNTIF($AD$3:AD2102,AD2102)-1,0)</f>
        <v>0</v>
      </c>
    </row>
    <row r="2103" spans="24:31" x14ac:dyDescent="0.25">
      <c r="X2103" s="1"/>
      <c r="Y2103" s="1"/>
      <c r="AD2103">
        <f>IF(data[[#This Row],[type]]="score",SUMPRODUCT($J$1:$AC$1,data[[#This Row],[ci.hts_index]:[stat.tb]]),-1)</f>
        <v>-1</v>
      </c>
      <c r="AE2103">
        <f>IF(data[[#This Row],[type]]="score",RANK(data[[#This Row],[score]],data[score])+COUNTIF($AD$3:AD2103,AD2103)-1,0)</f>
        <v>0</v>
      </c>
    </row>
    <row r="2104" spans="24:31" x14ac:dyDescent="0.25">
      <c r="X2104" s="1"/>
      <c r="Y2104" s="1"/>
      <c r="AD2104">
        <f>IF(data[[#This Row],[type]]="score",SUMPRODUCT($J$1:$AC$1,data[[#This Row],[ci.hts_index]:[stat.tb]]),-1)</f>
        <v>-1</v>
      </c>
      <c r="AE2104">
        <f>IF(data[[#This Row],[type]]="score",RANK(data[[#This Row],[score]],data[score])+COUNTIF($AD$3:AD2104,AD2104)-1,0)</f>
        <v>0</v>
      </c>
    </row>
    <row r="2105" spans="24:31" x14ac:dyDescent="0.25">
      <c r="X2105" s="1"/>
      <c r="Y2105" s="1"/>
      <c r="AD2105">
        <f>IF(data[[#This Row],[type]]="score",SUMPRODUCT($J$1:$AC$1,data[[#This Row],[ci.hts_index]:[stat.tb]]),-1)</f>
        <v>-1</v>
      </c>
      <c r="AE2105">
        <f>IF(data[[#This Row],[type]]="score",RANK(data[[#This Row],[score]],data[score])+COUNTIF($AD$3:AD2105,AD2105)-1,0)</f>
        <v>0</v>
      </c>
    </row>
    <row r="2106" spans="24:31" x14ac:dyDescent="0.25">
      <c r="X2106" s="1"/>
      <c r="Y2106" s="1"/>
      <c r="AD2106">
        <f>IF(data[[#This Row],[type]]="score",SUMPRODUCT($J$1:$AC$1,data[[#This Row],[ci.hts_index]:[stat.tb]]),-1)</f>
        <v>-1</v>
      </c>
      <c r="AE2106">
        <f>IF(data[[#This Row],[type]]="score",RANK(data[[#This Row],[score]],data[score])+COUNTIF($AD$3:AD2106,AD2106)-1,0)</f>
        <v>0</v>
      </c>
    </row>
    <row r="2107" spans="24:31" x14ac:dyDescent="0.25">
      <c r="X2107" s="1"/>
      <c r="Y2107" s="1"/>
      <c r="AD2107">
        <f>IF(data[[#This Row],[type]]="score",SUMPRODUCT($J$1:$AC$1,data[[#This Row],[ci.hts_index]:[stat.tb]]),-1)</f>
        <v>-1</v>
      </c>
      <c r="AE2107">
        <f>IF(data[[#This Row],[type]]="score",RANK(data[[#This Row],[score]],data[score])+COUNTIF($AD$3:AD2107,AD2107)-1,0)</f>
        <v>0</v>
      </c>
    </row>
    <row r="2108" spans="24:31" x14ac:dyDescent="0.25">
      <c r="X2108" s="1"/>
      <c r="Y2108" s="1"/>
      <c r="AD2108">
        <f>IF(data[[#This Row],[type]]="score",SUMPRODUCT($J$1:$AC$1,data[[#This Row],[ci.hts_index]:[stat.tb]]),-1)</f>
        <v>-1</v>
      </c>
      <c r="AE2108">
        <f>IF(data[[#This Row],[type]]="score",RANK(data[[#This Row],[score]],data[score])+COUNTIF($AD$3:AD2108,AD2108)-1,0)</f>
        <v>0</v>
      </c>
    </row>
    <row r="2109" spans="24:31" x14ac:dyDescent="0.25">
      <c r="X2109" s="1"/>
      <c r="Y2109" s="1"/>
      <c r="AD2109">
        <f>IF(data[[#This Row],[type]]="score",SUMPRODUCT($J$1:$AC$1,data[[#This Row],[ci.hts_index]:[stat.tb]]),-1)</f>
        <v>-1</v>
      </c>
      <c r="AE2109">
        <f>IF(data[[#This Row],[type]]="score",RANK(data[[#This Row],[score]],data[score])+COUNTIF($AD$3:AD2109,AD2109)-1,0)</f>
        <v>0</v>
      </c>
    </row>
    <row r="2110" spans="24:31" x14ac:dyDescent="0.25">
      <c r="X2110" s="1"/>
      <c r="Y2110" s="1"/>
      <c r="AD2110">
        <f>IF(data[[#This Row],[type]]="score",SUMPRODUCT($J$1:$AC$1,data[[#This Row],[ci.hts_index]:[stat.tb]]),-1)</f>
        <v>-1</v>
      </c>
      <c r="AE2110">
        <f>IF(data[[#This Row],[type]]="score",RANK(data[[#This Row],[score]],data[score])+COUNTIF($AD$3:AD2110,AD2110)-1,0)</f>
        <v>0</v>
      </c>
    </row>
    <row r="2111" spans="24:31" x14ac:dyDescent="0.25">
      <c r="X2111" s="1"/>
      <c r="Y2111" s="1"/>
      <c r="AD2111">
        <f>IF(data[[#This Row],[type]]="score",SUMPRODUCT($J$1:$AC$1,data[[#This Row],[ci.hts_index]:[stat.tb]]),-1)</f>
        <v>-1</v>
      </c>
      <c r="AE2111">
        <f>IF(data[[#This Row],[type]]="score",RANK(data[[#This Row],[score]],data[score])+COUNTIF($AD$3:AD2111,AD2111)-1,0)</f>
        <v>0</v>
      </c>
    </row>
    <row r="2112" spans="24:31" x14ac:dyDescent="0.25">
      <c r="X2112" s="1"/>
      <c r="Y2112" s="1"/>
      <c r="AD2112">
        <f>IF(data[[#This Row],[type]]="score",SUMPRODUCT($J$1:$AC$1,data[[#This Row],[ci.hts_index]:[stat.tb]]),-1)</f>
        <v>-1</v>
      </c>
      <c r="AE2112">
        <f>IF(data[[#This Row],[type]]="score",RANK(data[[#This Row],[score]],data[score])+COUNTIF($AD$3:AD2112,AD2112)-1,0)</f>
        <v>0</v>
      </c>
    </row>
    <row r="2113" spans="24:31" x14ac:dyDescent="0.25">
      <c r="X2113" s="1"/>
      <c r="Y2113" s="1"/>
      <c r="AD2113">
        <f>IF(data[[#This Row],[type]]="score",SUMPRODUCT($J$1:$AC$1,data[[#This Row],[ci.hts_index]:[stat.tb]]),-1)</f>
        <v>-1</v>
      </c>
      <c r="AE2113">
        <f>IF(data[[#This Row],[type]]="score",RANK(data[[#This Row],[score]],data[score])+COUNTIF($AD$3:AD2113,AD2113)-1,0)</f>
        <v>0</v>
      </c>
    </row>
    <row r="2114" spans="24:31" x14ac:dyDescent="0.25">
      <c r="X2114" s="1"/>
      <c r="Y2114" s="1"/>
      <c r="AD2114">
        <f>IF(data[[#This Row],[type]]="score",SUMPRODUCT($J$1:$AC$1,data[[#This Row],[ci.hts_index]:[stat.tb]]),-1)</f>
        <v>-1</v>
      </c>
      <c r="AE2114">
        <f>IF(data[[#This Row],[type]]="score",RANK(data[[#This Row],[score]],data[score])+COUNTIF($AD$3:AD2114,AD2114)-1,0)</f>
        <v>0</v>
      </c>
    </row>
    <row r="2115" spans="24:31" x14ac:dyDescent="0.25">
      <c r="X2115" s="1"/>
      <c r="Y2115" s="1"/>
      <c r="AD2115">
        <f>IF(data[[#This Row],[type]]="score",SUMPRODUCT($J$1:$AC$1,data[[#This Row],[ci.hts_index]:[stat.tb]]),-1)</f>
        <v>-1</v>
      </c>
      <c r="AE2115">
        <f>IF(data[[#This Row],[type]]="score",RANK(data[[#This Row],[score]],data[score])+COUNTIF($AD$3:AD2115,AD2115)-1,0)</f>
        <v>0</v>
      </c>
    </row>
    <row r="2116" spans="24:31" x14ac:dyDescent="0.25">
      <c r="X2116" s="1"/>
      <c r="Y2116" s="1"/>
      <c r="AD2116">
        <f>IF(data[[#This Row],[type]]="score",SUMPRODUCT($J$1:$AC$1,data[[#This Row],[ci.hts_index]:[stat.tb]]),-1)</f>
        <v>-1</v>
      </c>
      <c r="AE2116">
        <f>IF(data[[#This Row],[type]]="score",RANK(data[[#This Row],[score]],data[score])+COUNTIF($AD$3:AD2116,AD2116)-1,0)</f>
        <v>0</v>
      </c>
    </row>
    <row r="2117" spans="24:31" x14ac:dyDescent="0.25">
      <c r="X2117" s="1"/>
      <c r="Y2117" s="1"/>
      <c r="AD2117">
        <f>IF(data[[#This Row],[type]]="score",SUMPRODUCT($J$1:$AC$1,data[[#This Row],[ci.hts_index]:[stat.tb]]),-1)</f>
        <v>-1</v>
      </c>
      <c r="AE2117">
        <f>IF(data[[#This Row],[type]]="score",RANK(data[[#This Row],[score]],data[score])+COUNTIF($AD$3:AD2117,AD2117)-1,0)</f>
        <v>0</v>
      </c>
    </row>
    <row r="2118" spans="24:31" x14ac:dyDescent="0.25">
      <c r="X2118" s="1"/>
      <c r="Y2118" s="1"/>
      <c r="AD2118">
        <f>IF(data[[#This Row],[type]]="score",SUMPRODUCT($J$1:$AC$1,data[[#This Row],[ci.hts_index]:[stat.tb]]),-1)</f>
        <v>-1</v>
      </c>
      <c r="AE2118">
        <f>IF(data[[#This Row],[type]]="score",RANK(data[[#This Row],[score]],data[score])+COUNTIF($AD$3:AD2118,AD2118)-1,0)</f>
        <v>0</v>
      </c>
    </row>
    <row r="2119" spans="24:31" x14ac:dyDescent="0.25">
      <c r="X2119" s="1"/>
      <c r="Y2119" s="1"/>
      <c r="AD2119">
        <f>IF(data[[#This Row],[type]]="score",SUMPRODUCT($J$1:$AC$1,data[[#This Row],[ci.hts_index]:[stat.tb]]),-1)</f>
        <v>-1</v>
      </c>
      <c r="AE2119">
        <f>IF(data[[#This Row],[type]]="score",RANK(data[[#This Row],[score]],data[score])+COUNTIF($AD$3:AD2119,AD2119)-1,0)</f>
        <v>0</v>
      </c>
    </row>
    <row r="2120" spans="24:31" x14ac:dyDescent="0.25">
      <c r="X2120" s="1"/>
      <c r="Y2120" s="1"/>
      <c r="AD2120">
        <f>IF(data[[#This Row],[type]]="score",SUMPRODUCT($J$1:$AC$1,data[[#This Row],[ci.hts_index]:[stat.tb]]),-1)</f>
        <v>-1</v>
      </c>
      <c r="AE2120">
        <f>IF(data[[#This Row],[type]]="score",RANK(data[[#This Row],[score]],data[score])+COUNTIF($AD$3:AD2120,AD2120)-1,0)</f>
        <v>0</v>
      </c>
    </row>
    <row r="2121" spans="24:31" x14ac:dyDescent="0.25">
      <c r="X2121" s="1"/>
      <c r="Y2121" s="1"/>
      <c r="AD2121">
        <f>IF(data[[#This Row],[type]]="score",SUMPRODUCT($J$1:$AC$1,data[[#This Row],[ci.hts_index]:[stat.tb]]),-1)</f>
        <v>-1</v>
      </c>
      <c r="AE2121">
        <f>IF(data[[#This Row],[type]]="score",RANK(data[[#This Row],[score]],data[score])+COUNTIF($AD$3:AD2121,AD2121)-1,0)</f>
        <v>0</v>
      </c>
    </row>
    <row r="2122" spans="24:31" x14ac:dyDescent="0.25">
      <c r="X2122" s="1"/>
      <c r="Y2122" s="1"/>
      <c r="AD2122">
        <f>IF(data[[#This Row],[type]]="score",SUMPRODUCT($J$1:$AC$1,data[[#This Row],[ci.hts_index]:[stat.tb]]),-1)</f>
        <v>-1</v>
      </c>
      <c r="AE2122">
        <f>IF(data[[#This Row],[type]]="score",RANK(data[[#This Row],[score]],data[score])+COUNTIF($AD$3:AD2122,AD2122)-1,0)</f>
        <v>0</v>
      </c>
    </row>
    <row r="2123" spans="24:31" x14ac:dyDescent="0.25">
      <c r="X2123" s="1"/>
      <c r="Y2123" s="1"/>
      <c r="AD2123">
        <f>IF(data[[#This Row],[type]]="score",SUMPRODUCT($J$1:$AC$1,data[[#This Row],[ci.hts_index]:[stat.tb]]),-1)</f>
        <v>-1</v>
      </c>
      <c r="AE2123">
        <f>IF(data[[#This Row],[type]]="score",RANK(data[[#This Row],[score]],data[score])+COUNTIF($AD$3:AD2123,AD2123)-1,0)</f>
        <v>0</v>
      </c>
    </row>
    <row r="2124" spans="24:31" x14ac:dyDescent="0.25">
      <c r="X2124" s="1"/>
      <c r="Y2124" s="1"/>
      <c r="AD2124">
        <f>IF(data[[#This Row],[type]]="score",SUMPRODUCT($J$1:$AC$1,data[[#This Row],[ci.hts_index]:[stat.tb]]),-1)</f>
        <v>-1</v>
      </c>
      <c r="AE2124">
        <f>IF(data[[#This Row],[type]]="score",RANK(data[[#This Row],[score]],data[score])+COUNTIF($AD$3:AD2124,AD2124)-1,0)</f>
        <v>0</v>
      </c>
    </row>
    <row r="2125" spans="24:31" x14ac:dyDescent="0.25">
      <c r="X2125" s="1"/>
      <c r="Y2125" s="1"/>
      <c r="AD2125">
        <f>IF(data[[#This Row],[type]]="score",SUMPRODUCT($J$1:$AC$1,data[[#This Row],[ci.hts_index]:[stat.tb]]),-1)</f>
        <v>-1</v>
      </c>
      <c r="AE2125">
        <f>IF(data[[#This Row],[type]]="score",RANK(data[[#This Row],[score]],data[score])+COUNTIF($AD$3:AD2125,AD2125)-1,0)</f>
        <v>0</v>
      </c>
    </row>
    <row r="2126" spans="24:31" x14ac:dyDescent="0.25">
      <c r="X2126" s="1"/>
      <c r="Y2126" s="1"/>
      <c r="AD2126">
        <f>IF(data[[#This Row],[type]]="score",SUMPRODUCT($J$1:$AC$1,data[[#This Row],[ci.hts_index]:[stat.tb]]),-1)</f>
        <v>-1</v>
      </c>
      <c r="AE2126">
        <f>IF(data[[#This Row],[type]]="score",RANK(data[[#This Row],[score]],data[score])+COUNTIF($AD$3:AD2126,AD2126)-1,0)</f>
        <v>0</v>
      </c>
    </row>
    <row r="2127" spans="24:31" x14ac:dyDescent="0.25">
      <c r="X2127" s="1"/>
      <c r="Y2127" s="1"/>
      <c r="AD2127">
        <f>IF(data[[#This Row],[type]]="score",SUMPRODUCT($J$1:$AC$1,data[[#This Row],[ci.hts_index]:[stat.tb]]),-1)</f>
        <v>-1</v>
      </c>
      <c r="AE2127">
        <f>IF(data[[#This Row],[type]]="score",RANK(data[[#This Row],[score]],data[score])+COUNTIF($AD$3:AD2127,AD2127)-1,0)</f>
        <v>0</v>
      </c>
    </row>
    <row r="2128" spans="24:31" x14ac:dyDescent="0.25">
      <c r="X2128" s="1"/>
      <c r="Y2128" s="1"/>
      <c r="AD2128">
        <f>IF(data[[#This Row],[type]]="score",SUMPRODUCT($J$1:$AC$1,data[[#This Row],[ci.hts_index]:[stat.tb]]),-1)</f>
        <v>-1</v>
      </c>
      <c r="AE2128">
        <f>IF(data[[#This Row],[type]]="score",RANK(data[[#This Row],[score]],data[score])+COUNTIF($AD$3:AD2128,AD2128)-1,0)</f>
        <v>0</v>
      </c>
    </row>
    <row r="2129" spans="24:31" x14ac:dyDescent="0.25">
      <c r="X2129" s="1"/>
      <c r="Y2129" s="1"/>
      <c r="AD2129">
        <f>IF(data[[#This Row],[type]]="score",SUMPRODUCT($J$1:$AC$1,data[[#This Row],[ci.hts_index]:[stat.tb]]),-1)</f>
        <v>-1</v>
      </c>
      <c r="AE2129">
        <f>IF(data[[#This Row],[type]]="score",RANK(data[[#This Row],[score]],data[score])+COUNTIF($AD$3:AD2129,AD2129)-1,0)</f>
        <v>0</v>
      </c>
    </row>
    <row r="2130" spans="24:31" x14ac:dyDescent="0.25">
      <c r="X2130" s="1"/>
      <c r="Y2130" s="1"/>
      <c r="AD2130">
        <f>IF(data[[#This Row],[type]]="score",SUMPRODUCT($J$1:$AC$1,data[[#This Row],[ci.hts_index]:[stat.tb]]),-1)</f>
        <v>-1</v>
      </c>
      <c r="AE2130">
        <f>IF(data[[#This Row],[type]]="score",RANK(data[[#This Row],[score]],data[score])+COUNTIF($AD$3:AD2130,AD2130)-1,0)</f>
        <v>0</v>
      </c>
    </row>
    <row r="2131" spans="24:31" x14ac:dyDescent="0.25">
      <c r="X2131" s="1"/>
      <c r="Y2131" s="1"/>
      <c r="AD2131">
        <f>IF(data[[#This Row],[type]]="score",SUMPRODUCT($J$1:$AC$1,data[[#This Row],[ci.hts_index]:[stat.tb]]),-1)</f>
        <v>-1</v>
      </c>
      <c r="AE2131">
        <f>IF(data[[#This Row],[type]]="score",RANK(data[[#This Row],[score]],data[score])+COUNTIF($AD$3:AD2131,AD2131)-1,0)</f>
        <v>0</v>
      </c>
    </row>
    <row r="2132" spans="24:31" x14ac:dyDescent="0.25">
      <c r="X2132" s="1"/>
      <c r="Y2132" s="1"/>
      <c r="AD2132">
        <f>IF(data[[#This Row],[type]]="score",SUMPRODUCT($J$1:$AC$1,data[[#This Row],[ci.hts_index]:[stat.tb]]),-1)</f>
        <v>-1</v>
      </c>
      <c r="AE2132">
        <f>IF(data[[#This Row],[type]]="score",RANK(data[[#This Row],[score]],data[score])+COUNTIF($AD$3:AD2132,AD2132)-1,0)</f>
        <v>0</v>
      </c>
    </row>
    <row r="2133" spans="24:31" x14ac:dyDescent="0.25">
      <c r="X2133" s="1"/>
      <c r="Y2133" s="1"/>
      <c r="AD2133">
        <f>IF(data[[#This Row],[type]]="score",SUMPRODUCT($J$1:$AC$1,data[[#This Row],[ci.hts_index]:[stat.tb]]),-1)</f>
        <v>-1</v>
      </c>
      <c r="AE2133">
        <f>IF(data[[#This Row],[type]]="score",RANK(data[[#This Row],[score]],data[score])+COUNTIF($AD$3:AD2133,AD2133)-1,0)</f>
        <v>0</v>
      </c>
    </row>
    <row r="2134" spans="24:31" x14ac:dyDescent="0.25">
      <c r="X2134" s="1"/>
      <c r="Y2134" s="1"/>
      <c r="AD2134">
        <f>IF(data[[#This Row],[type]]="score",SUMPRODUCT($J$1:$AC$1,data[[#This Row],[ci.hts_index]:[stat.tb]]),-1)</f>
        <v>-1</v>
      </c>
      <c r="AE2134">
        <f>IF(data[[#This Row],[type]]="score",RANK(data[[#This Row],[score]],data[score])+COUNTIF($AD$3:AD2134,AD2134)-1,0)</f>
        <v>0</v>
      </c>
    </row>
    <row r="2135" spans="24:31" x14ac:dyDescent="0.25">
      <c r="X2135" s="1"/>
      <c r="Y2135" s="1"/>
      <c r="AD2135">
        <f>IF(data[[#This Row],[type]]="score",SUMPRODUCT($J$1:$AC$1,data[[#This Row],[ci.hts_index]:[stat.tb]]),-1)</f>
        <v>-1</v>
      </c>
      <c r="AE2135">
        <f>IF(data[[#This Row],[type]]="score",RANK(data[[#This Row],[score]],data[score])+COUNTIF($AD$3:AD2135,AD2135)-1,0)</f>
        <v>0</v>
      </c>
    </row>
    <row r="2136" spans="24:31" x14ac:dyDescent="0.25">
      <c r="X2136" s="1"/>
      <c r="Y2136" s="1"/>
      <c r="AD2136">
        <f>IF(data[[#This Row],[type]]="score",SUMPRODUCT($J$1:$AC$1,data[[#This Row],[ci.hts_index]:[stat.tb]]),-1)</f>
        <v>-1</v>
      </c>
      <c r="AE2136">
        <f>IF(data[[#This Row],[type]]="score",RANK(data[[#This Row],[score]],data[score])+COUNTIF($AD$3:AD2136,AD2136)-1,0)</f>
        <v>0</v>
      </c>
    </row>
    <row r="2137" spans="24:31" x14ac:dyDescent="0.25">
      <c r="X2137" s="1"/>
      <c r="Y2137" s="1"/>
      <c r="AD2137">
        <f>IF(data[[#This Row],[type]]="score",SUMPRODUCT($J$1:$AC$1,data[[#This Row],[ci.hts_index]:[stat.tb]]),-1)</f>
        <v>-1</v>
      </c>
      <c r="AE2137">
        <f>IF(data[[#This Row],[type]]="score",RANK(data[[#This Row],[score]],data[score])+COUNTIF($AD$3:AD2137,AD2137)-1,0)</f>
        <v>0</v>
      </c>
    </row>
    <row r="2138" spans="24:31" x14ac:dyDescent="0.25">
      <c r="X2138" s="1"/>
      <c r="Y2138" s="1"/>
      <c r="AD2138">
        <f>IF(data[[#This Row],[type]]="score",SUMPRODUCT($J$1:$AC$1,data[[#This Row],[ci.hts_index]:[stat.tb]]),-1)</f>
        <v>-1</v>
      </c>
      <c r="AE2138">
        <f>IF(data[[#This Row],[type]]="score",RANK(data[[#This Row],[score]],data[score])+COUNTIF($AD$3:AD2138,AD2138)-1,0)</f>
        <v>0</v>
      </c>
    </row>
    <row r="2139" spans="24:31" x14ac:dyDescent="0.25">
      <c r="X2139" s="1"/>
      <c r="Y2139" s="1"/>
      <c r="AD2139">
        <f>IF(data[[#This Row],[type]]="score",SUMPRODUCT($J$1:$AC$1,data[[#This Row],[ci.hts_index]:[stat.tb]]),-1)</f>
        <v>-1</v>
      </c>
      <c r="AE2139">
        <f>IF(data[[#This Row],[type]]="score",RANK(data[[#This Row],[score]],data[score])+COUNTIF($AD$3:AD2139,AD2139)-1,0)</f>
        <v>0</v>
      </c>
    </row>
    <row r="2140" spans="24:31" x14ac:dyDescent="0.25">
      <c r="X2140" s="1"/>
      <c r="Y2140" s="1"/>
      <c r="AD2140">
        <f>IF(data[[#This Row],[type]]="score",SUMPRODUCT($J$1:$AC$1,data[[#This Row],[ci.hts_index]:[stat.tb]]),-1)</f>
        <v>-1</v>
      </c>
      <c r="AE2140">
        <f>IF(data[[#This Row],[type]]="score",RANK(data[[#This Row],[score]],data[score])+COUNTIF($AD$3:AD2140,AD2140)-1,0)</f>
        <v>0</v>
      </c>
    </row>
    <row r="2141" spans="24:31" x14ac:dyDescent="0.25">
      <c r="X2141" s="1"/>
      <c r="Y2141" s="1"/>
      <c r="AD2141">
        <f>IF(data[[#This Row],[type]]="score",SUMPRODUCT($J$1:$AC$1,data[[#This Row],[ci.hts_index]:[stat.tb]]),-1)</f>
        <v>-1</v>
      </c>
      <c r="AE2141">
        <f>IF(data[[#This Row],[type]]="score",RANK(data[[#This Row],[score]],data[score])+COUNTIF($AD$3:AD2141,AD2141)-1,0)</f>
        <v>0</v>
      </c>
    </row>
    <row r="2142" spans="24:31" x14ac:dyDescent="0.25">
      <c r="X2142" s="1"/>
      <c r="Y2142" s="1"/>
      <c r="AD2142">
        <f>IF(data[[#This Row],[type]]="score",SUMPRODUCT($J$1:$AC$1,data[[#This Row],[ci.hts_index]:[stat.tb]]),-1)</f>
        <v>-1</v>
      </c>
      <c r="AE2142">
        <f>IF(data[[#This Row],[type]]="score",RANK(data[[#This Row],[score]],data[score])+COUNTIF($AD$3:AD2142,AD2142)-1,0)</f>
        <v>0</v>
      </c>
    </row>
    <row r="2143" spans="24:31" x14ac:dyDescent="0.25">
      <c r="X2143" s="1"/>
      <c r="Y2143" s="1"/>
      <c r="AD2143">
        <f>IF(data[[#This Row],[type]]="score",SUMPRODUCT($J$1:$AC$1,data[[#This Row],[ci.hts_index]:[stat.tb]]),-1)</f>
        <v>-1</v>
      </c>
      <c r="AE2143">
        <f>IF(data[[#This Row],[type]]="score",RANK(data[[#This Row],[score]],data[score])+COUNTIF($AD$3:AD2143,AD2143)-1,0)</f>
        <v>0</v>
      </c>
    </row>
    <row r="2144" spans="24:31" x14ac:dyDescent="0.25">
      <c r="X2144" s="1"/>
      <c r="Y2144" s="1"/>
      <c r="AD2144">
        <f>IF(data[[#This Row],[type]]="score",SUMPRODUCT($J$1:$AC$1,data[[#This Row],[ci.hts_index]:[stat.tb]]),-1)</f>
        <v>-1</v>
      </c>
      <c r="AE2144">
        <f>IF(data[[#This Row],[type]]="score",RANK(data[[#This Row],[score]],data[score])+COUNTIF($AD$3:AD2144,AD2144)-1,0)</f>
        <v>0</v>
      </c>
    </row>
    <row r="2145" spans="24:31" x14ac:dyDescent="0.25">
      <c r="X2145" s="1"/>
      <c r="Y2145" s="1"/>
      <c r="AD2145">
        <f>IF(data[[#This Row],[type]]="score",SUMPRODUCT($J$1:$AC$1,data[[#This Row],[ci.hts_index]:[stat.tb]]),-1)</f>
        <v>-1</v>
      </c>
      <c r="AE2145">
        <f>IF(data[[#This Row],[type]]="score",RANK(data[[#This Row],[score]],data[score])+COUNTIF($AD$3:AD2145,AD2145)-1,0)</f>
        <v>0</v>
      </c>
    </row>
    <row r="2146" spans="24:31" x14ac:dyDescent="0.25">
      <c r="X2146" s="1"/>
      <c r="Y2146" s="1"/>
      <c r="AD2146">
        <f>IF(data[[#This Row],[type]]="score",SUMPRODUCT($J$1:$AC$1,data[[#This Row],[ci.hts_index]:[stat.tb]]),-1)</f>
        <v>-1</v>
      </c>
      <c r="AE2146">
        <f>IF(data[[#This Row],[type]]="score",RANK(data[[#This Row],[score]],data[score])+COUNTIF($AD$3:AD2146,AD2146)-1,0)</f>
        <v>0</v>
      </c>
    </row>
    <row r="2147" spans="24:31" x14ac:dyDescent="0.25">
      <c r="X2147" s="1"/>
      <c r="Y2147" s="1"/>
      <c r="AD2147">
        <f>IF(data[[#This Row],[type]]="score",SUMPRODUCT($J$1:$AC$1,data[[#This Row],[ci.hts_index]:[stat.tb]]),-1)</f>
        <v>-1</v>
      </c>
      <c r="AE2147">
        <f>IF(data[[#This Row],[type]]="score",RANK(data[[#This Row],[score]],data[score])+COUNTIF($AD$3:AD2147,AD2147)-1,0)</f>
        <v>0</v>
      </c>
    </row>
    <row r="2148" spans="24:31" x14ac:dyDescent="0.25">
      <c r="X2148" s="1"/>
      <c r="Y2148" s="1"/>
      <c r="AD2148">
        <f>IF(data[[#This Row],[type]]="score",SUMPRODUCT($J$1:$AC$1,data[[#This Row],[ci.hts_index]:[stat.tb]]),-1)</f>
        <v>-1</v>
      </c>
      <c r="AE2148">
        <f>IF(data[[#This Row],[type]]="score",RANK(data[[#This Row],[score]],data[score])+COUNTIF($AD$3:AD2148,AD2148)-1,0)</f>
        <v>0</v>
      </c>
    </row>
    <row r="2149" spans="24:31" x14ac:dyDescent="0.25">
      <c r="X2149" s="1"/>
      <c r="Y2149" s="1"/>
      <c r="AD2149">
        <f>IF(data[[#This Row],[type]]="score",SUMPRODUCT($J$1:$AC$1,data[[#This Row],[ci.hts_index]:[stat.tb]]),-1)</f>
        <v>-1</v>
      </c>
      <c r="AE2149">
        <f>IF(data[[#This Row],[type]]="score",RANK(data[[#This Row],[score]],data[score])+COUNTIF($AD$3:AD2149,AD2149)-1,0)</f>
        <v>0</v>
      </c>
    </row>
    <row r="2150" spans="24:31" x14ac:dyDescent="0.25">
      <c r="X2150" s="1"/>
      <c r="Y2150" s="1"/>
      <c r="AD2150">
        <f>IF(data[[#This Row],[type]]="score",SUMPRODUCT($J$1:$AC$1,data[[#This Row],[ci.hts_index]:[stat.tb]]),-1)</f>
        <v>-1</v>
      </c>
      <c r="AE2150">
        <f>IF(data[[#This Row],[type]]="score",RANK(data[[#This Row],[score]],data[score])+COUNTIF($AD$3:AD2150,AD2150)-1,0)</f>
        <v>0</v>
      </c>
    </row>
    <row r="2151" spans="24:31" x14ac:dyDescent="0.25">
      <c r="X2151" s="1"/>
      <c r="Y2151" s="1"/>
      <c r="AD2151">
        <f>IF(data[[#This Row],[type]]="score",SUMPRODUCT($J$1:$AC$1,data[[#This Row],[ci.hts_index]:[stat.tb]]),-1)</f>
        <v>-1</v>
      </c>
      <c r="AE2151">
        <f>IF(data[[#This Row],[type]]="score",RANK(data[[#This Row],[score]],data[score])+COUNTIF($AD$3:AD2151,AD2151)-1,0)</f>
        <v>0</v>
      </c>
    </row>
    <row r="2152" spans="24:31" x14ac:dyDescent="0.25">
      <c r="X2152" s="1"/>
      <c r="Y2152" s="1"/>
      <c r="AD2152">
        <f>IF(data[[#This Row],[type]]="score",SUMPRODUCT($J$1:$AC$1,data[[#This Row],[ci.hts_index]:[stat.tb]]),-1)</f>
        <v>-1</v>
      </c>
      <c r="AE2152">
        <f>IF(data[[#This Row],[type]]="score",RANK(data[[#This Row],[score]],data[score])+COUNTIF($AD$3:AD2152,AD2152)-1,0)</f>
        <v>0</v>
      </c>
    </row>
    <row r="2153" spans="24:31" x14ac:dyDescent="0.25">
      <c r="X2153" s="1"/>
      <c r="Y2153" s="1"/>
      <c r="AD2153">
        <f>IF(data[[#This Row],[type]]="score",SUMPRODUCT($J$1:$AC$1,data[[#This Row],[ci.hts_index]:[stat.tb]]),-1)</f>
        <v>-1</v>
      </c>
      <c r="AE2153">
        <f>IF(data[[#This Row],[type]]="score",RANK(data[[#This Row],[score]],data[score])+COUNTIF($AD$3:AD2153,AD2153)-1,0)</f>
        <v>0</v>
      </c>
    </row>
    <row r="2154" spans="24:31" x14ac:dyDescent="0.25">
      <c r="X2154" s="1"/>
      <c r="Y2154" s="1"/>
      <c r="AD2154">
        <f>IF(data[[#This Row],[type]]="score",SUMPRODUCT($J$1:$AC$1,data[[#This Row],[ci.hts_index]:[stat.tb]]),-1)</f>
        <v>-1</v>
      </c>
      <c r="AE2154">
        <f>IF(data[[#This Row],[type]]="score",RANK(data[[#This Row],[score]],data[score])+COUNTIF($AD$3:AD2154,AD2154)-1,0)</f>
        <v>0</v>
      </c>
    </row>
    <row r="2155" spans="24:31" x14ac:dyDescent="0.25">
      <c r="X2155" s="1"/>
      <c r="Y2155" s="1"/>
      <c r="AD2155">
        <f>IF(data[[#This Row],[type]]="score",SUMPRODUCT($J$1:$AC$1,data[[#This Row],[ci.hts_index]:[stat.tb]]),-1)</f>
        <v>-1</v>
      </c>
      <c r="AE2155">
        <f>IF(data[[#This Row],[type]]="score",RANK(data[[#This Row],[score]],data[score])+COUNTIF($AD$3:AD2155,AD2155)-1,0)</f>
        <v>0</v>
      </c>
    </row>
    <row r="2156" spans="24:31" x14ac:dyDescent="0.25">
      <c r="X2156" s="1"/>
      <c r="Y2156" s="1"/>
      <c r="AD2156">
        <f>IF(data[[#This Row],[type]]="score",SUMPRODUCT($J$1:$AC$1,data[[#This Row],[ci.hts_index]:[stat.tb]]),-1)</f>
        <v>-1</v>
      </c>
      <c r="AE2156">
        <f>IF(data[[#This Row],[type]]="score",RANK(data[[#This Row],[score]],data[score])+COUNTIF($AD$3:AD2156,AD2156)-1,0)</f>
        <v>0</v>
      </c>
    </row>
    <row r="2157" spans="24:31" x14ac:dyDescent="0.25">
      <c r="X2157" s="1"/>
      <c r="Y2157" s="1"/>
      <c r="AD2157">
        <f>IF(data[[#This Row],[type]]="score",SUMPRODUCT($J$1:$AC$1,data[[#This Row],[ci.hts_index]:[stat.tb]]),-1)</f>
        <v>-1</v>
      </c>
      <c r="AE2157">
        <f>IF(data[[#This Row],[type]]="score",RANK(data[[#This Row],[score]],data[score])+COUNTIF($AD$3:AD2157,AD2157)-1,0)</f>
        <v>0</v>
      </c>
    </row>
    <row r="2158" spans="24:31" x14ac:dyDescent="0.25">
      <c r="X2158" s="1"/>
      <c r="Y2158" s="1"/>
      <c r="AD2158">
        <f>IF(data[[#This Row],[type]]="score",SUMPRODUCT($J$1:$AC$1,data[[#This Row],[ci.hts_index]:[stat.tb]]),-1)</f>
        <v>-1</v>
      </c>
      <c r="AE2158">
        <f>IF(data[[#This Row],[type]]="score",RANK(data[[#This Row],[score]],data[score])+COUNTIF($AD$3:AD2158,AD2158)-1,0)</f>
        <v>0</v>
      </c>
    </row>
    <row r="2159" spans="24:31" x14ac:dyDescent="0.25">
      <c r="X2159" s="1"/>
      <c r="Y2159" s="1"/>
      <c r="AD2159">
        <f>IF(data[[#This Row],[type]]="score",SUMPRODUCT($J$1:$AC$1,data[[#This Row],[ci.hts_index]:[stat.tb]]),-1)</f>
        <v>-1</v>
      </c>
      <c r="AE2159">
        <f>IF(data[[#This Row],[type]]="score",RANK(data[[#This Row],[score]],data[score])+COUNTIF($AD$3:AD2159,AD2159)-1,0)</f>
        <v>0</v>
      </c>
    </row>
    <row r="2160" spans="24:31" x14ac:dyDescent="0.25">
      <c r="X2160" s="1"/>
      <c r="Y2160" s="1"/>
      <c r="AD2160">
        <f>IF(data[[#This Row],[type]]="score",SUMPRODUCT($J$1:$AC$1,data[[#This Row],[ci.hts_index]:[stat.tb]]),-1)</f>
        <v>-1</v>
      </c>
      <c r="AE2160">
        <f>IF(data[[#This Row],[type]]="score",RANK(data[[#This Row],[score]],data[score])+COUNTIF($AD$3:AD2160,AD2160)-1,0)</f>
        <v>0</v>
      </c>
    </row>
    <row r="2161" spans="24:31" x14ac:dyDescent="0.25">
      <c r="X2161" s="1"/>
      <c r="Y2161" s="1"/>
      <c r="AD2161">
        <f>IF(data[[#This Row],[type]]="score",SUMPRODUCT($J$1:$AC$1,data[[#This Row],[ci.hts_index]:[stat.tb]]),-1)</f>
        <v>-1</v>
      </c>
      <c r="AE2161">
        <f>IF(data[[#This Row],[type]]="score",RANK(data[[#This Row],[score]],data[score])+COUNTIF($AD$3:AD2161,AD2161)-1,0)</f>
        <v>0</v>
      </c>
    </row>
    <row r="2162" spans="24:31" x14ac:dyDescent="0.25">
      <c r="X2162" s="1"/>
      <c r="Y2162" s="1"/>
      <c r="AD2162">
        <f>IF(data[[#This Row],[type]]="score",SUMPRODUCT($J$1:$AC$1,data[[#This Row],[ci.hts_index]:[stat.tb]]),-1)</f>
        <v>-1</v>
      </c>
      <c r="AE2162">
        <f>IF(data[[#This Row],[type]]="score",RANK(data[[#This Row],[score]],data[score])+COUNTIF($AD$3:AD2162,AD2162)-1,0)</f>
        <v>0</v>
      </c>
    </row>
    <row r="2163" spans="24:31" x14ac:dyDescent="0.25">
      <c r="X2163" s="1"/>
      <c r="Y2163" s="1"/>
      <c r="AD2163">
        <f>IF(data[[#This Row],[type]]="score",SUMPRODUCT($J$1:$AC$1,data[[#This Row],[ci.hts_index]:[stat.tb]]),-1)</f>
        <v>-1</v>
      </c>
      <c r="AE2163">
        <f>IF(data[[#This Row],[type]]="score",RANK(data[[#This Row],[score]],data[score])+COUNTIF($AD$3:AD2163,AD2163)-1,0)</f>
        <v>0</v>
      </c>
    </row>
    <row r="2164" spans="24:31" x14ac:dyDescent="0.25">
      <c r="X2164" s="1"/>
      <c r="Y2164" s="1"/>
      <c r="AD2164">
        <f>IF(data[[#This Row],[type]]="score",SUMPRODUCT($J$1:$AC$1,data[[#This Row],[ci.hts_index]:[stat.tb]]),-1)</f>
        <v>-1</v>
      </c>
      <c r="AE2164">
        <f>IF(data[[#This Row],[type]]="score",RANK(data[[#This Row],[score]],data[score])+COUNTIF($AD$3:AD2164,AD2164)-1,0)</f>
        <v>0</v>
      </c>
    </row>
    <row r="2165" spans="24:31" x14ac:dyDescent="0.25">
      <c r="X2165" s="1"/>
      <c r="Y2165" s="1"/>
      <c r="AD2165">
        <f>IF(data[[#This Row],[type]]="score",SUMPRODUCT($J$1:$AC$1,data[[#This Row],[ci.hts_index]:[stat.tb]]),-1)</f>
        <v>-1</v>
      </c>
      <c r="AE2165">
        <f>IF(data[[#This Row],[type]]="score",RANK(data[[#This Row],[score]],data[score])+COUNTIF($AD$3:AD2165,AD2165)-1,0)</f>
        <v>0</v>
      </c>
    </row>
    <row r="2166" spans="24:31" x14ac:dyDescent="0.25">
      <c r="X2166" s="1"/>
      <c r="Y2166" s="1"/>
      <c r="AD2166">
        <f>IF(data[[#This Row],[type]]="score",SUMPRODUCT($J$1:$AC$1,data[[#This Row],[ci.hts_index]:[stat.tb]]),-1)</f>
        <v>-1</v>
      </c>
      <c r="AE2166">
        <f>IF(data[[#This Row],[type]]="score",RANK(data[[#This Row],[score]],data[score])+COUNTIF($AD$3:AD2166,AD2166)-1,0)</f>
        <v>0</v>
      </c>
    </row>
    <row r="2167" spans="24:31" x14ac:dyDescent="0.25">
      <c r="X2167" s="1"/>
      <c r="Y2167" s="1"/>
      <c r="AD2167">
        <f>IF(data[[#This Row],[type]]="score",SUMPRODUCT($J$1:$AC$1,data[[#This Row],[ci.hts_index]:[stat.tb]]),-1)</f>
        <v>-1</v>
      </c>
      <c r="AE2167">
        <f>IF(data[[#This Row],[type]]="score",RANK(data[[#This Row],[score]],data[score])+COUNTIF($AD$3:AD2167,AD2167)-1,0)</f>
        <v>0</v>
      </c>
    </row>
    <row r="2168" spans="24:31" x14ac:dyDescent="0.25">
      <c r="X2168" s="1"/>
      <c r="Y2168" s="1"/>
      <c r="AD2168">
        <f>IF(data[[#This Row],[type]]="score",SUMPRODUCT($J$1:$AC$1,data[[#This Row],[ci.hts_index]:[stat.tb]]),-1)</f>
        <v>-1</v>
      </c>
      <c r="AE2168">
        <f>IF(data[[#This Row],[type]]="score",RANK(data[[#This Row],[score]],data[score])+COUNTIF($AD$3:AD2168,AD2168)-1,0)</f>
        <v>0</v>
      </c>
    </row>
    <row r="2169" spans="24:31" x14ac:dyDescent="0.25">
      <c r="X2169" s="1"/>
      <c r="Y2169" s="1"/>
      <c r="AD2169">
        <f>IF(data[[#This Row],[type]]="score",SUMPRODUCT($J$1:$AC$1,data[[#This Row],[ci.hts_index]:[stat.tb]]),-1)</f>
        <v>-1</v>
      </c>
      <c r="AE2169">
        <f>IF(data[[#This Row],[type]]="score",RANK(data[[#This Row],[score]],data[score])+COUNTIF($AD$3:AD2169,AD2169)-1,0)</f>
        <v>0</v>
      </c>
    </row>
    <row r="2170" spans="24:31" x14ac:dyDescent="0.25">
      <c r="X2170" s="1"/>
      <c r="Y2170" s="1"/>
      <c r="AD2170">
        <f>IF(data[[#This Row],[type]]="score",SUMPRODUCT($J$1:$AC$1,data[[#This Row],[ci.hts_index]:[stat.tb]]),-1)</f>
        <v>-1</v>
      </c>
      <c r="AE2170">
        <f>IF(data[[#This Row],[type]]="score",RANK(data[[#This Row],[score]],data[score])+COUNTIF($AD$3:AD2170,AD2170)-1,0)</f>
        <v>0</v>
      </c>
    </row>
    <row r="2171" spans="24:31" x14ac:dyDescent="0.25">
      <c r="X2171" s="1"/>
      <c r="Y2171" s="1"/>
      <c r="AD2171">
        <f>IF(data[[#This Row],[type]]="score",SUMPRODUCT($J$1:$AC$1,data[[#This Row],[ci.hts_index]:[stat.tb]]),-1)</f>
        <v>-1</v>
      </c>
      <c r="AE2171">
        <f>IF(data[[#This Row],[type]]="score",RANK(data[[#This Row],[score]],data[score])+COUNTIF($AD$3:AD2171,AD2171)-1,0)</f>
        <v>0</v>
      </c>
    </row>
    <row r="2172" spans="24:31" x14ac:dyDescent="0.25">
      <c r="X2172" s="1"/>
      <c r="Y2172" s="1"/>
      <c r="AD2172">
        <f>IF(data[[#This Row],[type]]="score",SUMPRODUCT($J$1:$AC$1,data[[#This Row],[ci.hts_index]:[stat.tb]]),-1)</f>
        <v>-1</v>
      </c>
      <c r="AE2172">
        <f>IF(data[[#This Row],[type]]="score",RANK(data[[#This Row],[score]],data[score])+COUNTIF($AD$3:AD2172,AD2172)-1,0)</f>
        <v>0</v>
      </c>
    </row>
    <row r="2173" spans="24:31" x14ac:dyDescent="0.25">
      <c r="X2173" s="1"/>
      <c r="Y2173" s="1"/>
      <c r="AD2173">
        <f>IF(data[[#This Row],[type]]="score",SUMPRODUCT($J$1:$AC$1,data[[#This Row],[ci.hts_index]:[stat.tb]]),-1)</f>
        <v>-1</v>
      </c>
      <c r="AE2173">
        <f>IF(data[[#This Row],[type]]="score",RANK(data[[#This Row],[score]],data[score])+COUNTIF($AD$3:AD2173,AD2173)-1,0)</f>
        <v>0</v>
      </c>
    </row>
    <row r="2174" spans="24:31" x14ac:dyDescent="0.25">
      <c r="X2174" s="1"/>
      <c r="Y2174" s="1"/>
      <c r="AD2174">
        <f>IF(data[[#This Row],[type]]="score",SUMPRODUCT($J$1:$AC$1,data[[#This Row],[ci.hts_index]:[stat.tb]]),-1)</f>
        <v>-1</v>
      </c>
      <c r="AE2174">
        <f>IF(data[[#This Row],[type]]="score",RANK(data[[#This Row],[score]],data[score])+COUNTIF($AD$3:AD2174,AD2174)-1,0)</f>
        <v>0</v>
      </c>
    </row>
    <row r="2175" spans="24:31" x14ac:dyDescent="0.25">
      <c r="X2175" s="1"/>
      <c r="Y2175" s="1"/>
      <c r="AD2175">
        <f>IF(data[[#This Row],[type]]="score",SUMPRODUCT($J$1:$AC$1,data[[#This Row],[ci.hts_index]:[stat.tb]]),-1)</f>
        <v>-1</v>
      </c>
      <c r="AE2175">
        <f>IF(data[[#This Row],[type]]="score",RANK(data[[#This Row],[score]],data[score])+COUNTIF($AD$3:AD2175,AD2175)-1,0)</f>
        <v>0</v>
      </c>
    </row>
    <row r="2176" spans="24:31" x14ac:dyDescent="0.25">
      <c r="X2176" s="1"/>
      <c r="Y2176" s="1"/>
      <c r="AD2176">
        <f>IF(data[[#This Row],[type]]="score",SUMPRODUCT($J$1:$AC$1,data[[#This Row],[ci.hts_index]:[stat.tb]]),-1)</f>
        <v>-1</v>
      </c>
      <c r="AE2176">
        <f>IF(data[[#This Row],[type]]="score",RANK(data[[#This Row],[score]],data[score])+COUNTIF($AD$3:AD2176,AD2176)-1,0)</f>
        <v>0</v>
      </c>
    </row>
    <row r="2177" spans="24:31" x14ac:dyDescent="0.25">
      <c r="X2177" s="1"/>
      <c r="Y2177" s="1"/>
      <c r="AD2177">
        <f>IF(data[[#This Row],[type]]="score",SUMPRODUCT($J$1:$AC$1,data[[#This Row],[ci.hts_index]:[stat.tb]]),-1)</f>
        <v>-1</v>
      </c>
      <c r="AE2177">
        <f>IF(data[[#This Row],[type]]="score",RANK(data[[#This Row],[score]],data[score])+COUNTIF($AD$3:AD2177,AD2177)-1,0)</f>
        <v>0</v>
      </c>
    </row>
    <row r="2178" spans="24:31" x14ac:dyDescent="0.25">
      <c r="X2178" s="1"/>
      <c r="Y2178" s="1"/>
      <c r="AD2178">
        <f>IF(data[[#This Row],[type]]="score",SUMPRODUCT($J$1:$AC$1,data[[#This Row],[ci.hts_index]:[stat.tb]]),-1)</f>
        <v>-1</v>
      </c>
      <c r="AE2178">
        <f>IF(data[[#This Row],[type]]="score",RANK(data[[#This Row],[score]],data[score])+COUNTIF($AD$3:AD2178,AD2178)-1,0)</f>
        <v>0</v>
      </c>
    </row>
    <row r="2179" spans="24:31" x14ac:dyDescent="0.25">
      <c r="X2179" s="1"/>
      <c r="Y2179" s="1"/>
      <c r="AD2179">
        <f>IF(data[[#This Row],[type]]="score",SUMPRODUCT($J$1:$AC$1,data[[#This Row],[ci.hts_index]:[stat.tb]]),-1)</f>
        <v>-1</v>
      </c>
      <c r="AE2179">
        <f>IF(data[[#This Row],[type]]="score",RANK(data[[#This Row],[score]],data[score])+COUNTIF($AD$3:AD2179,AD2179)-1,0)</f>
        <v>0</v>
      </c>
    </row>
    <row r="2180" spans="24:31" x14ac:dyDescent="0.25">
      <c r="X2180" s="1"/>
      <c r="Y2180" s="1"/>
      <c r="AD2180">
        <f>IF(data[[#This Row],[type]]="score",SUMPRODUCT($J$1:$AC$1,data[[#This Row],[ci.hts_index]:[stat.tb]]),-1)</f>
        <v>-1</v>
      </c>
      <c r="AE2180">
        <f>IF(data[[#This Row],[type]]="score",RANK(data[[#This Row],[score]],data[score])+COUNTIF($AD$3:AD2180,AD2180)-1,0)</f>
        <v>0</v>
      </c>
    </row>
    <row r="2181" spans="24:31" x14ac:dyDescent="0.25">
      <c r="X2181" s="1"/>
      <c r="Y2181" s="1"/>
      <c r="AD2181">
        <f>IF(data[[#This Row],[type]]="score",SUMPRODUCT($J$1:$AC$1,data[[#This Row],[ci.hts_index]:[stat.tb]]),-1)</f>
        <v>-1</v>
      </c>
      <c r="AE2181">
        <f>IF(data[[#This Row],[type]]="score",RANK(data[[#This Row],[score]],data[score])+COUNTIF($AD$3:AD2181,AD2181)-1,0)</f>
        <v>0</v>
      </c>
    </row>
    <row r="2182" spans="24:31" x14ac:dyDescent="0.25">
      <c r="X2182" s="1"/>
      <c r="Y2182" s="1"/>
      <c r="AD2182">
        <f>IF(data[[#This Row],[type]]="score",SUMPRODUCT($J$1:$AC$1,data[[#This Row],[ci.hts_index]:[stat.tb]]),-1)</f>
        <v>-1</v>
      </c>
      <c r="AE2182">
        <f>IF(data[[#This Row],[type]]="score",RANK(data[[#This Row],[score]],data[score])+COUNTIF($AD$3:AD2182,AD2182)-1,0)</f>
        <v>0</v>
      </c>
    </row>
    <row r="2183" spans="24:31" x14ac:dyDescent="0.25">
      <c r="X2183" s="1"/>
      <c r="Y2183" s="1"/>
      <c r="AD2183">
        <f>IF(data[[#This Row],[type]]="score",SUMPRODUCT($J$1:$AC$1,data[[#This Row],[ci.hts_index]:[stat.tb]]),-1)</f>
        <v>-1</v>
      </c>
      <c r="AE2183">
        <f>IF(data[[#This Row],[type]]="score",RANK(data[[#This Row],[score]],data[score])+COUNTIF($AD$3:AD2183,AD2183)-1,0)</f>
        <v>0</v>
      </c>
    </row>
    <row r="2184" spans="24:31" x14ac:dyDescent="0.25">
      <c r="X2184" s="1"/>
      <c r="Y2184" s="1"/>
      <c r="AD2184">
        <f>IF(data[[#This Row],[type]]="score",SUMPRODUCT($J$1:$AC$1,data[[#This Row],[ci.hts_index]:[stat.tb]]),-1)</f>
        <v>-1</v>
      </c>
      <c r="AE2184">
        <f>IF(data[[#This Row],[type]]="score",RANK(data[[#This Row],[score]],data[score])+COUNTIF($AD$3:AD2184,AD2184)-1,0)</f>
        <v>0</v>
      </c>
    </row>
    <row r="2185" spans="24:31" x14ac:dyDescent="0.25">
      <c r="X2185" s="1"/>
      <c r="Y2185" s="1"/>
      <c r="AD2185">
        <f>IF(data[[#This Row],[type]]="score",SUMPRODUCT($J$1:$AC$1,data[[#This Row],[ci.hts_index]:[stat.tb]]),-1)</f>
        <v>-1</v>
      </c>
      <c r="AE2185">
        <f>IF(data[[#This Row],[type]]="score",RANK(data[[#This Row],[score]],data[score])+COUNTIF($AD$3:AD2185,AD2185)-1,0)</f>
        <v>0</v>
      </c>
    </row>
    <row r="2186" spans="24:31" x14ac:dyDescent="0.25">
      <c r="X2186" s="1"/>
      <c r="Y2186" s="1"/>
      <c r="AD2186">
        <f>IF(data[[#This Row],[type]]="score",SUMPRODUCT($J$1:$AC$1,data[[#This Row],[ci.hts_index]:[stat.tb]]),-1)</f>
        <v>-1</v>
      </c>
      <c r="AE2186">
        <f>IF(data[[#This Row],[type]]="score",RANK(data[[#This Row],[score]],data[score])+COUNTIF($AD$3:AD2186,AD2186)-1,0)</f>
        <v>0</v>
      </c>
    </row>
    <row r="2187" spans="24:31" x14ac:dyDescent="0.25">
      <c r="X2187" s="1"/>
      <c r="Y2187" s="1"/>
      <c r="AD2187">
        <f>IF(data[[#This Row],[type]]="score",SUMPRODUCT($J$1:$AC$1,data[[#This Row],[ci.hts_index]:[stat.tb]]),-1)</f>
        <v>-1</v>
      </c>
      <c r="AE2187">
        <f>IF(data[[#This Row],[type]]="score",RANK(data[[#This Row],[score]],data[score])+COUNTIF($AD$3:AD2187,AD2187)-1,0)</f>
        <v>0</v>
      </c>
    </row>
    <row r="2188" spans="24:31" x14ac:dyDescent="0.25">
      <c r="X2188" s="1"/>
      <c r="Y2188" s="1"/>
      <c r="AD2188">
        <f>IF(data[[#This Row],[type]]="score",SUMPRODUCT($J$1:$AC$1,data[[#This Row],[ci.hts_index]:[stat.tb]]),-1)</f>
        <v>-1</v>
      </c>
      <c r="AE2188">
        <f>IF(data[[#This Row],[type]]="score",RANK(data[[#This Row],[score]],data[score])+COUNTIF($AD$3:AD2188,AD2188)-1,0)</f>
        <v>0</v>
      </c>
    </row>
    <row r="2189" spans="24:31" x14ac:dyDescent="0.25">
      <c r="X2189" s="1"/>
      <c r="Y2189" s="1"/>
      <c r="AD2189">
        <f>IF(data[[#This Row],[type]]="score",SUMPRODUCT($J$1:$AC$1,data[[#This Row],[ci.hts_index]:[stat.tb]]),-1)</f>
        <v>-1</v>
      </c>
      <c r="AE2189">
        <f>IF(data[[#This Row],[type]]="score",RANK(data[[#This Row],[score]],data[score])+COUNTIF($AD$3:AD2189,AD2189)-1,0)</f>
        <v>0</v>
      </c>
    </row>
    <row r="2190" spans="24:31" x14ac:dyDescent="0.25">
      <c r="X2190" s="1"/>
      <c r="Y2190" s="1"/>
      <c r="AD2190">
        <f>IF(data[[#This Row],[type]]="score",SUMPRODUCT($J$1:$AC$1,data[[#This Row],[ci.hts_index]:[stat.tb]]),-1)</f>
        <v>-1</v>
      </c>
      <c r="AE2190">
        <f>IF(data[[#This Row],[type]]="score",RANK(data[[#This Row],[score]],data[score])+COUNTIF($AD$3:AD2190,AD2190)-1,0)</f>
        <v>0</v>
      </c>
    </row>
    <row r="2191" spans="24:31" x14ac:dyDescent="0.25">
      <c r="X2191" s="1"/>
      <c r="Y2191" s="1"/>
      <c r="AD2191">
        <f>IF(data[[#This Row],[type]]="score",SUMPRODUCT($J$1:$AC$1,data[[#This Row],[ci.hts_index]:[stat.tb]]),-1)</f>
        <v>-1</v>
      </c>
      <c r="AE2191">
        <f>IF(data[[#This Row],[type]]="score",RANK(data[[#This Row],[score]],data[score])+COUNTIF($AD$3:AD2191,AD2191)-1,0)</f>
        <v>0</v>
      </c>
    </row>
    <row r="2192" spans="24:31" x14ac:dyDescent="0.25">
      <c r="X2192" s="1"/>
      <c r="Y2192" s="1"/>
      <c r="AD2192">
        <f>IF(data[[#This Row],[type]]="score",SUMPRODUCT($J$1:$AC$1,data[[#This Row],[ci.hts_index]:[stat.tb]]),-1)</f>
        <v>-1</v>
      </c>
      <c r="AE2192">
        <f>IF(data[[#This Row],[type]]="score",RANK(data[[#This Row],[score]],data[score])+COUNTIF($AD$3:AD2192,AD2192)-1,0)</f>
        <v>0</v>
      </c>
    </row>
    <row r="2193" spans="24:31" x14ac:dyDescent="0.25">
      <c r="X2193" s="1"/>
      <c r="Y2193" s="1"/>
      <c r="AD2193">
        <f>IF(data[[#This Row],[type]]="score",SUMPRODUCT($J$1:$AC$1,data[[#This Row],[ci.hts_index]:[stat.tb]]),-1)</f>
        <v>-1</v>
      </c>
      <c r="AE2193">
        <f>IF(data[[#This Row],[type]]="score",RANK(data[[#This Row],[score]],data[score])+COUNTIF($AD$3:AD2193,AD2193)-1,0)</f>
        <v>0</v>
      </c>
    </row>
    <row r="2194" spans="24:31" x14ac:dyDescent="0.25">
      <c r="X2194" s="1"/>
      <c r="Y2194" s="1"/>
      <c r="AD2194">
        <f>IF(data[[#This Row],[type]]="score",SUMPRODUCT($J$1:$AC$1,data[[#This Row],[ci.hts_index]:[stat.tb]]),-1)</f>
        <v>-1</v>
      </c>
      <c r="AE2194">
        <f>IF(data[[#This Row],[type]]="score",RANK(data[[#This Row],[score]],data[score])+COUNTIF($AD$3:AD2194,AD2194)-1,0)</f>
        <v>0</v>
      </c>
    </row>
    <row r="2195" spans="24:31" x14ac:dyDescent="0.25">
      <c r="X2195" s="1"/>
      <c r="Y2195" s="1"/>
      <c r="AD2195">
        <f>IF(data[[#This Row],[type]]="score",SUMPRODUCT($J$1:$AC$1,data[[#This Row],[ci.hts_index]:[stat.tb]]),-1)</f>
        <v>-1</v>
      </c>
      <c r="AE2195">
        <f>IF(data[[#This Row],[type]]="score",RANK(data[[#This Row],[score]],data[score])+COUNTIF($AD$3:AD2195,AD2195)-1,0)</f>
        <v>0</v>
      </c>
    </row>
    <row r="2196" spans="24:31" x14ac:dyDescent="0.25">
      <c r="X2196" s="1"/>
      <c r="Y2196" s="1"/>
      <c r="AD2196">
        <f>IF(data[[#This Row],[type]]="score",SUMPRODUCT($J$1:$AC$1,data[[#This Row],[ci.hts_index]:[stat.tb]]),-1)</f>
        <v>-1</v>
      </c>
      <c r="AE2196">
        <f>IF(data[[#This Row],[type]]="score",RANK(data[[#This Row],[score]],data[score])+COUNTIF($AD$3:AD2196,AD2196)-1,0)</f>
        <v>0</v>
      </c>
    </row>
    <row r="2197" spans="24:31" x14ac:dyDescent="0.25">
      <c r="X2197" s="1"/>
      <c r="Y2197" s="1"/>
      <c r="AD2197">
        <f>IF(data[[#This Row],[type]]="score",SUMPRODUCT($J$1:$AC$1,data[[#This Row],[ci.hts_index]:[stat.tb]]),-1)</f>
        <v>-1</v>
      </c>
      <c r="AE2197">
        <f>IF(data[[#This Row],[type]]="score",RANK(data[[#This Row],[score]],data[score])+COUNTIF($AD$3:AD2197,AD2197)-1,0)</f>
        <v>0</v>
      </c>
    </row>
    <row r="2198" spans="24:31" x14ac:dyDescent="0.25">
      <c r="X2198" s="1"/>
      <c r="Y2198" s="1"/>
      <c r="AD2198">
        <f>IF(data[[#This Row],[type]]="score",SUMPRODUCT($J$1:$AC$1,data[[#This Row],[ci.hts_index]:[stat.tb]]),-1)</f>
        <v>-1</v>
      </c>
      <c r="AE2198">
        <f>IF(data[[#This Row],[type]]="score",RANK(data[[#This Row],[score]],data[score])+COUNTIF($AD$3:AD2198,AD2198)-1,0)</f>
        <v>0</v>
      </c>
    </row>
    <row r="2199" spans="24:31" x14ac:dyDescent="0.25">
      <c r="X2199" s="1"/>
      <c r="Y2199" s="1"/>
      <c r="AD2199">
        <f>IF(data[[#This Row],[type]]="score",SUMPRODUCT($J$1:$AC$1,data[[#This Row],[ci.hts_index]:[stat.tb]]),-1)</f>
        <v>-1</v>
      </c>
      <c r="AE2199">
        <f>IF(data[[#This Row],[type]]="score",RANK(data[[#This Row],[score]],data[score])+COUNTIF($AD$3:AD2199,AD2199)-1,0)</f>
        <v>0</v>
      </c>
    </row>
    <row r="2200" spans="24:31" x14ac:dyDescent="0.25">
      <c r="X2200" s="1"/>
      <c r="Y2200" s="1"/>
      <c r="AD2200">
        <f>IF(data[[#This Row],[type]]="score",SUMPRODUCT($J$1:$AC$1,data[[#This Row],[ci.hts_index]:[stat.tb]]),-1)</f>
        <v>-1</v>
      </c>
      <c r="AE2200">
        <f>IF(data[[#This Row],[type]]="score",RANK(data[[#This Row],[score]],data[score])+COUNTIF($AD$3:AD2200,AD2200)-1,0)</f>
        <v>0</v>
      </c>
    </row>
    <row r="2201" spans="24:31" x14ac:dyDescent="0.25">
      <c r="X2201" s="1"/>
      <c r="Y2201" s="1"/>
      <c r="AD2201">
        <f>IF(data[[#This Row],[type]]="score",SUMPRODUCT($J$1:$AC$1,data[[#This Row],[ci.hts_index]:[stat.tb]]),-1)</f>
        <v>-1</v>
      </c>
      <c r="AE2201">
        <f>IF(data[[#This Row],[type]]="score",RANK(data[[#This Row],[score]],data[score])+COUNTIF($AD$3:AD2201,AD2201)-1,0)</f>
        <v>0</v>
      </c>
    </row>
    <row r="2202" spans="24:31" x14ac:dyDescent="0.25">
      <c r="X2202" s="1"/>
      <c r="Y2202" s="1"/>
      <c r="AD2202">
        <f>IF(data[[#This Row],[type]]="score",SUMPRODUCT($J$1:$AC$1,data[[#This Row],[ci.hts_index]:[stat.tb]]),-1)</f>
        <v>-1</v>
      </c>
      <c r="AE2202">
        <f>IF(data[[#This Row],[type]]="score",RANK(data[[#This Row],[score]],data[score])+COUNTIF($AD$3:AD2202,AD2202)-1,0)</f>
        <v>0</v>
      </c>
    </row>
    <row r="2203" spans="24:31" x14ac:dyDescent="0.25">
      <c r="X2203" s="1"/>
      <c r="Y2203" s="1"/>
      <c r="AD2203">
        <f>IF(data[[#This Row],[type]]="score",SUMPRODUCT($J$1:$AC$1,data[[#This Row],[ci.hts_index]:[stat.tb]]),-1)</f>
        <v>-1</v>
      </c>
      <c r="AE2203">
        <f>IF(data[[#This Row],[type]]="score",RANK(data[[#This Row],[score]],data[score])+COUNTIF($AD$3:AD2203,AD2203)-1,0)</f>
        <v>0</v>
      </c>
    </row>
    <row r="2204" spans="24:31" x14ac:dyDescent="0.25">
      <c r="X2204" s="1"/>
      <c r="Y2204" s="1"/>
      <c r="AD2204">
        <f>IF(data[[#This Row],[type]]="score",SUMPRODUCT($J$1:$AC$1,data[[#This Row],[ci.hts_index]:[stat.tb]]),-1)</f>
        <v>-1</v>
      </c>
      <c r="AE2204">
        <f>IF(data[[#This Row],[type]]="score",RANK(data[[#This Row],[score]],data[score])+COUNTIF($AD$3:AD2204,AD2204)-1,0)</f>
        <v>0</v>
      </c>
    </row>
    <row r="2205" spans="24:31" x14ac:dyDescent="0.25">
      <c r="X2205" s="1"/>
      <c r="Y2205" s="1"/>
      <c r="AD2205">
        <f>IF(data[[#This Row],[type]]="score",SUMPRODUCT($J$1:$AC$1,data[[#This Row],[ci.hts_index]:[stat.tb]]),-1)</f>
        <v>-1</v>
      </c>
      <c r="AE2205">
        <f>IF(data[[#This Row],[type]]="score",RANK(data[[#This Row],[score]],data[score])+COUNTIF($AD$3:AD2205,AD2205)-1,0)</f>
        <v>0</v>
      </c>
    </row>
    <row r="2206" spans="24:31" x14ac:dyDescent="0.25">
      <c r="X2206" s="1"/>
      <c r="Y2206" s="1"/>
      <c r="AD2206">
        <f>IF(data[[#This Row],[type]]="score",SUMPRODUCT($J$1:$AC$1,data[[#This Row],[ci.hts_index]:[stat.tb]]),-1)</f>
        <v>-1</v>
      </c>
      <c r="AE2206">
        <f>IF(data[[#This Row],[type]]="score",RANK(data[[#This Row],[score]],data[score])+COUNTIF($AD$3:AD2206,AD2206)-1,0)</f>
        <v>0</v>
      </c>
    </row>
    <row r="2207" spans="24:31" x14ac:dyDescent="0.25">
      <c r="X2207" s="1"/>
      <c r="Y2207" s="1"/>
      <c r="AD2207">
        <f>IF(data[[#This Row],[type]]="score",SUMPRODUCT($J$1:$AC$1,data[[#This Row],[ci.hts_index]:[stat.tb]]),-1)</f>
        <v>-1</v>
      </c>
      <c r="AE2207">
        <f>IF(data[[#This Row],[type]]="score",RANK(data[[#This Row],[score]],data[score])+COUNTIF($AD$3:AD2207,AD2207)-1,0)</f>
        <v>0</v>
      </c>
    </row>
    <row r="2208" spans="24:31" x14ac:dyDescent="0.25">
      <c r="X2208" s="1"/>
      <c r="Y2208" s="1"/>
      <c r="AD2208">
        <f>IF(data[[#This Row],[type]]="score",SUMPRODUCT($J$1:$AC$1,data[[#This Row],[ci.hts_index]:[stat.tb]]),-1)</f>
        <v>-1</v>
      </c>
      <c r="AE2208">
        <f>IF(data[[#This Row],[type]]="score",RANK(data[[#This Row],[score]],data[score])+COUNTIF($AD$3:AD2208,AD2208)-1,0)</f>
        <v>0</v>
      </c>
    </row>
    <row r="2209" spans="24:31" x14ac:dyDescent="0.25">
      <c r="X2209" s="1"/>
      <c r="Y2209" s="1"/>
      <c r="AD2209">
        <f>IF(data[[#This Row],[type]]="score",SUMPRODUCT($J$1:$AC$1,data[[#This Row],[ci.hts_index]:[stat.tb]]),-1)</f>
        <v>-1</v>
      </c>
      <c r="AE2209">
        <f>IF(data[[#This Row],[type]]="score",RANK(data[[#This Row],[score]],data[score])+COUNTIF($AD$3:AD2209,AD2209)-1,0)</f>
        <v>0</v>
      </c>
    </row>
    <row r="2210" spans="24:31" x14ac:dyDescent="0.25">
      <c r="X2210" s="1"/>
      <c r="Y2210" s="1"/>
      <c r="AD2210">
        <f>IF(data[[#This Row],[type]]="score",SUMPRODUCT($J$1:$AC$1,data[[#This Row],[ci.hts_index]:[stat.tb]]),-1)</f>
        <v>-1</v>
      </c>
      <c r="AE2210">
        <f>IF(data[[#This Row],[type]]="score",RANK(data[[#This Row],[score]],data[score])+COUNTIF($AD$3:AD2210,AD2210)-1,0)</f>
        <v>0</v>
      </c>
    </row>
    <row r="2211" spans="24:31" x14ac:dyDescent="0.25">
      <c r="X2211" s="1"/>
      <c r="Y2211" s="1"/>
      <c r="AD2211">
        <f>IF(data[[#This Row],[type]]="score",SUMPRODUCT($J$1:$AC$1,data[[#This Row],[ci.hts_index]:[stat.tb]]),-1)</f>
        <v>-1</v>
      </c>
      <c r="AE2211">
        <f>IF(data[[#This Row],[type]]="score",RANK(data[[#This Row],[score]],data[score])+COUNTIF($AD$3:AD2211,AD2211)-1,0)</f>
        <v>0</v>
      </c>
    </row>
    <row r="2212" spans="24:31" x14ac:dyDescent="0.25">
      <c r="X2212" s="1"/>
      <c r="Y2212" s="1"/>
      <c r="AD2212">
        <f>IF(data[[#This Row],[type]]="score",SUMPRODUCT($J$1:$AC$1,data[[#This Row],[ci.hts_index]:[stat.tb]]),-1)</f>
        <v>-1</v>
      </c>
      <c r="AE2212">
        <f>IF(data[[#This Row],[type]]="score",RANK(data[[#This Row],[score]],data[score])+COUNTIF($AD$3:AD2212,AD2212)-1,0)</f>
        <v>0</v>
      </c>
    </row>
    <row r="2213" spans="24:31" x14ac:dyDescent="0.25">
      <c r="X2213" s="1"/>
      <c r="Y2213" s="1"/>
      <c r="AD2213">
        <f>IF(data[[#This Row],[type]]="score",SUMPRODUCT($J$1:$AC$1,data[[#This Row],[ci.hts_index]:[stat.tb]]),-1)</f>
        <v>-1</v>
      </c>
      <c r="AE2213">
        <f>IF(data[[#This Row],[type]]="score",RANK(data[[#This Row],[score]],data[score])+COUNTIF($AD$3:AD2213,AD2213)-1,0)</f>
        <v>0</v>
      </c>
    </row>
    <row r="2214" spans="24:31" x14ac:dyDescent="0.25">
      <c r="X2214" s="1"/>
      <c r="Y2214" s="1"/>
      <c r="AD2214">
        <f>IF(data[[#This Row],[type]]="score",SUMPRODUCT($J$1:$AC$1,data[[#This Row],[ci.hts_index]:[stat.tb]]),-1)</f>
        <v>-1</v>
      </c>
      <c r="AE2214">
        <f>IF(data[[#This Row],[type]]="score",RANK(data[[#This Row],[score]],data[score])+COUNTIF($AD$3:AD2214,AD2214)-1,0)</f>
        <v>0</v>
      </c>
    </row>
    <row r="2215" spans="24:31" x14ac:dyDescent="0.25">
      <c r="X2215" s="1"/>
      <c r="Y2215" s="1"/>
      <c r="AD2215">
        <f>IF(data[[#This Row],[type]]="score",SUMPRODUCT($J$1:$AC$1,data[[#This Row],[ci.hts_index]:[stat.tb]]),-1)</f>
        <v>-1</v>
      </c>
      <c r="AE2215">
        <f>IF(data[[#This Row],[type]]="score",RANK(data[[#This Row],[score]],data[score])+COUNTIF($AD$3:AD2215,AD2215)-1,0)</f>
        <v>0</v>
      </c>
    </row>
    <row r="2216" spans="24:31" x14ac:dyDescent="0.25">
      <c r="X2216" s="1"/>
      <c r="Y2216" s="1"/>
      <c r="AD2216">
        <f>IF(data[[#This Row],[type]]="score",SUMPRODUCT($J$1:$AC$1,data[[#This Row],[ci.hts_index]:[stat.tb]]),-1)</f>
        <v>-1</v>
      </c>
      <c r="AE2216">
        <f>IF(data[[#This Row],[type]]="score",RANK(data[[#This Row],[score]],data[score])+COUNTIF($AD$3:AD2216,AD2216)-1,0)</f>
        <v>0</v>
      </c>
    </row>
    <row r="2217" spans="24:31" x14ac:dyDescent="0.25">
      <c r="X2217" s="1"/>
      <c r="Y2217" s="1"/>
      <c r="AD2217">
        <f>IF(data[[#This Row],[type]]="score",SUMPRODUCT($J$1:$AC$1,data[[#This Row],[ci.hts_index]:[stat.tb]]),-1)</f>
        <v>-1</v>
      </c>
      <c r="AE2217">
        <f>IF(data[[#This Row],[type]]="score",RANK(data[[#This Row],[score]],data[score])+COUNTIF($AD$3:AD2217,AD2217)-1,0)</f>
        <v>0</v>
      </c>
    </row>
    <row r="2218" spans="24:31" x14ac:dyDescent="0.25">
      <c r="X2218" s="1"/>
      <c r="Y2218" s="1"/>
      <c r="AD2218">
        <f>IF(data[[#This Row],[type]]="score",SUMPRODUCT($J$1:$AC$1,data[[#This Row],[ci.hts_index]:[stat.tb]]),-1)</f>
        <v>-1</v>
      </c>
      <c r="AE2218">
        <f>IF(data[[#This Row],[type]]="score",RANK(data[[#This Row],[score]],data[score])+COUNTIF($AD$3:AD2218,AD2218)-1,0)</f>
        <v>0</v>
      </c>
    </row>
    <row r="2219" spans="24:31" x14ac:dyDescent="0.25">
      <c r="X2219" s="1"/>
      <c r="Y2219" s="1"/>
      <c r="AD2219">
        <f>IF(data[[#This Row],[type]]="score",SUMPRODUCT($J$1:$AC$1,data[[#This Row],[ci.hts_index]:[stat.tb]]),-1)</f>
        <v>-1</v>
      </c>
      <c r="AE2219">
        <f>IF(data[[#This Row],[type]]="score",RANK(data[[#This Row],[score]],data[score])+COUNTIF($AD$3:AD2219,AD2219)-1,0)</f>
        <v>0</v>
      </c>
    </row>
    <row r="2220" spans="24:31" x14ac:dyDescent="0.25">
      <c r="X2220" s="1"/>
      <c r="Y2220" s="1"/>
      <c r="AD2220">
        <f>IF(data[[#This Row],[type]]="score",SUMPRODUCT($J$1:$AC$1,data[[#This Row],[ci.hts_index]:[stat.tb]]),-1)</f>
        <v>-1</v>
      </c>
      <c r="AE2220">
        <f>IF(data[[#This Row],[type]]="score",RANK(data[[#This Row],[score]],data[score])+COUNTIF($AD$3:AD2220,AD2220)-1,0)</f>
        <v>0</v>
      </c>
    </row>
    <row r="2221" spans="24:31" x14ac:dyDescent="0.25">
      <c r="X2221" s="1"/>
      <c r="Y2221" s="1"/>
      <c r="AD2221">
        <f>IF(data[[#This Row],[type]]="score",SUMPRODUCT($J$1:$AC$1,data[[#This Row],[ci.hts_index]:[stat.tb]]),-1)</f>
        <v>-1</v>
      </c>
      <c r="AE2221">
        <f>IF(data[[#This Row],[type]]="score",RANK(data[[#This Row],[score]],data[score])+COUNTIF($AD$3:AD2221,AD2221)-1,0)</f>
        <v>0</v>
      </c>
    </row>
    <row r="2222" spans="24:31" x14ac:dyDescent="0.25">
      <c r="X2222" s="1"/>
      <c r="Y2222" s="1"/>
      <c r="AD2222">
        <f>IF(data[[#This Row],[type]]="score",SUMPRODUCT($J$1:$AC$1,data[[#This Row],[ci.hts_index]:[stat.tb]]),-1)</f>
        <v>-1</v>
      </c>
      <c r="AE2222">
        <f>IF(data[[#This Row],[type]]="score",RANK(data[[#This Row],[score]],data[score])+COUNTIF($AD$3:AD2222,AD2222)-1,0)</f>
        <v>0</v>
      </c>
    </row>
    <row r="2223" spans="24:31" x14ac:dyDescent="0.25">
      <c r="X2223" s="1"/>
      <c r="Y2223" s="1"/>
      <c r="AD2223">
        <f>IF(data[[#This Row],[type]]="score",SUMPRODUCT($J$1:$AC$1,data[[#This Row],[ci.hts_index]:[stat.tb]]),-1)</f>
        <v>-1</v>
      </c>
      <c r="AE2223">
        <f>IF(data[[#This Row],[type]]="score",RANK(data[[#This Row],[score]],data[score])+COUNTIF($AD$3:AD2223,AD2223)-1,0)</f>
        <v>0</v>
      </c>
    </row>
    <row r="2224" spans="24:31" x14ac:dyDescent="0.25">
      <c r="X2224" s="1"/>
      <c r="Y2224" s="1"/>
      <c r="AD2224">
        <f>IF(data[[#This Row],[type]]="score",SUMPRODUCT($J$1:$AC$1,data[[#This Row],[ci.hts_index]:[stat.tb]]),-1)</f>
        <v>-1</v>
      </c>
      <c r="AE2224">
        <f>IF(data[[#This Row],[type]]="score",RANK(data[[#This Row],[score]],data[score])+COUNTIF($AD$3:AD2224,AD2224)-1,0)</f>
        <v>0</v>
      </c>
    </row>
    <row r="2225" spans="24:31" x14ac:dyDescent="0.25">
      <c r="X2225" s="1"/>
      <c r="Y2225" s="1"/>
      <c r="AD2225">
        <f>IF(data[[#This Row],[type]]="score",SUMPRODUCT($J$1:$AC$1,data[[#This Row],[ci.hts_index]:[stat.tb]]),-1)</f>
        <v>-1</v>
      </c>
      <c r="AE2225">
        <f>IF(data[[#This Row],[type]]="score",RANK(data[[#This Row],[score]],data[score])+COUNTIF($AD$3:AD2225,AD2225)-1,0)</f>
        <v>0</v>
      </c>
    </row>
    <row r="2226" spans="24:31" x14ac:dyDescent="0.25">
      <c r="X2226" s="1"/>
      <c r="Y2226" s="1"/>
      <c r="AD2226">
        <f>IF(data[[#This Row],[type]]="score",SUMPRODUCT($J$1:$AC$1,data[[#This Row],[ci.hts_index]:[stat.tb]]),-1)</f>
        <v>-1</v>
      </c>
      <c r="AE2226">
        <f>IF(data[[#This Row],[type]]="score",RANK(data[[#This Row],[score]],data[score])+COUNTIF($AD$3:AD2226,AD2226)-1,0)</f>
        <v>0</v>
      </c>
    </row>
    <row r="2227" spans="24:31" x14ac:dyDescent="0.25">
      <c r="X2227" s="1"/>
      <c r="Y2227" s="1"/>
      <c r="AD2227">
        <f>IF(data[[#This Row],[type]]="score",SUMPRODUCT($J$1:$AC$1,data[[#This Row],[ci.hts_index]:[stat.tb]]),-1)</f>
        <v>-1</v>
      </c>
      <c r="AE2227">
        <f>IF(data[[#This Row],[type]]="score",RANK(data[[#This Row],[score]],data[score])+COUNTIF($AD$3:AD2227,AD2227)-1,0)</f>
        <v>0</v>
      </c>
    </row>
    <row r="2228" spans="24:31" x14ac:dyDescent="0.25">
      <c r="X2228" s="1"/>
      <c r="Y2228" s="1"/>
      <c r="AD2228">
        <f>IF(data[[#This Row],[type]]="score",SUMPRODUCT($J$1:$AC$1,data[[#This Row],[ci.hts_index]:[stat.tb]]),-1)</f>
        <v>-1</v>
      </c>
      <c r="AE2228">
        <f>IF(data[[#This Row],[type]]="score",RANK(data[[#This Row],[score]],data[score])+COUNTIF($AD$3:AD2228,AD2228)-1,0)</f>
        <v>0</v>
      </c>
    </row>
    <row r="2229" spans="24:31" x14ac:dyDescent="0.25">
      <c r="X2229" s="1"/>
      <c r="Y2229" s="1"/>
      <c r="AD2229">
        <f>IF(data[[#This Row],[type]]="score",SUMPRODUCT($J$1:$AC$1,data[[#This Row],[ci.hts_index]:[stat.tb]]),-1)</f>
        <v>-1</v>
      </c>
      <c r="AE2229">
        <f>IF(data[[#This Row],[type]]="score",RANK(data[[#This Row],[score]],data[score])+COUNTIF($AD$3:AD2229,AD2229)-1,0)</f>
        <v>0</v>
      </c>
    </row>
    <row r="2230" spans="24:31" x14ac:dyDescent="0.25">
      <c r="X2230" s="1"/>
      <c r="Y2230" s="1"/>
      <c r="AD2230">
        <f>IF(data[[#This Row],[type]]="score",SUMPRODUCT($J$1:$AC$1,data[[#This Row],[ci.hts_index]:[stat.tb]]),-1)</f>
        <v>-1</v>
      </c>
      <c r="AE2230">
        <f>IF(data[[#This Row],[type]]="score",RANK(data[[#This Row],[score]],data[score])+COUNTIF($AD$3:AD2230,AD2230)-1,0)</f>
        <v>0</v>
      </c>
    </row>
    <row r="2231" spans="24:31" x14ac:dyDescent="0.25">
      <c r="X2231" s="1"/>
      <c r="Y2231" s="1"/>
      <c r="AD2231">
        <f>IF(data[[#This Row],[type]]="score",SUMPRODUCT($J$1:$AC$1,data[[#This Row],[ci.hts_index]:[stat.tb]]),-1)</f>
        <v>-1</v>
      </c>
      <c r="AE2231">
        <f>IF(data[[#This Row],[type]]="score",RANK(data[[#This Row],[score]],data[score])+COUNTIF($AD$3:AD2231,AD2231)-1,0)</f>
        <v>0</v>
      </c>
    </row>
    <row r="2232" spans="24:31" x14ac:dyDescent="0.25">
      <c r="X2232" s="1"/>
      <c r="Y2232" s="1"/>
      <c r="AD2232">
        <f>IF(data[[#This Row],[type]]="score",SUMPRODUCT($J$1:$AC$1,data[[#This Row],[ci.hts_index]:[stat.tb]]),-1)</f>
        <v>-1</v>
      </c>
      <c r="AE2232">
        <f>IF(data[[#This Row],[type]]="score",RANK(data[[#This Row],[score]],data[score])+COUNTIF($AD$3:AD2232,AD2232)-1,0)</f>
        <v>0</v>
      </c>
    </row>
    <row r="2233" spans="24:31" x14ac:dyDescent="0.25">
      <c r="X2233" s="1"/>
      <c r="Y2233" s="1"/>
      <c r="AD2233">
        <f>IF(data[[#This Row],[type]]="score",SUMPRODUCT($J$1:$AC$1,data[[#This Row],[ci.hts_index]:[stat.tb]]),-1)</f>
        <v>-1</v>
      </c>
      <c r="AE2233">
        <f>IF(data[[#This Row],[type]]="score",RANK(data[[#This Row],[score]],data[score])+COUNTIF($AD$3:AD2233,AD2233)-1,0)</f>
        <v>0</v>
      </c>
    </row>
    <row r="2234" spans="24:31" x14ac:dyDescent="0.25">
      <c r="X2234" s="1"/>
      <c r="Y2234" s="1"/>
      <c r="AD2234">
        <f>IF(data[[#This Row],[type]]="score",SUMPRODUCT($J$1:$AC$1,data[[#This Row],[ci.hts_index]:[stat.tb]]),-1)</f>
        <v>-1</v>
      </c>
      <c r="AE2234">
        <f>IF(data[[#This Row],[type]]="score",RANK(data[[#This Row],[score]],data[score])+COUNTIF($AD$3:AD2234,AD2234)-1,0)</f>
        <v>0</v>
      </c>
    </row>
    <row r="2235" spans="24:31" x14ac:dyDescent="0.25">
      <c r="X2235" s="1"/>
      <c r="Y2235" s="1"/>
      <c r="AD2235">
        <f>IF(data[[#This Row],[type]]="score",SUMPRODUCT($J$1:$AC$1,data[[#This Row],[ci.hts_index]:[stat.tb]]),-1)</f>
        <v>-1</v>
      </c>
      <c r="AE2235">
        <f>IF(data[[#This Row],[type]]="score",RANK(data[[#This Row],[score]],data[score])+COUNTIF($AD$3:AD2235,AD2235)-1,0)</f>
        <v>0</v>
      </c>
    </row>
    <row r="2236" spans="24:31" x14ac:dyDescent="0.25">
      <c r="X2236" s="1"/>
      <c r="Y2236" s="1"/>
      <c r="AD2236">
        <f>IF(data[[#This Row],[type]]="score",SUMPRODUCT($J$1:$AC$1,data[[#This Row],[ci.hts_index]:[stat.tb]]),-1)</f>
        <v>-1</v>
      </c>
      <c r="AE2236">
        <f>IF(data[[#This Row],[type]]="score",RANK(data[[#This Row],[score]],data[score])+COUNTIF($AD$3:AD2236,AD2236)-1,0)</f>
        <v>0</v>
      </c>
    </row>
    <row r="2237" spans="24:31" x14ac:dyDescent="0.25">
      <c r="X2237" s="1"/>
      <c r="Y2237" s="1"/>
      <c r="AD2237">
        <f>IF(data[[#This Row],[type]]="score",SUMPRODUCT($J$1:$AC$1,data[[#This Row],[ci.hts_index]:[stat.tb]]),-1)</f>
        <v>-1</v>
      </c>
      <c r="AE2237">
        <f>IF(data[[#This Row],[type]]="score",RANK(data[[#This Row],[score]],data[score])+COUNTIF($AD$3:AD2237,AD2237)-1,0)</f>
        <v>0</v>
      </c>
    </row>
    <row r="2238" spans="24:31" x14ac:dyDescent="0.25">
      <c r="X2238" s="1"/>
      <c r="Y2238" s="1"/>
      <c r="AD2238">
        <f>IF(data[[#This Row],[type]]="score",SUMPRODUCT($J$1:$AC$1,data[[#This Row],[ci.hts_index]:[stat.tb]]),-1)</f>
        <v>-1</v>
      </c>
      <c r="AE2238">
        <f>IF(data[[#This Row],[type]]="score",RANK(data[[#This Row],[score]],data[score])+COUNTIF($AD$3:AD2238,AD2238)-1,0)</f>
        <v>0</v>
      </c>
    </row>
    <row r="2239" spans="24:31" x14ac:dyDescent="0.25">
      <c r="X2239" s="1"/>
      <c r="Y2239" s="1"/>
      <c r="AD2239">
        <f>IF(data[[#This Row],[type]]="score",SUMPRODUCT($J$1:$AC$1,data[[#This Row],[ci.hts_index]:[stat.tb]]),-1)</f>
        <v>-1</v>
      </c>
      <c r="AE2239">
        <f>IF(data[[#This Row],[type]]="score",RANK(data[[#This Row],[score]],data[score])+COUNTIF($AD$3:AD2239,AD2239)-1,0)</f>
        <v>0</v>
      </c>
    </row>
    <row r="2240" spans="24:31" x14ac:dyDescent="0.25">
      <c r="X2240" s="1"/>
      <c r="Y2240" s="1"/>
      <c r="AD2240">
        <f>IF(data[[#This Row],[type]]="score",SUMPRODUCT($J$1:$AC$1,data[[#This Row],[ci.hts_index]:[stat.tb]]),-1)</f>
        <v>-1</v>
      </c>
      <c r="AE2240">
        <f>IF(data[[#This Row],[type]]="score",RANK(data[[#This Row],[score]],data[score])+COUNTIF($AD$3:AD2240,AD2240)-1,0)</f>
        <v>0</v>
      </c>
    </row>
    <row r="2241" spans="24:31" x14ac:dyDescent="0.25">
      <c r="X2241" s="1"/>
      <c r="Y2241" s="1"/>
      <c r="AD2241">
        <f>IF(data[[#This Row],[type]]="score",SUMPRODUCT($J$1:$AC$1,data[[#This Row],[ci.hts_index]:[stat.tb]]),-1)</f>
        <v>-1</v>
      </c>
      <c r="AE2241">
        <f>IF(data[[#This Row],[type]]="score",RANK(data[[#This Row],[score]],data[score])+COUNTIF($AD$3:AD2241,AD2241)-1,0)</f>
        <v>0</v>
      </c>
    </row>
    <row r="2242" spans="24:31" x14ac:dyDescent="0.25">
      <c r="X2242" s="1"/>
      <c r="Y2242" s="1"/>
      <c r="AD2242">
        <f>IF(data[[#This Row],[type]]="score",SUMPRODUCT($J$1:$AC$1,data[[#This Row],[ci.hts_index]:[stat.tb]]),-1)</f>
        <v>-1</v>
      </c>
      <c r="AE2242">
        <f>IF(data[[#This Row],[type]]="score",RANK(data[[#This Row],[score]],data[score])+COUNTIF($AD$3:AD2242,AD2242)-1,0)</f>
        <v>0</v>
      </c>
    </row>
    <row r="2243" spans="24:31" x14ac:dyDescent="0.25">
      <c r="X2243" s="1"/>
      <c r="Y2243" s="1"/>
      <c r="AD2243">
        <f>IF(data[[#This Row],[type]]="score",SUMPRODUCT($J$1:$AC$1,data[[#This Row],[ci.hts_index]:[stat.tb]]),-1)</f>
        <v>-1</v>
      </c>
      <c r="AE2243">
        <f>IF(data[[#This Row],[type]]="score",RANK(data[[#This Row],[score]],data[score])+COUNTIF($AD$3:AD2243,AD2243)-1,0)</f>
        <v>0</v>
      </c>
    </row>
    <row r="2244" spans="24:31" x14ac:dyDescent="0.25">
      <c r="X2244" s="1"/>
      <c r="Y2244" s="1"/>
      <c r="AD2244">
        <f>IF(data[[#This Row],[type]]="score",SUMPRODUCT($J$1:$AC$1,data[[#This Row],[ci.hts_index]:[stat.tb]]),-1)</f>
        <v>-1</v>
      </c>
      <c r="AE2244">
        <f>IF(data[[#This Row],[type]]="score",RANK(data[[#This Row],[score]],data[score])+COUNTIF($AD$3:AD2244,AD2244)-1,0)</f>
        <v>0</v>
      </c>
    </row>
    <row r="2245" spans="24:31" x14ac:dyDescent="0.25">
      <c r="X2245" s="1"/>
      <c r="Y2245" s="1"/>
      <c r="AD2245">
        <f>IF(data[[#This Row],[type]]="score",SUMPRODUCT($J$1:$AC$1,data[[#This Row],[ci.hts_index]:[stat.tb]]),-1)</f>
        <v>-1</v>
      </c>
      <c r="AE2245">
        <f>IF(data[[#This Row],[type]]="score",RANK(data[[#This Row],[score]],data[score])+COUNTIF($AD$3:AD2245,AD2245)-1,0)</f>
        <v>0</v>
      </c>
    </row>
    <row r="2246" spans="24:31" x14ac:dyDescent="0.25">
      <c r="X2246" s="1"/>
      <c r="Y2246" s="1"/>
      <c r="AD2246">
        <f>IF(data[[#This Row],[type]]="score",SUMPRODUCT($J$1:$AC$1,data[[#This Row],[ci.hts_index]:[stat.tb]]),-1)</f>
        <v>-1</v>
      </c>
      <c r="AE2246">
        <f>IF(data[[#This Row],[type]]="score",RANK(data[[#This Row],[score]],data[score])+COUNTIF($AD$3:AD2246,AD2246)-1,0)</f>
        <v>0</v>
      </c>
    </row>
    <row r="2247" spans="24:31" x14ac:dyDescent="0.25">
      <c r="X2247" s="1"/>
      <c r="Y2247" s="1"/>
      <c r="AD2247">
        <f>IF(data[[#This Row],[type]]="score",SUMPRODUCT($J$1:$AC$1,data[[#This Row],[ci.hts_index]:[stat.tb]]),-1)</f>
        <v>-1</v>
      </c>
      <c r="AE2247">
        <f>IF(data[[#This Row],[type]]="score",RANK(data[[#This Row],[score]],data[score])+COUNTIF($AD$3:AD2247,AD2247)-1,0)</f>
        <v>0</v>
      </c>
    </row>
    <row r="2248" spans="24:31" x14ac:dyDescent="0.25">
      <c r="X2248" s="1"/>
      <c r="Y2248" s="1"/>
      <c r="AD2248">
        <f>IF(data[[#This Row],[type]]="score",SUMPRODUCT($J$1:$AC$1,data[[#This Row],[ci.hts_index]:[stat.tb]]),-1)</f>
        <v>-1</v>
      </c>
      <c r="AE2248">
        <f>IF(data[[#This Row],[type]]="score",RANK(data[[#This Row],[score]],data[score])+COUNTIF($AD$3:AD2248,AD2248)-1,0)</f>
        <v>0</v>
      </c>
    </row>
    <row r="2249" spans="24:31" x14ac:dyDescent="0.25">
      <c r="X2249" s="1"/>
      <c r="Y2249" s="1"/>
      <c r="AD2249">
        <f>IF(data[[#This Row],[type]]="score",SUMPRODUCT($J$1:$AC$1,data[[#This Row],[ci.hts_index]:[stat.tb]]),-1)</f>
        <v>-1</v>
      </c>
      <c r="AE2249">
        <f>IF(data[[#This Row],[type]]="score",RANK(data[[#This Row],[score]],data[score])+COUNTIF($AD$3:AD2249,AD2249)-1,0)</f>
        <v>0</v>
      </c>
    </row>
    <row r="2250" spans="24:31" x14ac:dyDescent="0.25">
      <c r="X2250" s="1"/>
      <c r="Y2250" s="1"/>
      <c r="AD2250">
        <f>IF(data[[#This Row],[type]]="score",SUMPRODUCT($J$1:$AC$1,data[[#This Row],[ci.hts_index]:[stat.tb]]),-1)</f>
        <v>-1</v>
      </c>
      <c r="AE2250">
        <f>IF(data[[#This Row],[type]]="score",RANK(data[[#This Row],[score]],data[score])+COUNTIF($AD$3:AD2250,AD2250)-1,0)</f>
        <v>0</v>
      </c>
    </row>
    <row r="2251" spans="24:31" x14ac:dyDescent="0.25">
      <c r="X2251" s="1"/>
      <c r="Y2251" s="1"/>
      <c r="AD2251">
        <f>IF(data[[#This Row],[type]]="score",SUMPRODUCT($J$1:$AC$1,data[[#This Row],[ci.hts_index]:[stat.tb]]),-1)</f>
        <v>-1</v>
      </c>
      <c r="AE2251">
        <f>IF(data[[#This Row],[type]]="score",RANK(data[[#This Row],[score]],data[score])+COUNTIF($AD$3:AD2251,AD2251)-1,0)</f>
        <v>0</v>
      </c>
    </row>
    <row r="2252" spans="24:31" x14ac:dyDescent="0.25">
      <c r="X2252" s="1"/>
      <c r="Y2252" s="1"/>
      <c r="AD2252">
        <f>IF(data[[#This Row],[type]]="score",SUMPRODUCT($J$1:$AC$1,data[[#This Row],[ci.hts_index]:[stat.tb]]),-1)</f>
        <v>-1</v>
      </c>
      <c r="AE2252">
        <f>IF(data[[#This Row],[type]]="score",RANK(data[[#This Row],[score]],data[score])+COUNTIF($AD$3:AD2252,AD2252)-1,0)</f>
        <v>0</v>
      </c>
    </row>
    <row r="2253" spans="24:31" x14ac:dyDescent="0.25">
      <c r="X2253" s="1"/>
      <c r="Y2253" s="1"/>
      <c r="AD2253">
        <f>IF(data[[#This Row],[type]]="score",SUMPRODUCT($J$1:$AC$1,data[[#This Row],[ci.hts_index]:[stat.tb]]),-1)</f>
        <v>-1</v>
      </c>
      <c r="AE2253">
        <f>IF(data[[#This Row],[type]]="score",RANK(data[[#This Row],[score]],data[score])+COUNTIF($AD$3:AD2253,AD2253)-1,0)</f>
        <v>0</v>
      </c>
    </row>
    <row r="2254" spans="24:31" x14ac:dyDescent="0.25">
      <c r="X2254" s="1"/>
      <c r="Y2254" s="1"/>
      <c r="AD2254">
        <f>IF(data[[#This Row],[type]]="score",SUMPRODUCT($J$1:$AC$1,data[[#This Row],[ci.hts_index]:[stat.tb]]),-1)</f>
        <v>-1</v>
      </c>
      <c r="AE2254">
        <f>IF(data[[#This Row],[type]]="score",RANK(data[[#This Row],[score]],data[score])+COUNTIF($AD$3:AD2254,AD2254)-1,0)</f>
        <v>0</v>
      </c>
    </row>
    <row r="2255" spans="24:31" x14ac:dyDescent="0.25">
      <c r="X2255" s="1"/>
      <c r="Y2255" s="1"/>
      <c r="AD2255">
        <f>IF(data[[#This Row],[type]]="score",SUMPRODUCT($J$1:$AC$1,data[[#This Row],[ci.hts_index]:[stat.tb]]),-1)</f>
        <v>-1</v>
      </c>
      <c r="AE2255">
        <f>IF(data[[#This Row],[type]]="score",RANK(data[[#This Row],[score]],data[score])+COUNTIF($AD$3:AD2255,AD2255)-1,0)</f>
        <v>0</v>
      </c>
    </row>
    <row r="2256" spans="24:31" x14ac:dyDescent="0.25">
      <c r="X2256" s="1"/>
      <c r="Y2256" s="1"/>
      <c r="AD2256">
        <f>IF(data[[#This Row],[type]]="score",SUMPRODUCT($J$1:$AC$1,data[[#This Row],[ci.hts_index]:[stat.tb]]),-1)</f>
        <v>-1</v>
      </c>
      <c r="AE2256">
        <f>IF(data[[#This Row],[type]]="score",RANK(data[[#This Row],[score]],data[score])+COUNTIF($AD$3:AD2256,AD2256)-1,0)</f>
        <v>0</v>
      </c>
    </row>
    <row r="2257" spans="24:31" x14ac:dyDescent="0.25">
      <c r="X2257" s="1"/>
      <c r="Y2257" s="1"/>
      <c r="AD2257">
        <f>IF(data[[#This Row],[type]]="score",SUMPRODUCT($J$1:$AC$1,data[[#This Row],[ci.hts_index]:[stat.tb]]),-1)</f>
        <v>-1</v>
      </c>
      <c r="AE2257">
        <f>IF(data[[#This Row],[type]]="score",RANK(data[[#This Row],[score]],data[score])+COUNTIF($AD$3:AD2257,AD2257)-1,0)</f>
        <v>0</v>
      </c>
    </row>
    <row r="2258" spans="24:31" x14ac:dyDescent="0.25">
      <c r="X2258" s="1"/>
      <c r="Y2258" s="1"/>
      <c r="AD2258">
        <f>IF(data[[#This Row],[type]]="score",SUMPRODUCT($J$1:$AC$1,data[[#This Row],[ci.hts_index]:[stat.tb]]),-1)</f>
        <v>-1</v>
      </c>
      <c r="AE2258">
        <f>IF(data[[#This Row],[type]]="score",RANK(data[[#This Row],[score]],data[score])+COUNTIF($AD$3:AD2258,AD2258)-1,0)</f>
        <v>0</v>
      </c>
    </row>
    <row r="2259" spans="24:31" x14ac:dyDescent="0.25">
      <c r="X2259" s="1"/>
      <c r="Y2259" s="1"/>
      <c r="AD2259">
        <f>IF(data[[#This Row],[type]]="score",SUMPRODUCT($J$1:$AC$1,data[[#This Row],[ci.hts_index]:[stat.tb]]),-1)</f>
        <v>-1</v>
      </c>
      <c r="AE2259">
        <f>IF(data[[#This Row],[type]]="score",RANK(data[[#This Row],[score]],data[score])+COUNTIF($AD$3:AD2259,AD2259)-1,0)</f>
        <v>0</v>
      </c>
    </row>
    <row r="2260" spans="24:31" x14ac:dyDescent="0.25">
      <c r="X2260" s="1"/>
      <c r="Y2260" s="1"/>
      <c r="AD2260">
        <f>IF(data[[#This Row],[type]]="score",SUMPRODUCT($J$1:$AC$1,data[[#This Row],[ci.hts_index]:[stat.tb]]),-1)</f>
        <v>-1</v>
      </c>
      <c r="AE2260">
        <f>IF(data[[#This Row],[type]]="score",RANK(data[[#This Row],[score]],data[score])+COUNTIF($AD$3:AD2260,AD2260)-1,0)</f>
        <v>0</v>
      </c>
    </row>
    <row r="2261" spans="24:31" x14ac:dyDescent="0.25">
      <c r="X2261" s="1"/>
      <c r="Y2261" s="1"/>
      <c r="AD2261">
        <f>IF(data[[#This Row],[type]]="score",SUMPRODUCT($J$1:$AC$1,data[[#This Row],[ci.hts_index]:[stat.tb]]),-1)</f>
        <v>-1</v>
      </c>
      <c r="AE2261">
        <f>IF(data[[#This Row],[type]]="score",RANK(data[[#This Row],[score]],data[score])+COUNTIF($AD$3:AD2261,AD2261)-1,0)</f>
        <v>0</v>
      </c>
    </row>
    <row r="2262" spans="24:31" x14ac:dyDescent="0.25">
      <c r="X2262" s="1"/>
      <c r="Y2262" s="1"/>
      <c r="AD2262">
        <f>IF(data[[#This Row],[type]]="score",SUMPRODUCT($J$1:$AC$1,data[[#This Row],[ci.hts_index]:[stat.tb]]),-1)</f>
        <v>-1</v>
      </c>
      <c r="AE2262">
        <f>IF(data[[#This Row],[type]]="score",RANK(data[[#This Row],[score]],data[score])+COUNTIF($AD$3:AD2262,AD2262)-1,0)</f>
        <v>0</v>
      </c>
    </row>
    <row r="2263" spans="24:31" x14ac:dyDescent="0.25">
      <c r="X2263" s="1"/>
      <c r="Y2263" s="1"/>
      <c r="AD2263">
        <f>IF(data[[#This Row],[type]]="score",SUMPRODUCT($J$1:$AC$1,data[[#This Row],[ci.hts_index]:[stat.tb]]),-1)</f>
        <v>-1</v>
      </c>
      <c r="AE2263">
        <f>IF(data[[#This Row],[type]]="score",RANK(data[[#This Row],[score]],data[score])+COUNTIF($AD$3:AD2263,AD2263)-1,0)</f>
        <v>0</v>
      </c>
    </row>
    <row r="2264" spans="24:31" x14ac:dyDescent="0.25">
      <c r="X2264" s="1"/>
      <c r="Y2264" s="1"/>
      <c r="AD2264">
        <f>IF(data[[#This Row],[type]]="score",SUMPRODUCT($J$1:$AC$1,data[[#This Row],[ci.hts_index]:[stat.tb]]),-1)</f>
        <v>-1</v>
      </c>
      <c r="AE2264">
        <f>IF(data[[#This Row],[type]]="score",RANK(data[[#This Row],[score]],data[score])+COUNTIF($AD$3:AD2264,AD2264)-1,0)</f>
        <v>0</v>
      </c>
    </row>
    <row r="2265" spans="24:31" x14ac:dyDescent="0.25">
      <c r="X2265" s="1"/>
      <c r="Y2265" s="1"/>
      <c r="AD2265">
        <f>IF(data[[#This Row],[type]]="score",SUMPRODUCT($J$1:$AC$1,data[[#This Row],[ci.hts_index]:[stat.tb]]),-1)</f>
        <v>-1</v>
      </c>
      <c r="AE2265">
        <f>IF(data[[#This Row],[type]]="score",RANK(data[[#This Row],[score]],data[score])+COUNTIF($AD$3:AD2265,AD2265)-1,0)</f>
        <v>0</v>
      </c>
    </row>
    <row r="2266" spans="24:31" x14ac:dyDescent="0.25">
      <c r="X2266" s="1"/>
      <c r="Y2266" s="1"/>
      <c r="AD2266">
        <f>IF(data[[#This Row],[type]]="score",SUMPRODUCT($J$1:$AC$1,data[[#This Row],[ci.hts_index]:[stat.tb]]),-1)</f>
        <v>-1</v>
      </c>
      <c r="AE2266">
        <f>IF(data[[#This Row],[type]]="score",RANK(data[[#This Row],[score]],data[score])+COUNTIF($AD$3:AD2266,AD2266)-1,0)</f>
        <v>0</v>
      </c>
    </row>
    <row r="2267" spans="24:31" x14ac:dyDescent="0.25">
      <c r="X2267" s="1"/>
      <c r="Y2267" s="1"/>
      <c r="AD2267">
        <f>IF(data[[#This Row],[type]]="score",SUMPRODUCT($J$1:$AC$1,data[[#This Row],[ci.hts_index]:[stat.tb]]),-1)</f>
        <v>-1</v>
      </c>
      <c r="AE2267">
        <f>IF(data[[#This Row],[type]]="score",RANK(data[[#This Row],[score]],data[score])+COUNTIF($AD$3:AD2267,AD2267)-1,0)</f>
        <v>0</v>
      </c>
    </row>
    <row r="2268" spans="24:31" x14ac:dyDescent="0.25">
      <c r="X2268" s="1"/>
      <c r="Y2268" s="1"/>
      <c r="AD2268">
        <f>IF(data[[#This Row],[type]]="score",SUMPRODUCT($J$1:$AC$1,data[[#This Row],[ci.hts_index]:[stat.tb]]),-1)</f>
        <v>-1</v>
      </c>
      <c r="AE2268">
        <f>IF(data[[#This Row],[type]]="score",RANK(data[[#This Row],[score]],data[score])+COUNTIF($AD$3:AD2268,AD2268)-1,0)</f>
        <v>0</v>
      </c>
    </row>
    <row r="2269" spans="24:31" x14ac:dyDescent="0.25">
      <c r="X2269" s="1"/>
      <c r="Y2269" s="1"/>
      <c r="AD2269">
        <f>IF(data[[#This Row],[type]]="score",SUMPRODUCT($J$1:$AC$1,data[[#This Row],[ci.hts_index]:[stat.tb]]),-1)</f>
        <v>-1</v>
      </c>
      <c r="AE2269">
        <f>IF(data[[#This Row],[type]]="score",RANK(data[[#This Row],[score]],data[score])+COUNTIF($AD$3:AD2269,AD2269)-1,0)</f>
        <v>0</v>
      </c>
    </row>
    <row r="2270" spans="24:31" x14ac:dyDescent="0.25">
      <c r="X2270" s="1"/>
      <c r="Y2270" s="1"/>
      <c r="AD2270">
        <f>IF(data[[#This Row],[type]]="score",SUMPRODUCT($J$1:$AC$1,data[[#This Row],[ci.hts_index]:[stat.tb]]),-1)</f>
        <v>-1</v>
      </c>
      <c r="AE2270">
        <f>IF(data[[#This Row],[type]]="score",RANK(data[[#This Row],[score]],data[score])+COUNTIF($AD$3:AD2270,AD2270)-1,0)</f>
        <v>0</v>
      </c>
    </row>
    <row r="2271" spans="24:31" x14ac:dyDescent="0.25">
      <c r="X2271" s="1"/>
      <c r="Y2271" s="1"/>
      <c r="AD2271">
        <f>IF(data[[#This Row],[type]]="score",SUMPRODUCT($J$1:$AC$1,data[[#This Row],[ci.hts_index]:[stat.tb]]),-1)</f>
        <v>-1</v>
      </c>
      <c r="AE2271">
        <f>IF(data[[#This Row],[type]]="score",RANK(data[[#This Row],[score]],data[score])+COUNTIF($AD$3:AD2271,AD2271)-1,0)</f>
        <v>0</v>
      </c>
    </row>
    <row r="2272" spans="24:31" x14ac:dyDescent="0.25">
      <c r="X2272" s="1"/>
      <c r="Y2272" s="1"/>
      <c r="AD2272">
        <f>IF(data[[#This Row],[type]]="score",SUMPRODUCT($J$1:$AC$1,data[[#This Row],[ci.hts_index]:[stat.tb]]),-1)</f>
        <v>-1</v>
      </c>
      <c r="AE2272">
        <f>IF(data[[#This Row],[type]]="score",RANK(data[[#This Row],[score]],data[score])+COUNTIF($AD$3:AD2272,AD2272)-1,0)</f>
        <v>0</v>
      </c>
    </row>
    <row r="2273" spans="24:31" x14ac:dyDescent="0.25">
      <c r="X2273" s="1"/>
      <c r="Y2273" s="1"/>
      <c r="AD2273">
        <f>IF(data[[#This Row],[type]]="score",SUMPRODUCT($J$1:$AC$1,data[[#This Row],[ci.hts_index]:[stat.tb]]),-1)</f>
        <v>-1</v>
      </c>
      <c r="AE2273">
        <f>IF(data[[#This Row],[type]]="score",RANK(data[[#This Row],[score]],data[score])+COUNTIF($AD$3:AD2273,AD2273)-1,0)</f>
        <v>0</v>
      </c>
    </row>
    <row r="2274" spans="24:31" x14ac:dyDescent="0.25">
      <c r="X2274" s="1"/>
      <c r="Y2274" s="1"/>
      <c r="AD2274">
        <f>IF(data[[#This Row],[type]]="score",SUMPRODUCT($J$1:$AC$1,data[[#This Row],[ci.hts_index]:[stat.tb]]),-1)</f>
        <v>-1</v>
      </c>
      <c r="AE2274">
        <f>IF(data[[#This Row],[type]]="score",RANK(data[[#This Row],[score]],data[score])+COUNTIF($AD$3:AD2274,AD2274)-1,0)</f>
        <v>0</v>
      </c>
    </row>
    <row r="2275" spans="24:31" x14ac:dyDescent="0.25">
      <c r="X2275" s="1"/>
      <c r="Y2275" s="1"/>
      <c r="AD2275">
        <f>IF(data[[#This Row],[type]]="score",SUMPRODUCT($J$1:$AC$1,data[[#This Row],[ci.hts_index]:[stat.tb]]),-1)</f>
        <v>-1</v>
      </c>
      <c r="AE2275">
        <f>IF(data[[#This Row],[type]]="score",RANK(data[[#This Row],[score]],data[score])+COUNTIF($AD$3:AD2275,AD2275)-1,0)</f>
        <v>0</v>
      </c>
    </row>
    <row r="2276" spans="24:31" x14ac:dyDescent="0.25">
      <c r="X2276" s="1"/>
      <c r="Y2276" s="1"/>
      <c r="AD2276">
        <f>IF(data[[#This Row],[type]]="score",SUMPRODUCT($J$1:$AC$1,data[[#This Row],[ci.hts_index]:[stat.tb]]),-1)</f>
        <v>-1</v>
      </c>
      <c r="AE2276">
        <f>IF(data[[#This Row],[type]]="score",RANK(data[[#This Row],[score]],data[score])+COUNTIF($AD$3:AD2276,AD2276)-1,0)</f>
        <v>0</v>
      </c>
    </row>
    <row r="2277" spans="24:31" x14ac:dyDescent="0.25">
      <c r="X2277" s="1"/>
      <c r="Y2277" s="1"/>
      <c r="AD2277">
        <f>IF(data[[#This Row],[type]]="score",SUMPRODUCT($J$1:$AC$1,data[[#This Row],[ci.hts_index]:[stat.tb]]),-1)</f>
        <v>-1</v>
      </c>
      <c r="AE2277">
        <f>IF(data[[#This Row],[type]]="score",RANK(data[[#This Row],[score]],data[score])+COUNTIF($AD$3:AD2277,AD2277)-1,0)</f>
        <v>0</v>
      </c>
    </row>
    <row r="2278" spans="24:31" x14ac:dyDescent="0.25">
      <c r="X2278" s="1"/>
      <c r="Y2278" s="1"/>
      <c r="AD2278">
        <f>IF(data[[#This Row],[type]]="score",SUMPRODUCT($J$1:$AC$1,data[[#This Row],[ci.hts_index]:[stat.tb]]),-1)</f>
        <v>-1</v>
      </c>
      <c r="AE2278">
        <f>IF(data[[#This Row],[type]]="score",RANK(data[[#This Row],[score]],data[score])+COUNTIF($AD$3:AD2278,AD2278)-1,0)</f>
        <v>0</v>
      </c>
    </row>
    <row r="2279" spans="24:31" x14ac:dyDescent="0.25">
      <c r="X2279" s="1"/>
      <c r="Y2279" s="1"/>
      <c r="AD2279">
        <f>IF(data[[#This Row],[type]]="score",SUMPRODUCT($J$1:$AC$1,data[[#This Row],[ci.hts_index]:[stat.tb]]),-1)</f>
        <v>-1</v>
      </c>
      <c r="AE2279">
        <f>IF(data[[#This Row],[type]]="score",RANK(data[[#This Row],[score]],data[score])+COUNTIF($AD$3:AD2279,AD2279)-1,0)</f>
        <v>0</v>
      </c>
    </row>
    <row r="2280" spans="24:31" x14ac:dyDescent="0.25">
      <c r="X2280" s="1"/>
      <c r="Y2280" s="1"/>
      <c r="AD2280">
        <f>IF(data[[#This Row],[type]]="score",SUMPRODUCT($J$1:$AC$1,data[[#This Row],[ci.hts_index]:[stat.tb]]),-1)</f>
        <v>-1</v>
      </c>
      <c r="AE2280">
        <f>IF(data[[#This Row],[type]]="score",RANK(data[[#This Row],[score]],data[score])+COUNTIF($AD$3:AD2280,AD2280)-1,0)</f>
        <v>0</v>
      </c>
    </row>
    <row r="2281" spans="24:31" x14ac:dyDescent="0.25">
      <c r="X2281" s="1"/>
      <c r="Y2281" s="1"/>
      <c r="AD2281">
        <f>IF(data[[#This Row],[type]]="score",SUMPRODUCT($J$1:$AC$1,data[[#This Row],[ci.hts_index]:[stat.tb]]),-1)</f>
        <v>-1</v>
      </c>
      <c r="AE2281">
        <f>IF(data[[#This Row],[type]]="score",RANK(data[[#This Row],[score]],data[score])+COUNTIF($AD$3:AD2281,AD2281)-1,0)</f>
        <v>0</v>
      </c>
    </row>
    <row r="2282" spans="24:31" x14ac:dyDescent="0.25">
      <c r="X2282" s="1"/>
      <c r="Y2282" s="1"/>
      <c r="AD2282">
        <f>IF(data[[#This Row],[type]]="score",SUMPRODUCT($J$1:$AC$1,data[[#This Row],[ci.hts_index]:[stat.tb]]),-1)</f>
        <v>-1</v>
      </c>
      <c r="AE2282">
        <f>IF(data[[#This Row],[type]]="score",RANK(data[[#This Row],[score]],data[score])+COUNTIF($AD$3:AD2282,AD2282)-1,0)</f>
        <v>0</v>
      </c>
    </row>
    <row r="2283" spans="24:31" x14ac:dyDescent="0.25">
      <c r="X2283" s="1"/>
      <c r="Y2283" s="1"/>
      <c r="AD2283">
        <f>IF(data[[#This Row],[type]]="score",SUMPRODUCT($J$1:$AC$1,data[[#This Row],[ci.hts_index]:[stat.tb]]),-1)</f>
        <v>-1</v>
      </c>
      <c r="AE2283">
        <f>IF(data[[#This Row],[type]]="score",RANK(data[[#This Row],[score]],data[score])+COUNTIF($AD$3:AD2283,AD2283)-1,0)</f>
        <v>0</v>
      </c>
    </row>
    <row r="2284" spans="24:31" x14ac:dyDescent="0.25">
      <c r="X2284" s="1"/>
      <c r="Y2284" s="1"/>
      <c r="AD2284">
        <f>IF(data[[#This Row],[type]]="score",SUMPRODUCT($J$1:$AC$1,data[[#This Row],[ci.hts_index]:[stat.tb]]),-1)</f>
        <v>-1</v>
      </c>
      <c r="AE2284">
        <f>IF(data[[#This Row],[type]]="score",RANK(data[[#This Row],[score]],data[score])+COUNTIF($AD$3:AD2284,AD2284)-1,0)</f>
        <v>0</v>
      </c>
    </row>
    <row r="2285" spans="24:31" x14ac:dyDescent="0.25">
      <c r="X2285" s="1"/>
      <c r="Y2285" s="1"/>
      <c r="AD2285">
        <f>IF(data[[#This Row],[type]]="score",SUMPRODUCT($J$1:$AC$1,data[[#This Row],[ci.hts_index]:[stat.tb]]),-1)</f>
        <v>-1</v>
      </c>
      <c r="AE2285">
        <f>IF(data[[#This Row],[type]]="score",RANK(data[[#This Row],[score]],data[score])+COUNTIF($AD$3:AD2285,AD2285)-1,0)</f>
        <v>0</v>
      </c>
    </row>
    <row r="2286" spans="24:31" x14ac:dyDescent="0.25">
      <c r="X2286" s="1"/>
      <c r="Y2286" s="1"/>
      <c r="AD2286">
        <f>IF(data[[#This Row],[type]]="score",SUMPRODUCT($J$1:$AC$1,data[[#This Row],[ci.hts_index]:[stat.tb]]),-1)</f>
        <v>-1</v>
      </c>
      <c r="AE2286">
        <f>IF(data[[#This Row],[type]]="score",RANK(data[[#This Row],[score]],data[score])+COUNTIF($AD$3:AD2286,AD2286)-1,0)</f>
        <v>0</v>
      </c>
    </row>
    <row r="2287" spans="24:31" x14ac:dyDescent="0.25">
      <c r="X2287" s="1"/>
      <c r="Y2287" s="1"/>
      <c r="AD2287">
        <f>IF(data[[#This Row],[type]]="score",SUMPRODUCT($J$1:$AC$1,data[[#This Row],[ci.hts_index]:[stat.tb]]),-1)</f>
        <v>-1</v>
      </c>
      <c r="AE2287">
        <f>IF(data[[#This Row],[type]]="score",RANK(data[[#This Row],[score]],data[score])+COUNTIF($AD$3:AD2287,AD2287)-1,0)</f>
        <v>0</v>
      </c>
    </row>
    <row r="2288" spans="24:31" x14ac:dyDescent="0.25">
      <c r="X2288" s="1"/>
      <c r="Y2288" s="1"/>
      <c r="AD2288">
        <f>IF(data[[#This Row],[type]]="score",SUMPRODUCT($J$1:$AC$1,data[[#This Row],[ci.hts_index]:[stat.tb]]),-1)</f>
        <v>-1</v>
      </c>
      <c r="AE2288">
        <f>IF(data[[#This Row],[type]]="score",RANK(data[[#This Row],[score]],data[score])+COUNTIF($AD$3:AD2288,AD2288)-1,0)</f>
        <v>0</v>
      </c>
    </row>
    <row r="2289" spans="24:31" x14ac:dyDescent="0.25">
      <c r="X2289" s="1"/>
      <c r="Y2289" s="1"/>
      <c r="AD2289">
        <f>IF(data[[#This Row],[type]]="score",SUMPRODUCT($J$1:$AC$1,data[[#This Row],[ci.hts_index]:[stat.tb]]),-1)</f>
        <v>-1</v>
      </c>
      <c r="AE2289">
        <f>IF(data[[#This Row],[type]]="score",RANK(data[[#This Row],[score]],data[score])+COUNTIF($AD$3:AD2289,AD2289)-1,0)</f>
        <v>0</v>
      </c>
    </row>
    <row r="2290" spans="24:31" x14ac:dyDescent="0.25">
      <c r="X2290" s="1"/>
      <c r="Y2290" s="1"/>
      <c r="AD2290">
        <f>IF(data[[#This Row],[type]]="score",SUMPRODUCT($J$1:$AC$1,data[[#This Row],[ci.hts_index]:[stat.tb]]),-1)</f>
        <v>-1</v>
      </c>
      <c r="AE2290">
        <f>IF(data[[#This Row],[type]]="score",RANK(data[[#This Row],[score]],data[score])+COUNTIF($AD$3:AD2290,AD2290)-1,0)</f>
        <v>0</v>
      </c>
    </row>
    <row r="2291" spans="24:31" x14ac:dyDescent="0.25">
      <c r="X2291" s="1"/>
      <c r="Y2291" s="1"/>
      <c r="AD2291">
        <f>IF(data[[#This Row],[type]]="score",SUMPRODUCT($J$1:$AC$1,data[[#This Row],[ci.hts_index]:[stat.tb]]),-1)</f>
        <v>-1</v>
      </c>
      <c r="AE2291">
        <f>IF(data[[#This Row],[type]]="score",RANK(data[[#This Row],[score]],data[score])+COUNTIF($AD$3:AD2291,AD2291)-1,0)</f>
        <v>0</v>
      </c>
    </row>
    <row r="2292" spans="24:31" x14ac:dyDescent="0.25">
      <c r="X2292" s="1"/>
      <c r="Y2292" s="1"/>
      <c r="AD2292">
        <f>IF(data[[#This Row],[type]]="score",SUMPRODUCT($J$1:$AC$1,data[[#This Row],[ci.hts_index]:[stat.tb]]),-1)</f>
        <v>-1</v>
      </c>
      <c r="AE2292">
        <f>IF(data[[#This Row],[type]]="score",RANK(data[[#This Row],[score]],data[score])+COUNTIF($AD$3:AD2292,AD2292)-1,0)</f>
        <v>0</v>
      </c>
    </row>
    <row r="2293" spans="24:31" x14ac:dyDescent="0.25">
      <c r="X2293" s="1"/>
      <c r="Y2293" s="1"/>
      <c r="AD2293">
        <f>IF(data[[#This Row],[type]]="score",SUMPRODUCT($J$1:$AC$1,data[[#This Row],[ci.hts_index]:[stat.tb]]),-1)</f>
        <v>-1</v>
      </c>
      <c r="AE2293">
        <f>IF(data[[#This Row],[type]]="score",RANK(data[[#This Row],[score]],data[score])+COUNTIF($AD$3:AD2293,AD2293)-1,0)</f>
        <v>0</v>
      </c>
    </row>
    <row r="2294" spans="24:31" x14ac:dyDescent="0.25">
      <c r="X2294" s="1"/>
      <c r="Y2294" s="1"/>
      <c r="AD2294">
        <f>IF(data[[#This Row],[type]]="score",SUMPRODUCT($J$1:$AC$1,data[[#This Row],[ci.hts_index]:[stat.tb]]),-1)</f>
        <v>-1</v>
      </c>
      <c r="AE2294">
        <f>IF(data[[#This Row],[type]]="score",RANK(data[[#This Row],[score]],data[score])+COUNTIF($AD$3:AD2294,AD2294)-1,0)</f>
        <v>0</v>
      </c>
    </row>
    <row r="2295" spans="24:31" x14ac:dyDescent="0.25">
      <c r="X2295" s="1"/>
      <c r="Y2295" s="1"/>
      <c r="AD2295">
        <f>IF(data[[#This Row],[type]]="score",SUMPRODUCT($J$1:$AC$1,data[[#This Row],[ci.hts_index]:[stat.tb]]),-1)</f>
        <v>-1</v>
      </c>
      <c r="AE2295">
        <f>IF(data[[#This Row],[type]]="score",RANK(data[[#This Row],[score]],data[score])+COUNTIF($AD$3:AD2295,AD2295)-1,0)</f>
        <v>0</v>
      </c>
    </row>
    <row r="2296" spans="24:31" x14ac:dyDescent="0.25">
      <c r="X2296" s="1"/>
      <c r="Y2296" s="1"/>
      <c r="AD2296">
        <f>IF(data[[#This Row],[type]]="score",SUMPRODUCT($J$1:$AC$1,data[[#This Row],[ci.hts_index]:[stat.tb]]),-1)</f>
        <v>-1</v>
      </c>
      <c r="AE2296">
        <f>IF(data[[#This Row],[type]]="score",RANK(data[[#This Row],[score]],data[score])+COUNTIF($AD$3:AD2296,AD2296)-1,0)</f>
        <v>0</v>
      </c>
    </row>
    <row r="2297" spans="24:31" x14ac:dyDescent="0.25">
      <c r="X2297" s="1"/>
      <c r="Y2297" s="1"/>
      <c r="AD2297">
        <f>IF(data[[#This Row],[type]]="score",SUMPRODUCT($J$1:$AC$1,data[[#This Row],[ci.hts_index]:[stat.tb]]),-1)</f>
        <v>-1</v>
      </c>
      <c r="AE2297">
        <f>IF(data[[#This Row],[type]]="score",RANK(data[[#This Row],[score]],data[score])+COUNTIF($AD$3:AD2297,AD2297)-1,0)</f>
        <v>0</v>
      </c>
    </row>
    <row r="2298" spans="24:31" x14ac:dyDescent="0.25">
      <c r="X2298" s="1"/>
      <c r="Y2298" s="1"/>
      <c r="AD2298">
        <f>IF(data[[#This Row],[type]]="score",SUMPRODUCT($J$1:$AC$1,data[[#This Row],[ci.hts_index]:[stat.tb]]),-1)</f>
        <v>-1</v>
      </c>
      <c r="AE2298">
        <f>IF(data[[#This Row],[type]]="score",RANK(data[[#This Row],[score]],data[score])+COUNTIF($AD$3:AD2298,AD2298)-1,0)</f>
        <v>0</v>
      </c>
    </row>
    <row r="2299" spans="24:31" x14ac:dyDescent="0.25">
      <c r="X2299" s="1"/>
      <c r="Y2299" s="1"/>
      <c r="AD2299">
        <f>IF(data[[#This Row],[type]]="score",SUMPRODUCT($J$1:$AC$1,data[[#This Row],[ci.hts_index]:[stat.tb]]),-1)</f>
        <v>-1</v>
      </c>
      <c r="AE2299">
        <f>IF(data[[#This Row],[type]]="score",RANK(data[[#This Row],[score]],data[score])+COUNTIF($AD$3:AD2299,AD2299)-1,0)</f>
        <v>0</v>
      </c>
    </row>
    <row r="2300" spans="24:31" x14ac:dyDescent="0.25">
      <c r="X2300" s="1"/>
      <c r="Y2300" s="1"/>
      <c r="AD2300">
        <f>IF(data[[#This Row],[type]]="score",SUMPRODUCT($J$1:$AC$1,data[[#This Row],[ci.hts_index]:[stat.tb]]),-1)</f>
        <v>-1</v>
      </c>
      <c r="AE2300">
        <f>IF(data[[#This Row],[type]]="score",RANK(data[[#This Row],[score]],data[score])+COUNTIF($AD$3:AD2300,AD2300)-1,0)</f>
        <v>0</v>
      </c>
    </row>
    <row r="2301" spans="24:31" x14ac:dyDescent="0.25">
      <c r="X2301" s="1"/>
      <c r="Y2301" s="1"/>
      <c r="AD2301">
        <f>IF(data[[#This Row],[type]]="score",SUMPRODUCT($J$1:$AC$1,data[[#This Row],[ci.hts_index]:[stat.tb]]),-1)</f>
        <v>-1</v>
      </c>
      <c r="AE2301">
        <f>IF(data[[#This Row],[type]]="score",RANK(data[[#This Row],[score]],data[score])+COUNTIF($AD$3:AD2301,AD2301)-1,0)</f>
        <v>0</v>
      </c>
    </row>
    <row r="2302" spans="24:31" x14ac:dyDescent="0.25">
      <c r="X2302" s="1"/>
      <c r="Y2302" s="1"/>
      <c r="AD2302">
        <f>IF(data[[#This Row],[type]]="score",SUMPRODUCT($J$1:$AC$1,data[[#This Row],[ci.hts_index]:[stat.tb]]),-1)</f>
        <v>-1</v>
      </c>
      <c r="AE2302">
        <f>IF(data[[#This Row],[type]]="score",RANK(data[[#This Row],[score]],data[score])+COUNTIF($AD$3:AD2302,AD2302)-1,0)</f>
        <v>0</v>
      </c>
    </row>
    <row r="2303" spans="24:31" x14ac:dyDescent="0.25">
      <c r="X2303" s="1"/>
      <c r="Y2303" s="1"/>
      <c r="AD2303">
        <f>IF(data[[#This Row],[type]]="score",SUMPRODUCT($J$1:$AC$1,data[[#This Row],[ci.hts_index]:[stat.tb]]),-1)</f>
        <v>-1</v>
      </c>
      <c r="AE2303">
        <f>IF(data[[#This Row],[type]]="score",RANK(data[[#This Row],[score]],data[score])+COUNTIF($AD$3:AD2303,AD2303)-1,0)</f>
        <v>0</v>
      </c>
    </row>
    <row r="2304" spans="24:31" x14ac:dyDescent="0.25">
      <c r="X2304" s="1"/>
      <c r="Y2304" s="1"/>
      <c r="AD2304">
        <f>IF(data[[#This Row],[type]]="score",SUMPRODUCT($J$1:$AC$1,data[[#This Row],[ci.hts_index]:[stat.tb]]),-1)</f>
        <v>-1</v>
      </c>
      <c r="AE2304">
        <f>IF(data[[#This Row],[type]]="score",RANK(data[[#This Row],[score]],data[score])+COUNTIF($AD$3:AD2304,AD2304)-1,0)</f>
        <v>0</v>
      </c>
    </row>
    <row r="2305" spans="24:31" x14ac:dyDescent="0.25">
      <c r="X2305" s="1"/>
      <c r="Y2305" s="1"/>
      <c r="AD2305">
        <f>IF(data[[#This Row],[type]]="score",SUMPRODUCT($J$1:$AC$1,data[[#This Row],[ci.hts_index]:[stat.tb]]),-1)</f>
        <v>-1</v>
      </c>
      <c r="AE2305">
        <f>IF(data[[#This Row],[type]]="score",RANK(data[[#This Row],[score]],data[score])+COUNTIF($AD$3:AD2305,AD2305)-1,0)</f>
        <v>0</v>
      </c>
    </row>
    <row r="2306" spans="24:31" x14ac:dyDescent="0.25">
      <c r="X2306" s="1"/>
      <c r="Y2306" s="1"/>
      <c r="AD2306">
        <f>IF(data[[#This Row],[type]]="score",SUMPRODUCT($J$1:$AC$1,data[[#This Row],[ci.hts_index]:[stat.tb]]),-1)</f>
        <v>-1</v>
      </c>
      <c r="AE2306">
        <f>IF(data[[#This Row],[type]]="score",RANK(data[[#This Row],[score]],data[score])+COUNTIF($AD$3:AD2306,AD2306)-1,0)</f>
        <v>0</v>
      </c>
    </row>
    <row r="2307" spans="24:31" x14ac:dyDescent="0.25">
      <c r="X2307" s="1"/>
      <c r="Y2307" s="1"/>
      <c r="AD2307">
        <f>IF(data[[#This Row],[type]]="score",SUMPRODUCT($J$1:$AC$1,data[[#This Row],[ci.hts_index]:[stat.tb]]),-1)</f>
        <v>-1</v>
      </c>
      <c r="AE2307">
        <f>IF(data[[#This Row],[type]]="score",RANK(data[[#This Row],[score]],data[score])+COUNTIF($AD$3:AD2307,AD2307)-1,0)</f>
        <v>0</v>
      </c>
    </row>
    <row r="2308" spans="24:31" x14ac:dyDescent="0.25">
      <c r="X2308" s="1"/>
      <c r="Y2308" s="1"/>
      <c r="AD2308">
        <f>IF(data[[#This Row],[type]]="score",SUMPRODUCT($J$1:$AC$1,data[[#This Row],[ci.hts_index]:[stat.tb]]),-1)</f>
        <v>-1</v>
      </c>
      <c r="AE2308">
        <f>IF(data[[#This Row],[type]]="score",RANK(data[[#This Row],[score]],data[score])+COUNTIF($AD$3:AD2308,AD2308)-1,0)</f>
        <v>0</v>
      </c>
    </row>
    <row r="2309" spans="24:31" x14ac:dyDescent="0.25">
      <c r="X2309" s="1"/>
      <c r="Y2309" s="1"/>
      <c r="AD2309">
        <f>IF(data[[#This Row],[type]]="score",SUMPRODUCT($J$1:$AC$1,data[[#This Row],[ci.hts_index]:[stat.tb]]),-1)</f>
        <v>-1</v>
      </c>
      <c r="AE2309">
        <f>IF(data[[#This Row],[type]]="score",RANK(data[[#This Row],[score]],data[score])+COUNTIF($AD$3:AD2309,AD2309)-1,0)</f>
        <v>0</v>
      </c>
    </row>
    <row r="2310" spans="24:31" x14ac:dyDescent="0.25">
      <c r="X2310" s="1"/>
      <c r="Y2310" s="1"/>
      <c r="AD2310">
        <f>IF(data[[#This Row],[type]]="score",SUMPRODUCT($J$1:$AC$1,data[[#This Row],[ci.hts_index]:[stat.tb]]),-1)</f>
        <v>-1</v>
      </c>
      <c r="AE2310">
        <f>IF(data[[#This Row],[type]]="score",RANK(data[[#This Row],[score]],data[score])+COUNTIF($AD$3:AD2310,AD2310)-1,0)</f>
        <v>0</v>
      </c>
    </row>
    <row r="2311" spans="24:31" x14ac:dyDescent="0.25">
      <c r="X2311" s="1"/>
      <c r="Y2311" s="1"/>
      <c r="AD2311">
        <f>IF(data[[#This Row],[type]]="score",SUMPRODUCT($J$1:$AC$1,data[[#This Row],[ci.hts_index]:[stat.tb]]),-1)</f>
        <v>-1</v>
      </c>
      <c r="AE2311">
        <f>IF(data[[#This Row],[type]]="score",RANK(data[[#This Row],[score]],data[score])+COUNTIF($AD$3:AD2311,AD2311)-1,0)</f>
        <v>0</v>
      </c>
    </row>
    <row r="2312" spans="24:31" x14ac:dyDescent="0.25">
      <c r="X2312" s="1"/>
      <c r="Y2312" s="1"/>
      <c r="AD2312">
        <f>IF(data[[#This Row],[type]]="score",SUMPRODUCT($J$1:$AC$1,data[[#This Row],[ci.hts_index]:[stat.tb]]),-1)</f>
        <v>-1</v>
      </c>
      <c r="AE2312">
        <f>IF(data[[#This Row],[type]]="score",RANK(data[[#This Row],[score]],data[score])+COUNTIF($AD$3:AD2312,AD2312)-1,0)</f>
        <v>0</v>
      </c>
    </row>
    <row r="2313" spans="24:31" x14ac:dyDescent="0.25">
      <c r="X2313" s="1"/>
      <c r="Y2313" s="1"/>
      <c r="AD2313">
        <f>IF(data[[#This Row],[type]]="score",SUMPRODUCT($J$1:$AC$1,data[[#This Row],[ci.hts_index]:[stat.tb]]),-1)</f>
        <v>-1</v>
      </c>
      <c r="AE2313">
        <f>IF(data[[#This Row],[type]]="score",RANK(data[[#This Row],[score]],data[score])+COUNTIF($AD$3:AD2313,AD2313)-1,0)</f>
        <v>0</v>
      </c>
    </row>
    <row r="2314" spans="24:31" x14ac:dyDescent="0.25">
      <c r="X2314" s="1"/>
      <c r="Y2314" s="1"/>
      <c r="AD2314">
        <f>IF(data[[#This Row],[type]]="score",SUMPRODUCT($J$1:$AC$1,data[[#This Row],[ci.hts_index]:[stat.tb]]),-1)</f>
        <v>-1</v>
      </c>
      <c r="AE2314">
        <f>IF(data[[#This Row],[type]]="score",RANK(data[[#This Row],[score]],data[score])+COUNTIF($AD$3:AD2314,AD2314)-1,0)</f>
        <v>0</v>
      </c>
    </row>
    <row r="2315" spans="24:31" x14ac:dyDescent="0.25">
      <c r="X2315" s="1"/>
      <c r="Y2315" s="1"/>
      <c r="AD2315">
        <f>IF(data[[#This Row],[type]]="score",SUMPRODUCT($J$1:$AC$1,data[[#This Row],[ci.hts_index]:[stat.tb]]),-1)</f>
        <v>-1</v>
      </c>
      <c r="AE2315">
        <f>IF(data[[#This Row],[type]]="score",RANK(data[[#This Row],[score]],data[score])+COUNTIF($AD$3:AD2315,AD2315)-1,0)</f>
        <v>0</v>
      </c>
    </row>
    <row r="2316" spans="24:31" x14ac:dyDescent="0.25">
      <c r="X2316" s="1"/>
      <c r="Y2316" s="1"/>
      <c r="AD2316">
        <f>IF(data[[#This Row],[type]]="score",SUMPRODUCT($J$1:$AC$1,data[[#This Row],[ci.hts_index]:[stat.tb]]),-1)</f>
        <v>-1</v>
      </c>
      <c r="AE2316">
        <f>IF(data[[#This Row],[type]]="score",RANK(data[[#This Row],[score]],data[score])+COUNTIF($AD$3:AD2316,AD2316)-1,0)</f>
        <v>0</v>
      </c>
    </row>
    <row r="2317" spans="24:31" x14ac:dyDescent="0.25">
      <c r="X2317" s="1"/>
      <c r="Y2317" s="1"/>
      <c r="AD2317">
        <f>IF(data[[#This Row],[type]]="score",SUMPRODUCT($J$1:$AC$1,data[[#This Row],[ci.hts_index]:[stat.tb]]),-1)</f>
        <v>-1</v>
      </c>
      <c r="AE2317">
        <f>IF(data[[#This Row],[type]]="score",RANK(data[[#This Row],[score]],data[score])+COUNTIF($AD$3:AD2317,AD2317)-1,0)</f>
        <v>0</v>
      </c>
    </row>
    <row r="2318" spans="24:31" x14ac:dyDescent="0.25">
      <c r="X2318" s="1"/>
      <c r="Y2318" s="1"/>
      <c r="AD2318">
        <f>IF(data[[#This Row],[type]]="score",SUMPRODUCT($J$1:$AC$1,data[[#This Row],[ci.hts_index]:[stat.tb]]),-1)</f>
        <v>-1</v>
      </c>
      <c r="AE2318">
        <f>IF(data[[#This Row],[type]]="score",RANK(data[[#This Row],[score]],data[score])+COUNTIF($AD$3:AD2318,AD2318)-1,0)</f>
        <v>0</v>
      </c>
    </row>
    <row r="2319" spans="24:31" x14ac:dyDescent="0.25">
      <c r="X2319" s="1"/>
      <c r="Y2319" s="1"/>
      <c r="AD2319">
        <f>IF(data[[#This Row],[type]]="score",SUMPRODUCT($J$1:$AC$1,data[[#This Row],[ci.hts_index]:[stat.tb]]),-1)</f>
        <v>-1</v>
      </c>
      <c r="AE2319">
        <f>IF(data[[#This Row],[type]]="score",RANK(data[[#This Row],[score]],data[score])+COUNTIF($AD$3:AD2319,AD2319)-1,0)</f>
        <v>0</v>
      </c>
    </row>
    <row r="2320" spans="24:31" x14ac:dyDescent="0.25">
      <c r="X2320" s="1"/>
      <c r="Y2320" s="1"/>
      <c r="AD2320">
        <f>IF(data[[#This Row],[type]]="score",SUMPRODUCT($J$1:$AC$1,data[[#This Row],[ci.hts_index]:[stat.tb]]),-1)</f>
        <v>-1</v>
      </c>
      <c r="AE2320">
        <f>IF(data[[#This Row],[type]]="score",RANK(data[[#This Row],[score]],data[score])+COUNTIF($AD$3:AD2320,AD2320)-1,0)</f>
        <v>0</v>
      </c>
    </row>
    <row r="2321" spans="24:31" x14ac:dyDescent="0.25">
      <c r="X2321" s="1"/>
      <c r="Y2321" s="1"/>
      <c r="AD2321">
        <f>IF(data[[#This Row],[type]]="score",SUMPRODUCT($J$1:$AC$1,data[[#This Row],[ci.hts_index]:[stat.tb]]),-1)</f>
        <v>-1</v>
      </c>
      <c r="AE2321">
        <f>IF(data[[#This Row],[type]]="score",RANK(data[[#This Row],[score]],data[score])+COUNTIF($AD$3:AD2321,AD2321)-1,0)</f>
        <v>0</v>
      </c>
    </row>
    <row r="2322" spans="24:31" x14ac:dyDescent="0.25">
      <c r="X2322" s="1"/>
      <c r="Y2322" s="1"/>
      <c r="AD2322">
        <f>IF(data[[#This Row],[type]]="score",SUMPRODUCT($J$1:$AC$1,data[[#This Row],[ci.hts_index]:[stat.tb]]),-1)</f>
        <v>-1</v>
      </c>
      <c r="AE2322">
        <f>IF(data[[#This Row],[type]]="score",RANK(data[[#This Row],[score]],data[score])+COUNTIF($AD$3:AD2322,AD2322)-1,0)</f>
        <v>0</v>
      </c>
    </row>
    <row r="2323" spans="24:31" x14ac:dyDescent="0.25">
      <c r="X2323" s="1"/>
      <c r="Y2323" s="1"/>
      <c r="AD2323">
        <f>IF(data[[#This Row],[type]]="score",SUMPRODUCT($J$1:$AC$1,data[[#This Row],[ci.hts_index]:[stat.tb]]),-1)</f>
        <v>-1</v>
      </c>
      <c r="AE2323">
        <f>IF(data[[#This Row],[type]]="score",RANK(data[[#This Row],[score]],data[score])+COUNTIF($AD$3:AD2323,AD2323)-1,0)</f>
        <v>0</v>
      </c>
    </row>
    <row r="2324" spans="24:31" x14ac:dyDescent="0.25">
      <c r="X2324" s="1"/>
      <c r="Y2324" s="1"/>
      <c r="AD2324">
        <f>IF(data[[#This Row],[type]]="score",SUMPRODUCT($J$1:$AC$1,data[[#This Row],[ci.hts_index]:[stat.tb]]),-1)</f>
        <v>-1</v>
      </c>
      <c r="AE2324">
        <f>IF(data[[#This Row],[type]]="score",RANK(data[[#This Row],[score]],data[score])+COUNTIF($AD$3:AD2324,AD2324)-1,0)</f>
        <v>0</v>
      </c>
    </row>
    <row r="2325" spans="24:31" x14ac:dyDescent="0.25">
      <c r="X2325" s="1"/>
      <c r="Y2325" s="1"/>
      <c r="AD2325">
        <f>IF(data[[#This Row],[type]]="score",SUMPRODUCT($J$1:$AC$1,data[[#This Row],[ci.hts_index]:[stat.tb]]),-1)</f>
        <v>-1</v>
      </c>
      <c r="AE2325">
        <f>IF(data[[#This Row],[type]]="score",RANK(data[[#This Row],[score]],data[score])+COUNTIF($AD$3:AD2325,AD2325)-1,0)</f>
        <v>0</v>
      </c>
    </row>
    <row r="2326" spans="24:31" x14ac:dyDescent="0.25">
      <c r="X2326" s="1"/>
      <c r="Y2326" s="1"/>
      <c r="AD2326">
        <f>IF(data[[#This Row],[type]]="score",SUMPRODUCT($J$1:$AC$1,data[[#This Row],[ci.hts_index]:[stat.tb]]),-1)</f>
        <v>-1</v>
      </c>
      <c r="AE2326">
        <f>IF(data[[#This Row],[type]]="score",RANK(data[[#This Row],[score]],data[score])+COUNTIF($AD$3:AD2326,AD2326)-1,0)</f>
        <v>0</v>
      </c>
    </row>
    <row r="2327" spans="24:31" x14ac:dyDescent="0.25">
      <c r="X2327" s="1"/>
      <c r="Y2327" s="1"/>
      <c r="AD2327">
        <f>IF(data[[#This Row],[type]]="score",SUMPRODUCT($J$1:$AC$1,data[[#This Row],[ci.hts_index]:[stat.tb]]),-1)</f>
        <v>-1</v>
      </c>
      <c r="AE2327">
        <f>IF(data[[#This Row],[type]]="score",RANK(data[[#This Row],[score]],data[score])+COUNTIF($AD$3:AD2327,AD2327)-1,0)</f>
        <v>0</v>
      </c>
    </row>
    <row r="2328" spans="24:31" x14ac:dyDescent="0.25">
      <c r="X2328" s="1"/>
      <c r="Y2328" s="1"/>
      <c r="AD2328">
        <f>IF(data[[#This Row],[type]]="score",SUMPRODUCT($J$1:$AC$1,data[[#This Row],[ci.hts_index]:[stat.tb]]),-1)</f>
        <v>-1</v>
      </c>
      <c r="AE2328">
        <f>IF(data[[#This Row],[type]]="score",RANK(data[[#This Row],[score]],data[score])+COUNTIF($AD$3:AD2328,AD2328)-1,0)</f>
        <v>0</v>
      </c>
    </row>
    <row r="2329" spans="24:31" x14ac:dyDescent="0.25">
      <c r="X2329" s="1"/>
      <c r="Y2329" s="1"/>
      <c r="AD2329">
        <f>IF(data[[#This Row],[type]]="score",SUMPRODUCT($J$1:$AC$1,data[[#This Row],[ci.hts_index]:[stat.tb]]),-1)</f>
        <v>-1</v>
      </c>
      <c r="AE2329">
        <f>IF(data[[#This Row],[type]]="score",RANK(data[[#This Row],[score]],data[score])+COUNTIF($AD$3:AD2329,AD2329)-1,0)</f>
        <v>0</v>
      </c>
    </row>
    <row r="2330" spans="24:31" x14ac:dyDescent="0.25">
      <c r="X2330" s="1"/>
      <c r="Y2330" s="1"/>
      <c r="AD2330">
        <f>IF(data[[#This Row],[type]]="score",SUMPRODUCT($J$1:$AC$1,data[[#This Row],[ci.hts_index]:[stat.tb]]),-1)</f>
        <v>-1</v>
      </c>
      <c r="AE2330">
        <f>IF(data[[#This Row],[type]]="score",RANK(data[[#This Row],[score]],data[score])+COUNTIF($AD$3:AD2330,AD2330)-1,0)</f>
        <v>0</v>
      </c>
    </row>
    <row r="2331" spans="24:31" x14ac:dyDescent="0.25">
      <c r="X2331" s="1"/>
      <c r="Y2331" s="1"/>
      <c r="AD2331">
        <f>IF(data[[#This Row],[type]]="score",SUMPRODUCT($J$1:$AC$1,data[[#This Row],[ci.hts_index]:[stat.tb]]),-1)</f>
        <v>-1</v>
      </c>
      <c r="AE2331">
        <f>IF(data[[#This Row],[type]]="score",RANK(data[[#This Row],[score]],data[score])+COUNTIF($AD$3:AD2331,AD2331)-1,0)</f>
        <v>0</v>
      </c>
    </row>
    <row r="2332" spans="24:31" x14ac:dyDescent="0.25">
      <c r="X2332" s="1"/>
      <c r="Y2332" s="1"/>
      <c r="AD2332">
        <f>IF(data[[#This Row],[type]]="score",SUMPRODUCT($J$1:$AC$1,data[[#This Row],[ci.hts_index]:[stat.tb]]),-1)</f>
        <v>-1</v>
      </c>
      <c r="AE2332">
        <f>IF(data[[#This Row],[type]]="score",RANK(data[[#This Row],[score]],data[score])+COUNTIF($AD$3:AD2332,AD2332)-1,0)</f>
        <v>0</v>
      </c>
    </row>
    <row r="2333" spans="24:31" x14ac:dyDescent="0.25">
      <c r="X2333" s="1"/>
      <c r="Y2333" s="1"/>
      <c r="AD2333">
        <f>IF(data[[#This Row],[type]]="score",SUMPRODUCT($J$1:$AC$1,data[[#This Row],[ci.hts_index]:[stat.tb]]),-1)</f>
        <v>-1</v>
      </c>
      <c r="AE2333">
        <f>IF(data[[#This Row],[type]]="score",RANK(data[[#This Row],[score]],data[score])+COUNTIF($AD$3:AD2333,AD2333)-1,0)</f>
        <v>0</v>
      </c>
    </row>
    <row r="2334" spans="24:31" x14ac:dyDescent="0.25">
      <c r="X2334" s="1"/>
      <c r="Y2334" s="1"/>
      <c r="AD2334">
        <f>IF(data[[#This Row],[type]]="score",SUMPRODUCT($J$1:$AC$1,data[[#This Row],[ci.hts_index]:[stat.tb]]),-1)</f>
        <v>-1</v>
      </c>
      <c r="AE2334">
        <f>IF(data[[#This Row],[type]]="score",RANK(data[[#This Row],[score]],data[score])+COUNTIF($AD$3:AD2334,AD2334)-1,0)</f>
        <v>0</v>
      </c>
    </row>
    <row r="2335" spans="24:31" x14ac:dyDescent="0.25">
      <c r="X2335" s="1"/>
      <c r="Y2335" s="1"/>
      <c r="AD2335">
        <f>IF(data[[#This Row],[type]]="score",SUMPRODUCT($J$1:$AC$1,data[[#This Row],[ci.hts_index]:[stat.tb]]),-1)</f>
        <v>-1</v>
      </c>
      <c r="AE2335">
        <f>IF(data[[#This Row],[type]]="score",RANK(data[[#This Row],[score]],data[score])+COUNTIF($AD$3:AD2335,AD2335)-1,0)</f>
        <v>0</v>
      </c>
    </row>
    <row r="2336" spans="24:31" x14ac:dyDescent="0.25">
      <c r="X2336" s="1"/>
      <c r="Y2336" s="1"/>
      <c r="AD2336">
        <f>IF(data[[#This Row],[type]]="score",SUMPRODUCT($J$1:$AC$1,data[[#This Row],[ci.hts_index]:[stat.tb]]),-1)</f>
        <v>-1</v>
      </c>
      <c r="AE2336">
        <f>IF(data[[#This Row],[type]]="score",RANK(data[[#This Row],[score]],data[score])+COUNTIF($AD$3:AD2336,AD2336)-1,0)</f>
        <v>0</v>
      </c>
    </row>
    <row r="2337" spans="24:31" x14ac:dyDescent="0.25">
      <c r="X2337" s="1"/>
      <c r="Y2337" s="1"/>
      <c r="AD2337">
        <f>IF(data[[#This Row],[type]]="score",SUMPRODUCT($J$1:$AC$1,data[[#This Row],[ci.hts_index]:[stat.tb]]),-1)</f>
        <v>-1</v>
      </c>
      <c r="AE2337">
        <f>IF(data[[#This Row],[type]]="score",RANK(data[[#This Row],[score]],data[score])+COUNTIF($AD$3:AD2337,AD2337)-1,0)</f>
        <v>0</v>
      </c>
    </row>
    <row r="2338" spans="24:31" x14ac:dyDescent="0.25">
      <c r="X2338" s="1"/>
      <c r="Y2338" s="1"/>
      <c r="AD2338">
        <f>IF(data[[#This Row],[type]]="score",SUMPRODUCT($J$1:$AC$1,data[[#This Row],[ci.hts_index]:[stat.tb]]),-1)</f>
        <v>-1</v>
      </c>
      <c r="AE2338">
        <f>IF(data[[#This Row],[type]]="score",RANK(data[[#This Row],[score]],data[score])+COUNTIF($AD$3:AD2338,AD2338)-1,0)</f>
        <v>0</v>
      </c>
    </row>
    <row r="2339" spans="24:31" x14ac:dyDescent="0.25">
      <c r="X2339" s="1"/>
      <c r="Y2339" s="1"/>
      <c r="AD2339">
        <f>IF(data[[#This Row],[type]]="score",SUMPRODUCT($J$1:$AC$1,data[[#This Row],[ci.hts_index]:[stat.tb]]),-1)</f>
        <v>-1</v>
      </c>
      <c r="AE2339">
        <f>IF(data[[#This Row],[type]]="score",RANK(data[[#This Row],[score]],data[score])+COUNTIF($AD$3:AD2339,AD2339)-1,0)</f>
        <v>0</v>
      </c>
    </row>
    <row r="2340" spans="24:31" x14ac:dyDescent="0.25">
      <c r="X2340" s="1"/>
      <c r="Y2340" s="1"/>
      <c r="AD2340">
        <f>IF(data[[#This Row],[type]]="score",SUMPRODUCT($J$1:$AC$1,data[[#This Row],[ci.hts_index]:[stat.tb]]),-1)</f>
        <v>-1</v>
      </c>
      <c r="AE2340">
        <f>IF(data[[#This Row],[type]]="score",RANK(data[[#This Row],[score]],data[score])+COUNTIF($AD$3:AD2340,AD2340)-1,0)</f>
        <v>0</v>
      </c>
    </row>
    <row r="2341" spans="24:31" x14ac:dyDescent="0.25">
      <c r="X2341" s="1"/>
      <c r="Y2341" s="1"/>
      <c r="AD2341">
        <f>IF(data[[#This Row],[type]]="score",SUMPRODUCT($J$1:$AC$1,data[[#This Row],[ci.hts_index]:[stat.tb]]),-1)</f>
        <v>-1</v>
      </c>
      <c r="AE2341">
        <f>IF(data[[#This Row],[type]]="score",RANK(data[[#This Row],[score]],data[score])+COUNTIF($AD$3:AD2341,AD2341)-1,0)</f>
        <v>0</v>
      </c>
    </row>
    <row r="2342" spans="24:31" x14ac:dyDescent="0.25">
      <c r="X2342" s="1"/>
      <c r="Y2342" s="1"/>
      <c r="AD2342">
        <f>IF(data[[#This Row],[type]]="score",SUMPRODUCT($J$1:$AC$1,data[[#This Row],[ci.hts_index]:[stat.tb]]),-1)</f>
        <v>-1</v>
      </c>
      <c r="AE2342">
        <f>IF(data[[#This Row],[type]]="score",RANK(data[[#This Row],[score]],data[score])+COUNTIF($AD$3:AD2342,AD2342)-1,0)</f>
        <v>0</v>
      </c>
    </row>
    <row r="2343" spans="24:31" x14ac:dyDescent="0.25">
      <c r="X2343" s="1"/>
      <c r="Y2343" s="1"/>
      <c r="AD2343">
        <f>IF(data[[#This Row],[type]]="score",SUMPRODUCT($J$1:$AC$1,data[[#This Row],[ci.hts_index]:[stat.tb]]),-1)</f>
        <v>-1</v>
      </c>
      <c r="AE2343">
        <f>IF(data[[#This Row],[type]]="score",RANK(data[[#This Row],[score]],data[score])+COUNTIF($AD$3:AD2343,AD2343)-1,0)</f>
        <v>0</v>
      </c>
    </row>
    <row r="2344" spans="24:31" x14ac:dyDescent="0.25">
      <c r="X2344" s="1"/>
      <c r="Y2344" s="1"/>
      <c r="AD2344">
        <f>IF(data[[#This Row],[type]]="score",SUMPRODUCT($J$1:$AC$1,data[[#This Row],[ci.hts_index]:[stat.tb]]),-1)</f>
        <v>-1</v>
      </c>
      <c r="AE2344">
        <f>IF(data[[#This Row],[type]]="score",RANK(data[[#This Row],[score]],data[score])+COUNTIF($AD$3:AD2344,AD2344)-1,0)</f>
        <v>0</v>
      </c>
    </row>
    <row r="2345" spans="24:31" x14ac:dyDescent="0.25">
      <c r="X2345" s="1"/>
      <c r="Y2345" s="1"/>
      <c r="AD2345">
        <f>IF(data[[#This Row],[type]]="score",SUMPRODUCT($J$1:$AC$1,data[[#This Row],[ci.hts_index]:[stat.tb]]),-1)</f>
        <v>-1</v>
      </c>
      <c r="AE2345">
        <f>IF(data[[#This Row],[type]]="score",RANK(data[[#This Row],[score]],data[score])+COUNTIF($AD$3:AD2345,AD2345)-1,0)</f>
        <v>0</v>
      </c>
    </row>
    <row r="2346" spans="24:31" x14ac:dyDescent="0.25">
      <c r="X2346" s="1"/>
      <c r="Y2346" s="1"/>
      <c r="AD2346">
        <f>IF(data[[#This Row],[type]]="score",SUMPRODUCT($J$1:$AC$1,data[[#This Row],[ci.hts_index]:[stat.tb]]),-1)</f>
        <v>-1</v>
      </c>
      <c r="AE2346">
        <f>IF(data[[#This Row],[type]]="score",RANK(data[[#This Row],[score]],data[score])+COUNTIF($AD$3:AD2346,AD2346)-1,0)</f>
        <v>0</v>
      </c>
    </row>
    <row r="2347" spans="24:31" x14ac:dyDescent="0.25">
      <c r="X2347" s="1"/>
      <c r="Y2347" s="1"/>
      <c r="AD2347">
        <f>IF(data[[#This Row],[type]]="score",SUMPRODUCT($J$1:$AC$1,data[[#This Row],[ci.hts_index]:[stat.tb]]),-1)</f>
        <v>-1</v>
      </c>
      <c r="AE2347">
        <f>IF(data[[#This Row],[type]]="score",RANK(data[[#This Row],[score]],data[score])+COUNTIF($AD$3:AD2347,AD2347)-1,0)</f>
        <v>0</v>
      </c>
    </row>
    <row r="2348" spans="24:31" x14ac:dyDescent="0.25">
      <c r="X2348" s="1"/>
      <c r="Y2348" s="1"/>
      <c r="AD2348">
        <f>IF(data[[#This Row],[type]]="score",SUMPRODUCT($J$1:$AC$1,data[[#This Row],[ci.hts_index]:[stat.tb]]),-1)</f>
        <v>-1</v>
      </c>
      <c r="AE2348">
        <f>IF(data[[#This Row],[type]]="score",RANK(data[[#This Row],[score]],data[score])+COUNTIF($AD$3:AD2348,AD2348)-1,0)</f>
        <v>0</v>
      </c>
    </row>
    <row r="2349" spans="24:31" x14ac:dyDescent="0.25">
      <c r="X2349" s="1"/>
      <c r="Y2349" s="1"/>
      <c r="AD2349">
        <f>IF(data[[#This Row],[type]]="score",SUMPRODUCT($J$1:$AC$1,data[[#This Row],[ci.hts_index]:[stat.tb]]),-1)</f>
        <v>-1</v>
      </c>
      <c r="AE2349">
        <f>IF(data[[#This Row],[type]]="score",RANK(data[[#This Row],[score]],data[score])+COUNTIF($AD$3:AD2349,AD2349)-1,0)</f>
        <v>0</v>
      </c>
    </row>
    <row r="2350" spans="24:31" x14ac:dyDescent="0.25">
      <c r="X2350" s="1"/>
      <c r="Y2350" s="1"/>
      <c r="AD2350">
        <f>IF(data[[#This Row],[type]]="score",SUMPRODUCT($J$1:$AC$1,data[[#This Row],[ci.hts_index]:[stat.tb]]),-1)</f>
        <v>-1</v>
      </c>
      <c r="AE2350">
        <f>IF(data[[#This Row],[type]]="score",RANK(data[[#This Row],[score]],data[score])+COUNTIF($AD$3:AD2350,AD2350)-1,0)</f>
        <v>0</v>
      </c>
    </row>
    <row r="2351" spans="24:31" x14ac:dyDescent="0.25">
      <c r="X2351" s="1"/>
      <c r="Y2351" s="1"/>
      <c r="AD2351">
        <f>IF(data[[#This Row],[type]]="score",SUMPRODUCT($J$1:$AC$1,data[[#This Row],[ci.hts_index]:[stat.tb]]),-1)</f>
        <v>-1</v>
      </c>
      <c r="AE2351">
        <f>IF(data[[#This Row],[type]]="score",RANK(data[[#This Row],[score]],data[score])+COUNTIF($AD$3:AD2351,AD2351)-1,0)</f>
        <v>0</v>
      </c>
    </row>
    <row r="2352" spans="24:31" x14ac:dyDescent="0.25">
      <c r="X2352" s="1"/>
      <c r="Y2352" s="1"/>
      <c r="AD2352">
        <f>IF(data[[#This Row],[type]]="score",SUMPRODUCT($J$1:$AC$1,data[[#This Row],[ci.hts_index]:[stat.tb]]),-1)</f>
        <v>-1</v>
      </c>
      <c r="AE2352">
        <f>IF(data[[#This Row],[type]]="score",RANK(data[[#This Row],[score]],data[score])+COUNTIF($AD$3:AD2352,AD2352)-1,0)</f>
        <v>0</v>
      </c>
    </row>
    <row r="2353" spans="24:31" x14ac:dyDescent="0.25">
      <c r="X2353" s="1"/>
      <c r="Y2353" s="1"/>
      <c r="AD2353">
        <f>IF(data[[#This Row],[type]]="score",SUMPRODUCT($J$1:$AC$1,data[[#This Row],[ci.hts_index]:[stat.tb]]),-1)</f>
        <v>-1</v>
      </c>
      <c r="AE2353">
        <f>IF(data[[#This Row],[type]]="score",RANK(data[[#This Row],[score]],data[score])+COUNTIF($AD$3:AD2353,AD2353)-1,0)</f>
        <v>0</v>
      </c>
    </row>
    <row r="2354" spans="24:31" x14ac:dyDescent="0.25">
      <c r="X2354" s="1"/>
      <c r="Y2354" s="1"/>
      <c r="AD2354">
        <f>IF(data[[#This Row],[type]]="score",SUMPRODUCT($J$1:$AC$1,data[[#This Row],[ci.hts_index]:[stat.tb]]),-1)</f>
        <v>-1</v>
      </c>
      <c r="AE2354">
        <f>IF(data[[#This Row],[type]]="score",RANK(data[[#This Row],[score]],data[score])+COUNTIF($AD$3:AD2354,AD2354)-1,0)</f>
        <v>0</v>
      </c>
    </row>
    <row r="2355" spans="24:31" x14ac:dyDescent="0.25">
      <c r="X2355" s="1"/>
      <c r="Y2355" s="1"/>
      <c r="AD2355">
        <f>IF(data[[#This Row],[type]]="score",SUMPRODUCT($J$1:$AC$1,data[[#This Row],[ci.hts_index]:[stat.tb]]),-1)</f>
        <v>-1</v>
      </c>
      <c r="AE2355">
        <f>IF(data[[#This Row],[type]]="score",RANK(data[[#This Row],[score]],data[score])+COUNTIF($AD$3:AD2355,AD2355)-1,0)</f>
        <v>0</v>
      </c>
    </row>
    <row r="2356" spans="24:31" x14ac:dyDescent="0.25">
      <c r="X2356" s="1"/>
      <c r="Y2356" s="1"/>
      <c r="AD2356">
        <f>IF(data[[#This Row],[type]]="score",SUMPRODUCT($J$1:$AC$1,data[[#This Row],[ci.hts_index]:[stat.tb]]),-1)</f>
        <v>-1</v>
      </c>
      <c r="AE2356">
        <f>IF(data[[#This Row],[type]]="score",RANK(data[[#This Row],[score]],data[score])+COUNTIF($AD$3:AD2356,AD2356)-1,0)</f>
        <v>0</v>
      </c>
    </row>
    <row r="2357" spans="24:31" x14ac:dyDescent="0.25">
      <c r="X2357" s="1"/>
      <c r="Y2357" s="1"/>
      <c r="AD2357">
        <f>IF(data[[#This Row],[type]]="score",SUMPRODUCT($J$1:$AC$1,data[[#This Row],[ci.hts_index]:[stat.tb]]),-1)</f>
        <v>-1</v>
      </c>
      <c r="AE2357">
        <f>IF(data[[#This Row],[type]]="score",RANK(data[[#This Row],[score]],data[score])+COUNTIF($AD$3:AD2357,AD2357)-1,0)</f>
        <v>0</v>
      </c>
    </row>
    <row r="2358" spans="24:31" x14ac:dyDescent="0.25">
      <c r="X2358" s="1"/>
      <c r="Y2358" s="1"/>
      <c r="AD2358">
        <f>IF(data[[#This Row],[type]]="score",SUMPRODUCT($J$1:$AC$1,data[[#This Row],[ci.hts_index]:[stat.tb]]),-1)</f>
        <v>-1</v>
      </c>
      <c r="AE2358">
        <f>IF(data[[#This Row],[type]]="score",RANK(data[[#This Row],[score]],data[score])+COUNTIF($AD$3:AD2358,AD2358)-1,0)</f>
        <v>0</v>
      </c>
    </row>
    <row r="2359" spans="24:31" x14ac:dyDescent="0.25">
      <c r="X2359" s="1"/>
      <c r="Y2359" s="1"/>
      <c r="AD2359">
        <f>IF(data[[#This Row],[type]]="score",SUMPRODUCT($J$1:$AC$1,data[[#This Row],[ci.hts_index]:[stat.tb]]),-1)</f>
        <v>-1</v>
      </c>
      <c r="AE2359">
        <f>IF(data[[#This Row],[type]]="score",RANK(data[[#This Row],[score]],data[score])+COUNTIF($AD$3:AD2359,AD2359)-1,0)</f>
        <v>0</v>
      </c>
    </row>
    <row r="2360" spans="24:31" x14ac:dyDescent="0.25">
      <c r="X2360" s="1"/>
      <c r="Y2360" s="1"/>
      <c r="AD2360">
        <f>IF(data[[#This Row],[type]]="score",SUMPRODUCT($J$1:$AC$1,data[[#This Row],[ci.hts_index]:[stat.tb]]),-1)</f>
        <v>-1</v>
      </c>
      <c r="AE2360">
        <f>IF(data[[#This Row],[type]]="score",RANK(data[[#This Row],[score]],data[score])+COUNTIF($AD$3:AD2360,AD2360)-1,0)</f>
        <v>0</v>
      </c>
    </row>
    <row r="2361" spans="24:31" x14ac:dyDescent="0.25">
      <c r="X2361" s="1"/>
      <c r="Y2361" s="1"/>
      <c r="AD2361">
        <f>IF(data[[#This Row],[type]]="score",SUMPRODUCT($J$1:$AC$1,data[[#This Row],[ci.hts_index]:[stat.tb]]),-1)</f>
        <v>-1</v>
      </c>
      <c r="AE2361">
        <f>IF(data[[#This Row],[type]]="score",RANK(data[[#This Row],[score]],data[score])+COUNTIF($AD$3:AD2361,AD2361)-1,0)</f>
        <v>0</v>
      </c>
    </row>
    <row r="2362" spans="24:31" x14ac:dyDescent="0.25">
      <c r="X2362" s="1"/>
      <c r="Y2362" s="1"/>
      <c r="AD2362">
        <f>IF(data[[#This Row],[type]]="score",SUMPRODUCT($J$1:$AC$1,data[[#This Row],[ci.hts_index]:[stat.tb]]),-1)</f>
        <v>-1</v>
      </c>
      <c r="AE2362">
        <f>IF(data[[#This Row],[type]]="score",RANK(data[[#This Row],[score]],data[score])+COUNTIF($AD$3:AD2362,AD2362)-1,0)</f>
        <v>0</v>
      </c>
    </row>
    <row r="2363" spans="24:31" x14ac:dyDescent="0.25">
      <c r="X2363" s="1"/>
      <c r="Y2363" s="1"/>
      <c r="AD2363">
        <f>IF(data[[#This Row],[type]]="score",SUMPRODUCT($J$1:$AC$1,data[[#This Row],[ci.hts_index]:[stat.tb]]),-1)</f>
        <v>-1</v>
      </c>
      <c r="AE2363">
        <f>IF(data[[#This Row],[type]]="score",RANK(data[[#This Row],[score]],data[score])+COUNTIF($AD$3:AD2363,AD2363)-1,0)</f>
        <v>0</v>
      </c>
    </row>
    <row r="2364" spans="24:31" x14ac:dyDescent="0.25">
      <c r="X2364" s="1"/>
      <c r="Y2364" s="1"/>
      <c r="AD2364">
        <f>IF(data[[#This Row],[type]]="score",SUMPRODUCT($J$1:$AC$1,data[[#This Row],[ci.hts_index]:[stat.tb]]),-1)</f>
        <v>-1</v>
      </c>
      <c r="AE2364">
        <f>IF(data[[#This Row],[type]]="score",RANK(data[[#This Row],[score]],data[score])+COUNTIF($AD$3:AD2364,AD2364)-1,0)</f>
        <v>0</v>
      </c>
    </row>
    <row r="2365" spans="24:31" x14ac:dyDescent="0.25">
      <c r="X2365" s="1"/>
      <c r="Y2365" s="1"/>
      <c r="AD2365">
        <f>IF(data[[#This Row],[type]]="score",SUMPRODUCT($J$1:$AC$1,data[[#This Row],[ci.hts_index]:[stat.tb]]),-1)</f>
        <v>-1</v>
      </c>
      <c r="AE2365">
        <f>IF(data[[#This Row],[type]]="score",RANK(data[[#This Row],[score]],data[score])+COUNTIF($AD$3:AD2365,AD2365)-1,0)</f>
        <v>0</v>
      </c>
    </row>
    <row r="2366" spans="24:31" x14ac:dyDescent="0.25">
      <c r="X2366" s="1"/>
      <c r="Y2366" s="1"/>
      <c r="AD2366">
        <f>IF(data[[#This Row],[type]]="score",SUMPRODUCT($J$1:$AC$1,data[[#This Row],[ci.hts_index]:[stat.tb]]),-1)</f>
        <v>-1</v>
      </c>
      <c r="AE2366">
        <f>IF(data[[#This Row],[type]]="score",RANK(data[[#This Row],[score]],data[score])+COUNTIF($AD$3:AD2366,AD2366)-1,0)</f>
        <v>0</v>
      </c>
    </row>
    <row r="2367" spans="24:31" x14ac:dyDescent="0.25">
      <c r="X2367" s="1"/>
      <c r="Y2367" s="1"/>
      <c r="AD2367">
        <f>IF(data[[#This Row],[type]]="score",SUMPRODUCT($J$1:$AC$1,data[[#This Row],[ci.hts_index]:[stat.tb]]),-1)</f>
        <v>-1</v>
      </c>
      <c r="AE2367">
        <f>IF(data[[#This Row],[type]]="score",RANK(data[[#This Row],[score]],data[score])+COUNTIF($AD$3:AD2367,AD2367)-1,0)</f>
        <v>0</v>
      </c>
    </row>
    <row r="2368" spans="24:31" x14ac:dyDescent="0.25">
      <c r="X2368" s="1"/>
      <c r="Y2368" s="1"/>
      <c r="AD2368">
        <f>IF(data[[#This Row],[type]]="score",SUMPRODUCT($J$1:$AC$1,data[[#This Row],[ci.hts_index]:[stat.tb]]),-1)</f>
        <v>-1</v>
      </c>
      <c r="AE2368">
        <f>IF(data[[#This Row],[type]]="score",RANK(data[[#This Row],[score]],data[score])+COUNTIF($AD$3:AD2368,AD2368)-1,0)</f>
        <v>0</v>
      </c>
    </row>
    <row r="2369" spans="24:31" x14ac:dyDescent="0.25">
      <c r="X2369" s="1"/>
      <c r="Y2369" s="1"/>
      <c r="AD2369">
        <f>IF(data[[#This Row],[type]]="score",SUMPRODUCT($J$1:$AC$1,data[[#This Row],[ci.hts_index]:[stat.tb]]),-1)</f>
        <v>-1</v>
      </c>
      <c r="AE2369">
        <f>IF(data[[#This Row],[type]]="score",RANK(data[[#This Row],[score]],data[score])+COUNTIF($AD$3:AD2369,AD2369)-1,0)</f>
        <v>0</v>
      </c>
    </row>
    <row r="2370" spans="24:31" x14ac:dyDescent="0.25">
      <c r="X2370" s="1"/>
      <c r="Y2370" s="1"/>
      <c r="AD2370">
        <f>IF(data[[#This Row],[type]]="score",SUMPRODUCT($J$1:$AC$1,data[[#This Row],[ci.hts_index]:[stat.tb]]),-1)</f>
        <v>-1</v>
      </c>
      <c r="AE2370">
        <f>IF(data[[#This Row],[type]]="score",RANK(data[[#This Row],[score]],data[score])+COUNTIF($AD$3:AD2370,AD2370)-1,0)</f>
        <v>0</v>
      </c>
    </row>
    <row r="2371" spans="24:31" x14ac:dyDescent="0.25">
      <c r="X2371" s="1"/>
      <c r="Y2371" s="1"/>
      <c r="AD2371">
        <f>IF(data[[#This Row],[type]]="score",SUMPRODUCT($J$1:$AC$1,data[[#This Row],[ci.hts_index]:[stat.tb]]),-1)</f>
        <v>-1</v>
      </c>
      <c r="AE2371">
        <f>IF(data[[#This Row],[type]]="score",RANK(data[[#This Row],[score]],data[score])+COUNTIF($AD$3:AD2371,AD2371)-1,0)</f>
        <v>0</v>
      </c>
    </row>
    <row r="2372" spans="24:31" x14ac:dyDescent="0.25">
      <c r="X2372" s="1"/>
      <c r="Y2372" s="1"/>
      <c r="AD2372">
        <f>IF(data[[#This Row],[type]]="score",SUMPRODUCT($J$1:$AC$1,data[[#This Row],[ci.hts_index]:[stat.tb]]),-1)</f>
        <v>-1</v>
      </c>
      <c r="AE2372">
        <f>IF(data[[#This Row],[type]]="score",RANK(data[[#This Row],[score]],data[score])+COUNTIF($AD$3:AD2372,AD2372)-1,0)</f>
        <v>0</v>
      </c>
    </row>
    <row r="2373" spans="24:31" x14ac:dyDescent="0.25">
      <c r="X2373" s="1"/>
      <c r="Y2373" s="1"/>
      <c r="AD2373">
        <f>IF(data[[#This Row],[type]]="score",SUMPRODUCT($J$1:$AC$1,data[[#This Row],[ci.hts_index]:[stat.tb]]),-1)</f>
        <v>-1</v>
      </c>
      <c r="AE2373">
        <f>IF(data[[#This Row],[type]]="score",RANK(data[[#This Row],[score]],data[score])+COUNTIF($AD$3:AD2373,AD2373)-1,0)</f>
        <v>0</v>
      </c>
    </row>
    <row r="2374" spans="24:31" x14ac:dyDescent="0.25">
      <c r="X2374" s="1"/>
      <c r="Y2374" s="1"/>
      <c r="AD2374">
        <f>IF(data[[#This Row],[type]]="score",SUMPRODUCT($J$1:$AC$1,data[[#This Row],[ci.hts_index]:[stat.tb]]),-1)</f>
        <v>-1</v>
      </c>
      <c r="AE2374">
        <f>IF(data[[#This Row],[type]]="score",RANK(data[[#This Row],[score]],data[score])+COUNTIF($AD$3:AD2374,AD2374)-1,0)</f>
        <v>0</v>
      </c>
    </row>
    <row r="2375" spans="24:31" x14ac:dyDescent="0.25">
      <c r="X2375" s="1"/>
      <c r="Y2375" s="1"/>
      <c r="AD2375">
        <f>IF(data[[#This Row],[type]]="score",SUMPRODUCT($J$1:$AC$1,data[[#This Row],[ci.hts_index]:[stat.tb]]),-1)</f>
        <v>-1</v>
      </c>
      <c r="AE2375">
        <f>IF(data[[#This Row],[type]]="score",RANK(data[[#This Row],[score]],data[score])+COUNTIF($AD$3:AD2375,AD2375)-1,0)</f>
        <v>0</v>
      </c>
    </row>
    <row r="2376" spans="24:31" x14ac:dyDescent="0.25">
      <c r="X2376" s="1"/>
      <c r="Y2376" s="1"/>
      <c r="AD2376">
        <f>IF(data[[#This Row],[type]]="score",SUMPRODUCT($J$1:$AC$1,data[[#This Row],[ci.hts_index]:[stat.tb]]),-1)</f>
        <v>-1</v>
      </c>
      <c r="AE2376">
        <f>IF(data[[#This Row],[type]]="score",RANK(data[[#This Row],[score]],data[score])+COUNTIF($AD$3:AD2376,AD2376)-1,0)</f>
        <v>0</v>
      </c>
    </row>
    <row r="2377" spans="24:31" x14ac:dyDescent="0.25">
      <c r="X2377" s="1"/>
      <c r="Y2377" s="1"/>
      <c r="AD2377">
        <f>IF(data[[#This Row],[type]]="score",SUMPRODUCT($J$1:$AC$1,data[[#This Row],[ci.hts_index]:[stat.tb]]),-1)</f>
        <v>-1</v>
      </c>
      <c r="AE2377">
        <f>IF(data[[#This Row],[type]]="score",RANK(data[[#This Row],[score]],data[score])+COUNTIF($AD$3:AD2377,AD2377)-1,0)</f>
        <v>0</v>
      </c>
    </row>
    <row r="2378" spans="24:31" x14ac:dyDescent="0.25">
      <c r="X2378" s="1"/>
      <c r="Y2378" s="1"/>
      <c r="AD2378">
        <f>IF(data[[#This Row],[type]]="score",SUMPRODUCT($J$1:$AC$1,data[[#This Row],[ci.hts_index]:[stat.tb]]),-1)</f>
        <v>-1</v>
      </c>
      <c r="AE2378">
        <f>IF(data[[#This Row],[type]]="score",RANK(data[[#This Row],[score]],data[score])+COUNTIF($AD$3:AD2378,AD2378)-1,0)</f>
        <v>0</v>
      </c>
    </row>
    <row r="2379" spans="24:31" x14ac:dyDescent="0.25">
      <c r="X2379" s="1"/>
      <c r="Y2379" s="1"/>
      <c r="AD2379">
        <f>IF(data[[#This Row],[type]]="score",SUMPRODUCT($J$1:$AC$1,data[[#This Row],[ci.hts_index]:[stat.tb]]),-1)</f>
        <v>-1</v>
      </c>
      <c r="AE2379">
        <f>IF(data[[#This Row],[type]]="score",RANK(data[[#This Row],[score]],data[score])+COUNTIF($AD$3:AD2379,AD2379)-1,0)</f>
        <v>0</v>
      </c>
    </row>
    <row r="2380" spans="24:31" x14ac:dyDescent="0.25">
      <c r="X2380" s="1"/>
      <c r="Y2380" s="1"/>
      <c r="AD2380">
        <f>IF(data[[#This Row],[type]]="score",SUMPRODUCT($J$1:$AC$1,data[[#This Row],[ci.hts_index]:[stat.tb]]),-1)</f>
        <v>-1</v>
      </c>
      <c r="AE2380">
        <f>IF(data[[#This Row],[type]]="score",RANK(data[[#This Row],[score]],data[score])+COUNTIF($AD$3:AD2380,AD2380)-1,0)</f>
        <v>0</v>
      </c>
    </row>
    <row r="2381" spans="24:31" x14ac:dyDescent="0.25">
      <c r="X2381" s="1"/>
      <c r="Y2381" s="1"/>
      <c r="AD2381">
        <f>IF(data[[#This Row],[type]]="score",SUMPRODUCT($J$1:$AC$1,data[[#This Row],[ci.hts_index]:[stat.tb]]),-1)</f>
        <v>-1</v>
      </c>
      <c r="AE2381">
        <f>IF(data[[#This Row],[type]]="score",RANK(data[[#This Row],[score]],data[score])+COUNTIF($AD$3:AD2381,AD2381)-1,0)</f>
        <v>0</v>
      </c>
    </row>
    <row r="2382" spans="24:31" x14ac:dyDescent="0.25">
      <c r="X2382" s="1"/>
      <c r="Y2382" s="1"/>
      <c r="AD2382">
        <f>IF(data[[#This Row],[type]]="score",SUMPRODUCT($J$1:$AC$1,data[[#This Row],[ci.hts_index]:[stat.tb]]),-1)</f>
        <v>-1</v>
      </c>
      <c r="AE2382">
        <f>IF(data[[#This Row],[type]]="score",RANK(data[[#This Row],[score]],data[score])+COUNTIF($AD$3:AD2382,AD2382)-1,0)</f>
        <v>0</v>
      </c>
    </row>
    <row r="2383" spans="24:31" x14ac:dyDescent="0.25">
      <c r="X2383" s="1"/>
      <c r="Y2383" s="1"/>
      <c r="AD2383">
        <f>IF(data[[#This Row],[type]]="score",SUMPRODUCT($J$1:$AC$1,data[[#This Row],[ci.hts_index]:[stat.tb]]),-1)</f>
        <v>-1</v>
      </c>
      <c r="AE2383">
        <f>IF(data[[#This Row],[type]]="score",RANK(data[[#This Row],[score]],data[score])+COUNTIF($AD$3:AD2383,AD2383)-1,0)</f>
        <v>0</v>
      </c>
    </row>
    <row r="2384" spans="24:31" x14ac:dyDescent="0.25">
      <c r="X2384" s="1"/>
      <c r="Y2384" s="1"/>
      <c r="AD2384">
        <f>IF(data[[#This Row],[type]]="score",SUMPRODUCT($J$1:$AC$1,data[[#This Row],[ci.hts_index]:[stat.tb]]),-1)</f>
        <v>-1</v>
      </c>
      <c r="AE2384">
        <f>IF(data[[#This Row],[type]]="score",RANK(data[[#This Row],[score]],data[score])+COUNTIF($AD$3:AD2384,AD2384)-1,0)</f>
        <v>0</v>
      </c>
    </row>
    <row r="2385" spans="24:31" x14ac:dyDescent="0.25">
      <c r="X2385" s="1"/>
      <c r="Y2385" s="1"/>
      <c r="AD2385">
        <f>IF(data[[#This Row],[type]]="score",SUMPRODUCT($J$1:$AC$1,data[[#This Row],[ci.hts_index]:[stat.tb]]),-1)</f>
        <v>-1</v>
      </c>
      <c r="AE2385">
        <f>IF(data[[#This Row],[type]]="score",RANK(data[[#This Row],[score]],data[score])+COUNTIF($AD$3:AD2385,AD2385)-1,0)</f>
        <v>0</v>
      </c>
    </row>
    <row r="2386" spans="24:31" x14ac:dyDescent="0.25">
      <c r="X2386" s="1"/>
      <c r="Y2386" s="1"/>
      <c r="AD2386">
        <f>IF(data[[#This Row],[type]]="score",SUMPRODUCT($J$1:$AC$1,data[[#This Row],[ci.hts_index]:[stat.tb]]),-1)</f>
        <v>-1</v>
      </c>
      <c r="AE2386">
        <f>IF(data[[#This Row],[type]]="score",RANK(data[[#This Row],[score]],data[score])+COUNTIF($AD$3:AD2386,AD2386)-1,0)</f>
        <v>0</v>
      </c>
    </row>
    <row r="2387" spans="24:31" x14ac:dyDescent="0.25">
      <c r="X2387" s="1"/>
      <c r="Y2387" s="1"/>
      <c r="AD2387">
        <f>IF(data[[#This Row],[type]]="score",SUMPRODUCT($J$1:$AC$1,data[[#This Row],[ci.hts_index]:[stat.tb]]),-1)</f>
        <v>-1</v>
      </c>
      <c r="AE2387">
        <f>IF(data[[#This Row],[type]]="score",RANK(data[[#This Row],[score]],data[score])+COUNTIF($AD$3:AD2387,AD2387)-1,0)</f>
        <v>0</v>
      </c>
    </row>
    <row r="2388" spans="24:31" x14ac:dyDescent="0.25">
      <c r="X2388" s="1"/>
      <c r="Y2388" s="1"/>
      <c r="AD2388">
        <f>IF(data[[#This Row],[type]]="score",SUMPRODUCT($J$1:$AC$1,data[[#This Row],[ci.hts_index]:[stat.tb]]),-1)</f>
        <v>-1</v>
      </c>
      <c r="AE2388">
        <f>IF(data[[#This Row],[type]]="score",RANK(data[[#This Row],[score]],data[score])+COUNTIF($AD$3:AD2388,AD2388)-1,0)</f>
        <v>0</v>
      </c>
    </row>
    <row r="2389" spans="24:31" x14ac:dyDescent="0.25">
      <c r="X2389" s="1"/>
      <c r="Y2389" s="1"/>
      <c r="AD2389">
        <f>IF(data[[#This Row],[type]]="score",SUMPRODUCT($J$1:$AC$1,data[[#This Row],[ci.hts_index]:[stat.tb]]),-1)</f>
        <v>-1</v>
      </c>
      <c r="AE2389">
        <f>IF(data[[#This Row],[type]]="score",RANK(data[[#This Row],[score]],data[score])+COUNTIF($AD$3:AD2389,AD2389)-1,0)</f>
        <v>0</v>
      </c>
    </row>
    <row r="2390" spans="24:31" x14ac:dyDescent="0.25">
      <c r="X2390" s="1"/>
      <c r="Y2390" s="1"/>
      <c r="AD2390">
        <f>IF(data[[#This Row],[type]]="score",SUMPRODUCT($J$1:$AC$1,data[[#This Row],[ci.hts_index]:[stat.tb]]),-1)</f>
        <v>-1</v>
      </c>
      <c r="AE2390">
        <f>IF(data[[#This Row],[type]]="score",RANK(data[[#This Row],[score]],data[score])+COUNTIF($AD$3:AD2390,AD2390)-1,0)</f>
        <v>0</v>
      </c>
    </row>
    <row r="2391" spans="24:31" x14ac:dyDescent="0.25">
      <c r="X2391" s="1"/>
      <c r="Y2391" s="1"/>
      <c r="AD2391">
        <f>IF(data[[#This Row],[type]]="score",SUMPRODUCT($J$1:$AC$1,data[[#This Row],[ci.hts_index]:[stat.tb]]),-1)</f>
        <v>-1</v>
      </c>
      <c r="AE2391">
        <f>IF(data[[#This Row],[type]]="score",RANK(data[[#This Row],[score]],data[score])+COUNTIF($AD$3:AD2391,AD2391)-1,0)</f>
        <v>0</v>
      </c>
    </row>
    <row r="2392" spans="24:31" x14ac:dyDescent="0.25">
      <c r="X2392" s="1"/>
      <c r="Y2392" s="1"/>
      <c r="AD2392">
        <f>IF(data[[#This Row],[type]]="score",SUMPRODUCT($J$1:$AC$1,data[[#This Row],[ci.hts_index]:[stat.tb]]),-1)</f>
        <v>-1</v>
      </c>
      <c r="AE2392">
        <f>IF(data[[#This Row],[type]]="score",RANK(data[[#This Row],[score]],data[score])+COUNTIF($AD$3:AD2392,AD2392)-1,0)</f>
        <v>0</v>
      </c>
    </row>
    <row r="2393" spans="24:31" x14ac:dyDescent="0.25">
      <c r="X2393" s="1"/>
      <c r="Y2393" s="1"/>
      <c r="AD2393">
        <f>IF(data[[#This Row],[type]]="score",SUMPRODUCT($J$1:$AC$1,data[[#This Row],[ci.hts_index]:[stat.tb]]),-1)</f>
        <v>-1</v>
      </c>
      <c r="AE2393">
        <f>IF(data[[#This Row],[type]]="score",RANK(data[[#This Row],[score]],data[score])+COUNTIF($AD$3:AD2393,AD2393)-1,0)</f>
        <v>0</v>
      </c>
    </row>
    <row r="2394" spans="24:31" x14ac:dyDescent="0.25">
      <c r="X2394" s="1"/>
      <c r="Y2394" s="1"/>
      <c r="AD2394">
        <f>IF(data[[#This Row],[type]]="score",SUMPRODUCT($J$1:$AC$1,data[[#This Row],[ci.hts_index]:[stat.tb]]),-1)</f>
        <v>-1</v>
      </c>
      <c r="AE2394">
        <f>IF(data[[#This Row],[type]]="score",RANK(data[[#This Row],[score]],data[score])+COUNTIF($AD$3:AD2394,AD2394)-1,0)</f>
        <v>0</v>
      </c>
    </row>
    <row r="2395" spans="24:31" x14ac:dyDescent="0.25">
      <c r="X2395" s="1"/>
      <c r="Y2395" s="1"/>
      <c r="AD2395">
        <f>IF(data[[#This Row],[type]]="score",SUMPRODUCT($J$1:$AC$1,data[[#This Row],[ci.hts_index]:[stat.tb]]),-1)</f>
        <v>-1</v>
      </c>
      <c r="AE2395">
        <f>IF(data[[#This Row],[type]]="score",RANK(data[[#This Row],[score]],data[score])+COUNTIF($AD$3:AD2395,AD2395)-1,0)</f>
        <v>0</v>
      </c>
    </row>
    <row r="2396" spans="24:31" x14ac:dyDescent="0.25">
      <c r="X2396" s="1"/>
      <c r="Y2396" s="1"/>
      <c r="AD2396">
        <f>IF(data[[#This Row],[type]]="score",SUMPRODUCT($J$1:$AC$1,data[[#This Row],[ci.hts_index]:[stat.tb]]),-1)</f>
        <v>-1</v>
      </c>
      <c r="AE2396">
        <f>IF(data[[#This Row],[type]]="score",RANK(data[[#This Row],[score]],data[score])+COUNTIF($AD$3:AD2396,AD2396)-1,0)</f>
        <v>0</v>
      </c>
    </row>
    <row r="2397" spans="24:31" x14ac:dyDescent="0.25">
      <c r="X2397" s="1"/>
      <c r="Y2397" s="1"/>
      <c r="AD2397">
        <f>IF(data[[#This Row],[type]]="score",SUMPRODUCT($J$1:$AC$1,data[[#This Row],[ci.hts_index]:[stat.tb]]),-1)</f>
        <v>-1</v>
      </c>
      <c r="AE2397">
        <f>IF(data[[#This Row],[type]]="score",RANK(data[[#This Row],[score]],data[score])+COUNTIF($AD$3:AD2397,AD2397)-1,0)</f>
        <v>0</v>
      </c>
    </row>
    <row r="2398" spans="24:31" x14ac:dyDescent="0.25">
      <c r="X2398" s="1"/>
      <c r="Y2398" s="1"/>
      <c r="AD2398">
        <f>IF(data[[#This Row],[type]]="score",SUMPRODUCT($J$1:$AC$1,data[[#This Row],[ci.hts_index]:[stat.tb]]),-1)</f>
        <v>-1</v>
      </c>
      <c r="AE2398">
        <f>IF(data[[#This Row],[type]]="score",RANK(data[[#This Row],[score]],data[score])+COUNTIF($AD$3:AD2398,AD2398)-1,0)</f>
        <v>0</v>
      </c>
    </row>
    <row r="2399" spans="24:31" x14ac:dyDescent="0.25">
      <c r="X2399" s="1"/>
      <c r="Y2399" s="1"/>
      <c r="AD2399">
        <f>IF(data[[#This Row],[type]]="score",SUMPRODUCT($J$1:$AC$1,data[[#This Row],[ci.hts_index]:[stat.tb]]),-1)</f>
        <v>-1</v>
      </c>
      <c r="AE2399">
        <f>IF(data[[#This Row],[type]]="score",RANK(data[[#This Row],[score]],data[score])+COUNTIF($AD$3:AD2399,AD2399)-1,0)</f>
        <v>0</v>
      </c>
    </row>
    <row r="2400" spans="24:31" x14ac:dyDescent="0.25">
      <c r="X2400" s="1"/>
      <c r="Y2400" s="1"/>
      <c r="AD2400">
        <f>IF(data[[#This Row],[type]]="score",SUMPRODUCT($J$1:$AC$1,data[[#This Row],[ci.hts_index]:[stat.tb]]),-1)</f>
        <v>-1</v>
      </c>
      <c r="AE2400">
        <f>IF(data[[#This Row],[type]]="score",RANK(data[[#This Row],[score]],data[score])+COUNTIF($AD$3:AD2400,AD2400)-1,0)</f>
        <v>0</v>
      </c>
    </row>
    <row r="2401" spans="24:31" x14ac:dyDescent="0.25">
      <c r="X2401" s="1"/>
      <c r="Y2401" s="1"/>
      <c r="AD2401">
        <f>IF(data[[#This Row],[type]]="score",SUMPRODUCT($J$1:$AC$1,data[[#This Row],[ci.hts_index]:[stat.tb]]),-1)</f>
        <v>-1</v>
      </c>
      <c r="AE2401">
        <f>IF(data[[#This Row],[type]]="score",RANK(data[[#This Row],[score]],data[score])+COUNTIF($AD$3:AD2401,AD2401)-1,0)</f>
        <v>0</v>
      </c>
    </row>
    <row r="2402" spans="24:31" x14ac:dyDescent="0.25">
      <c r="X2402" s="1"/>
      <c r="Y2402" s="1"/>
      <c r="AD2402">
        <f>IF(data[[#This Row],[type]]="score",SUMPRODUCT($J$1:$AC$1,data[[#This Row],[ci.hts_index]:[stat.tb]]),-1)</f>
        <v>-1</v>
      </c>
      <c r="AE2402">
        <f>IF(data[[#This Row],[type]]="score",RANK(data[[#This Row],[score]],data[score])+COUNTIF($AD$3:AD2402,AD2402)-1,0)</f>
        <v>0</v>
      </c>
    </row>
    <row r="2403" spans="24:31" x14ac:dyDescent="0.25">
      <c r="X2403" s="1"/>
      <c r="Y2403" s="1"/>
      <c r="AD2403">
        <f>IF(data[[#This Row],[type]]="score",SUMPRODUCT($J$1:$AC$1,data[[#This Row],[ci.hts_index]:[stat.tb]]),-1)</f>
        <v>-1</v>
      </c>
      <c r="AE2403">
        <f>IF(data[[#This Row],[type]]="score",RANK(data[[#This Row],[score]],data[score])+COUNTIF($AD$3:AD2403,AD2403)-1,0)</f>
        <v>0</v>
      </c>
    </row>
    <row r="2404" spans="24:31" x14ac:dyDescent="0.25">
      <c r="X2404" s="1"/>
      <c r="Y2404" s="1"/>
      <c r="AD2404">
        <f>IF(data[[#This Row],[type]]="score",SUMPRODUCT($J$1:$AC$1,data[[#This Row],[ci.hts_index]:[stat.tb]]),-1)</f>
        <v>-1</v>
      </c>
      <c r="AE2404">
        <f>IF(data[[#This Row],[type]]="score",RANK(data[[#This Row],[score]],data[score])+COUNTIF($AD$3:AD2404,AD2404)-1,0)</f>
        <v>0</v>
      </c>
    </row>
    <row r="2405" spans="24:31" x14ac:dyDescent="0.25">
      <c r="X2405" s="1"/>
      <c r="Y2405" s="1"/>
      <c r="AD2405">
        <f>IF(data[[#This Row],[type]]="score",SUMPRODUCT($J$1:$AC$1,data[[#This Row],[ci.hts_index]:[stat.tb]]),-1)</f>
        <v>-1</v>
      </c>
      <c r="AE2405">
        <f>IF(data[[#This Row],[type]]="score",RANK(data[[#This Row],[score]],data[score])+COUNTIF($AD$3:AD2405,AD2405)-1,0)</f>
        <v>0</v>
      </c>
    </row>
    <row r="2406" spans="24:31" x14ac:dyDescent="0.25">
      <c r="X2406" s="1"/>
      <c r="Y2406" s="1"/>
      <c r="AD2406">
        <f>IF(data[[#This Row],[type]]="score",SUMPRODUCT($J$1:$AC$1,data[[#This Row],[ci.hts_index]:[stat.tb]]),-1)</f>
        <v>-1</v>
      </c>
      <c r="AE2406">
        <f>IF(data[[#This Row],[type]]="score",RANK(data[[#This Row],[score]],data[score])+COUNTIF($AD$3:AD2406,AD2406)-1,0)</f>
        <v>0</v>
      </c>
    </row>
    <row r="2407" spans="24:31" x14ac:dyDescent="0.25">
      <c r="X2407" s="1"/>
      <c r="Y2407" s="1"/>
      <c r="AD2407">
        <f>IF(data[[#This Row],[type]]="score",SUMPRODUCT($J$1:$AC$1,data[[#This Row],[ci.hts_index]:[stat.tb]]),-1)</f>
        <v>-1</v>
      </c>
      <c r="AE2407">
        <f>IF(data[[#This Row],[type]]="score",RANK(data[[#This Row],[score]],data[score])+COUNTIF($AD$3:AD2407,AD2407)-1,0)</f>
        <v>0</v>
      </c>
    </row>
    <row r="2408" spans="24:31" x14ac:dyDescent="0.25">
      <c r="X2408" s="1"/>
      <c r="Y2408" s="1"/>
      <c r="AD2408">
        <f>IF(data[[#This Row],[type]]="score",SUMPRODUCT($J$1:$AC$1,data[[#This Row],[ci.hts_index]:[stat.tb]]),-1)</f>
        <v>-1</v>
      </c>
      <c r="AE2408">
        <f>IF(data[[#This Row],[type]]="score",RANK(data[[#This Row],[score]],data[score])+COUNTIF($AD$3:AD2408,AD2408)-1,0)</f>
        <v>0</v>
      </c>
    </row>
    <row r="2409" spans="24:31" x14ac:dyDescent="0.25">
      <c r="X2409" s="1"/>
      <c r="Y2409" s="1"/>
      <c r="AD2409">
        <f>IF(data[[#This Row],[type]]="score",SUMPRODUCT($J$1:$AC$1,data[[#This Row],[ci.hts_index]:[stat.tb]]),-1)</f>
        <v>-1</v>
      </c>
      <c r="AE2409">
        <f>IF(data[[#This Row],[type]]="score",RANK(data[[#This Row],[score]],data[score])+COUNTIF($AD$3:AD2409,AD2409)-1,0)</f>
        <v>0</v>
      </c>
    </row>
    <row r="2410" spans="24:31" x14ac:dyDescent="0.25">
      <c r="X2410" s="1"/>
      <c r="Y2410" s="1"/>
      <c r="AD2410">
        <f>IF(data[[#This Row],[type]]="score",SUMPRODUCT($J$1:$AC$1,data[[#This Row],[ci.hts_index]:[stat.tb]]),-1)</f>
        <v>-1</v>
      </c>
      <c r="AE2410">
        <f>IF(data[[#This Row],[type]]="score",RANK(data[[#This Row],[score]],data[score])+COUNTIF($AD$3:AD2410,AD2410)-1,0)</f>
        <v>0</v>
      </c>
    </row>
    <row r="2411" spans="24:31" x14ac:dyDescent="0.25">
      <c r="X2411" s="1"/>
      <c r="Y2411" s="1"/>
      <c r="AD2411">
        <f>IF(data[[#This Row],[type]]="score",SUMPRODUCT($J$1:$AC$1,data[[#This Row],[ci.hts_index]:[stat.tb]]),-1)</f>
        <v>-1</v>
      </c>
      <c r="AE2411">
        <f>IF(data[[#This Row],[type]]="score",RANK(data[[#This Row],[score]],data[score])+COUNTIF($AD$3:AD2411,AD2411)-1,0)</f>
        <v>0</v>
      </c>
    </row>
    <row r="2412" spans="24:31" x14ac:dyDescent="0.25">
      <c r="X2412" s="1"/>
      <c r="Y2412" s="1"/>
      <c r="AD2412">
        <f>IF(data[[#This Row],[type]]="score",SUMPRODUCT($J$1:$AC$1,data[[#This Row],[ci.hts_index]:[stat.tb]]),-1)</f>
        <v>-1</v>
      </c>
      <c r="AE2412">
        <f>IF(data[[#This Row],[type]]="score",RANK(data[[#This Row],[score]],data[score])+COUNTIF($AD$3:AD2412,AD2412)-1,0)</f>
        <v>0</v>
      </c>
    </row>
    <row r="2413" spans="24:31" x14ac:dyDescent="0.25">
      <c r="X2413" s="1"/>
      <c r="Y2413" s="1"/>
      <c r="AD2413">
        <f>IF(data[[#This Row],[type]]="score",SUMPRODUCT($J$1:$AC$1,data[[#This Row],[ci.hts_index]:[stat.tb]]),-1)</f>
        <v>-1</v>
      </c>
      <c r="AE2413">
        <f>IF(data[[#This Row],[type]]="score",RANK(data[[#This Row],[score]],data[score])+COUNTIF($AD$3:AD2413,AD2413)-1,0)</f>
        <v>0</v>
      </c>
    </row>
    <row r="2414" spans="24:31" x14ac:dyDescent="0.25">
      <c r="X2414" s="1"/>
      <c r="Y2414" s="1"/>
      <c r="AD2414">
        <f>IF(data[[#This Row],[type]]="score",SUMPRODUCT($J$1:$AC$1,data[[#This Row],[ci.hts_index]:[stat.tb]]),-1)</f>
        <v>-1</v>
      </c>
      <c r="AE2414">
        <f>IF(data[[#This Row],[type]]="score",RANK(data[[#This Row],[score]],data[score])+COUNTIF($AD$3:AD2414,AD2414)-1,0)</f>
        <v>0</v>
      </c>
    </row>
    <row r="2415" spans="24:31" x14ac:dyDescent="0.25">
      <c r="X2415" s="1"/>
      <c r="Y2415" s="1"/>
      <c r="AD2415">
        <f>IF(data[[#This Row],[type]]="score",SUMPRODUCT($J$1:$AC$1,data[[#This Row],[ci.hts_index]:[stat.tb]]),-1)</f>
        <v>-1</v>
      </c>
      <c r="AE2415">
        <f>IF(data[[#This Row],[type]]="score",RANK(data[[#This Row],[score]],data[score])+COUNTIF($AD$3:AD2415,AD2415)-1,0)</f>
        <v>0</v>
      </c>
    </row>
    <row r="2416" spans="24:31" x14ac:dyDescent="0.25">
      <c r="X2416" s="1"/>
      <c r="Y2416" s="1"/>
      <c r="AD2416">
        <f>IF(data[[#This Row],[type]]="score",SUMPRODUCT($J$1:$AC$1,data[[#This Row],[ci.hts_index]:[stat.tb]]),-1)</f>
        <v>-1</v>
      </c>
      <c r="AE2416">
        <f>IF(data[[#This Row],[type]]="score",RANK(data[[#This Row],[score]],data[score])+COUNTIF($AD$3:AD2416,AD2416)-1,0)</f>
        <v>0</v>
      </c>
    </row>
    <row r="2417" spans="24:31" x14ac:dyDescent="0.25">
      <c r="X2417" s="1"/>
      <c r="Y2417" s="1"/>
      <c r="AD2417">
        <f>IF(data[[#This Row],[type]]="score",SUMPRODUCT($J$1:$AC$1,data[[#This Row],[ci.hts_index]:[stat.tb]]),-1)</f>
        <v>-1</v>
      </c>
      <c r="AE2417">
        <f>IF(data[[#This Row],[type]]="score",RANK(data[[#This Row],[score]],data[score])+COUNTIF($AD$3:AD2417,AD2417)-1,0)</f>
        <v>0</v>
      </c>
    </row>
    <row r="2418" spans="24:31" x14ac:dyDescent="0.25">
      <c r="X2418" s="1"/>
      <c r="Y2418" s="1"/>
      <c r="AD2418">
        <f>IF(data[[#This Row],[type]]="score",SUMPRODUCT($J$1:$AC$1,data[[#This Row],[ci.hts_index]:[stat.tb]]),-1)</f>
        <v>-1</v>
      </c>
      <c r="AE2418">
        <f>IF(data[[#This Row],[type]]="score",RANK(data[[#This Row],[score]],data[score])+COUNTIF($AD$3:AD2418,AD2418)-1,0)</f>
        <v>0</v>
      </c>
    </row>
    <row r="2419" spans="24:31" x14ac:dyDescent="0.25">
      <c r="X2419" s="1"/>
      <c r="Y2419" s="1"/>
      <c r="AD2419">
        <f>IF(data[[#This Row],[type]]="score",SUMPRODUCT($J$1:$AC$1,data[[#This Row],[ci.hts_index]:[stat.tb]]),-1)</f>
        <v>-1</v>
      </c>
      <c r="AE2419">
        <f>IF(data[[#This Row],[type]]="score",RANK(data[[#This Row],[score]],data[score])+COUNTIF($AD$3:AD2419,AD2419)-1,0)</f>
        <v>0</v>
      </c>
    </row>
    <row r="2420" spans="24:31" x14ac:dyDescent="0.25">
      <c r="X2420" s="1"/>
      <c r="Y2420" s="1"/>
      <c r="AD2420">
        <f>IF(data[[#This Row],[type]]="score",SUMPRODUCT($J$1:$AC$1,data[[#This Row],[ci.hts_index]:[stat.tb]]),-1)</f>
        <v>-1</v>
      </c>
      <c r="AE2420">
        <f>IF(data[[#This Row],[type]]="score",RANK(data[[#This Row],[score]],data[score])+COUNTIF($AD$3:AD2420,AD2420)-1,0)</f>
        <v>0</v>
      </c>
    </row>
    <row r="2421" spans="24:31" x14ac:dyDescent="0.25">
      <c r="X2421" s="1"/>
      <c r="Y2421" s="1"/>
      <c r="AD2421">
        <f>IF(data[[#This Row],[type]]="score",SUMPRODUCT($J$1:$AC$1,data[[#This Row],[ci.hts_index]:[stat.tb]]),-1)</f>
        <v>-1</v>
      </c>
      <c r="AE2421">
        <f>IF(data[[#This Row],[type]]="score",RANK(data[[#This Row],[score]],data[score])+COUNTIF($AD$3:AD2421,AD2421)-1,0)</f>
        <v>0</v>
      </c>
    </row>
    <row r="2422" spans="24:31" x14ac:dyDescent="0.25">
      <c r="X2422" s="1"/>
      <c r="Y2422" s="1"/>
      <c r="AD2422">
        <f>IF(data[[#This Row],[type]]="score",SUMPRODUCT($J$1:$AC$1,data[[#This Row],[ci.hts_index]:[stat.tb]]),-1)</f>
        <v>-1</v>
      </c>
      <c r="AE2422">
        <f>IF(data[[#This Row],[type]]="score",RANK(data[[#This Row],[score]],data[score])+COUNTIF($AD$3:AD2422,AD2422)-1,0)</f>
        <v>0</v>
      </c>
    </row>
    <row r="2423" spans="24:31" x14ac:dyDescent="0.25">
      <c r="X2423" s="1"/>
      <c r="Y2423" s="1"/>
      <c r="AD2423">
        <f>IF(data[[#This Row],[type]]="score",SUMPRODUCT($J$1:$AC$1,data[[#This Row],[ci.hts_index]:[stat.tb]]),-1)</f>
        <v>-1</v>
      </c>
      <c r="AE2423">
        <f>IF(data[[#This Row],[type]]="score",RANK(data[[#This Row],[score]],data[score])+COUNTIF($AD$3:AD2423,AD2423)-1,0)</f>
        <v>0</v>
      </c>
    </row>
    <row r="2424" spans="24:31" x14ac:dyDescent="0.25">
      <c r="X2424" s="1"/>
      <c r="Y2424" s="1"/>
      <c r="AD2424">
        <f>IF(data[[#This Row],[type]]="score",SUMPRODUCT($J$1:$AC$1,data[[#This Row],[ci.hts_index]:[stat.tb]]),-1)</f>
        <v>-1</v>
      </c>
      <c r="AE2424">
        <f>IF(data[[#This Row],[type]]="score",RANK(data[[#This Row],[score]],data[score])+COUNTIF($AD$3:AD2424,AD2424)-1,0)</f>
        <v>0</v>
      </c>
    </row>
    <row r="2425" spans="24:31" x14ac:dyDescent="0.25">
      <c r="X2425" s="1"/>
      <c r="Y2425" s="1"/>
      <c r="AD2425">
        <f>IF(data[[#This Row],[type]]="score",SUMPRODUCT($J$1:$AC$1,data[[#This Row],[ci.hts_index]:[stat.tb]]),-1)</f>
        <v>-1</v>
      </c>
      <c r="AE2425">
        <f>IF(data[[#This Row],[type]]="score",RANK(data[[#This Row],[score]],data[score])+COUNTIF($AD$3:AD2425,AD2425)-1,0)</f>
        <v>0</v>
      </c>
    </row>
    <row r="2426" spans="24:31" x14ac:dyDescent="0.25">
      <c r="X2426" s="1"/>
      <c r="Y2426" s="1"/>
      <c r="AD2426">
        <f>IF(data[[#This Row],[type]]="score",SUMPRODUCT($J$1:$AC$1,data[[#This Row],[ci.hts_index]:[stat.tb]]),-1)</f>
        <v>-1</v>
      </c>
      <c r="AE2426">
        <f>IF(data[[#This Row],[type]]="score",RANK(data[[#This Row],[score]],data[score])+COUNTIF($AD$3:AD2426,AD2426)-1,0)</f>
        <v>0</v>
      </c>
    </row>
    <row r="2427" spans="24:31" x14ac:dyDescent="0.25">
      <c r="X2427" s="1"/>
      <c r="Y2427" s="1"/>
      <c r="AD2427">
        <f>IF(data[[#This Row],[type]]="score",SUMPRODUCT($J$1:$AC$1,data[[#This Row],[ci.hts_index]:[stat.tb]]),-1)</f>
        <v>-1</v>
      </c>
      <c r="AE2427">
        <f>IF(data[[#This Row],[type]]="score",RANK(data[[#This Row],[score]],data[score])+COUNTIF($AD$3:AD2427,AD2427)-1,0)</f>
        <v>0</v>
      </c>
    </row>
    <row r="2428" spans="24:31" x14ac:dyDescent="0.25">
      <c r="X2428" s="1"/>
      <c r="Y2428" s="1"/>
      <c r="AD2428">
        <f>IF(data[[#This Row],[type]]="score",SUMPRODUCT($J$1:$AC$1,data[[#This Row],[ci.hts_index]:[stat.tb]]),-1)</f>
        <v>-1</v>
      </c>
      <c r="AE2428">
        <f>IF(data[[#This Row],[type]]="score",RANK(data[[#This Row],[score]],data[score])+COUNTIF($AD$3:AD2428,AD2428)-1,0)</f>
        <v>0</v>
      </c>
    </row>
    <row r="2429" spans="24:31" x14ac:dyDescent="0.25">
      <c r="X2429" s="1"/>
      <c r="Y2429" s="1"/>
      <c r="AD2429">
        <f>IF(data[[#This Row],[type]]="score",SUMPRODUCT($J$1:$AC$1,data[[#This Row],[ci.hts_index]:[stat.tb]]),-1)</f>
        <v>-1</v>
      </c>
      <c r="AE2429">
        <f>IF(data[[#This Row],[type]]="score",RANK(data[[#This Row],[score]],data[score])+COUNTIF($AD$3:AD2429,AD2429)-1,0)</f>
        <v>0</v>
      </c>
    </row>
    <row r="2430" spans="24:31" x14ac:dyDescent="0.25">
      <c r="X2430" s="1"/>
      <c r="Y2430" s="1"/>
      <c r="AD2430">
        <f>IF(data[[#This Row],[type]]="score",SUMPRODUCT($J$1:$AC$1,data[[#This Row],[ci.hts_index]:[stat.tb]]),-1)</f>
        <v>-1</v>
      </c>
      <c r="AE2430">
        <f>IF(data[[#This Row],[type]]="score",RANK(data[[#This Row],[score]],data[score])+COUNTIF($AD$3:AD2430,AD2430)-1,0)</f>
        <v>0</v>
      </c>
    </row>
    <row r="2431" spans="24:31" x14ac:dyDescent="0.25">
      <c r="X2431" s="1"/>
      <c r="Y2431" s="1"/>
      <c r="AD2431">
        <f>IF(data[[#This Row],[type]]="score",SUMPRODUCT($J$1:$AC$1,data[[#This Row],[ci.hts_index]:[stat.tb]]),-1)</f>
        <v>-1</v>
      </c>
      <c r="AE2431">
        <f>IF(data[[#This Row],[type]]="score",RANK(data[[#This Row],[score]],data[score])+COUNTIF($AD$3:AD2431,AD2431)-1,0)</f>
        <v>0</v>
      </c>
    </row>
    <row r="2432" spans="24:31" x14ac:dyDescent="0.25">
      <c r="X2432" s="1"/>
      <c r="Y2432" s="1"/>
      <c r="AD2432">
        <f>IF(data[[#This Row],[type]]="score",SUMPRODUCT($J$1:$AC$1,data[[#This Row],[ci.hts_index]:[stat.tb]]),-1)</f>
        <v>-1</v>
      </c>
      <c r="AE2432">
        <f>IF(data[[#This Row],[type]]="score",RANK(data[[#This Row],[score]],data[score])+COUNTIF($AD$3:AD2432,AD2432)-1,0)</f>
        <v>0</v>
      </c>
    </row>
    <row r="2433" spans="24:31" x14ac:dyDescent="0.25">
      <c r="X2433" s="1"/>
      <c r="Y2433" s="1"/>
      <c r="AD2433">
        <f>IF(data[[#This Row],[type]]="score",SUMPRODUCT($J$1:$AC$1,data[[#This Row],[ci.hts_index]:[stat.tb]]),-1)</f>
        <v>-1</v>
      </c>
      <c r="AE2433">
        <f>IF(data[[#This Row],[type]]="score",RANK(data[[#This Row],[score]],data[score])+COUNTIF($AD$3:AD2433,AD2433)-1,0)</f>
        <v>0</v>
      </c>
    </row>
    <row r="2434" spans="24:31" x14ac:dyDescent="0.25">
      <c r="X2434" s="1"/>
      <c r="Y2434" s="1"/>
      <c r="AD2434">
        <f>IF(data[[#This Row],[type]]="score",SUMPRODUCT($J$1:$AC$1,data[[#This Row],[ci.hts_index]:[stat.tb]]),-1)</f>
        <v>-1</v>
      </c>
      <c r="AE2434">
        <f>IF(data[[#This Row],[type]]="score",RANK(data[[#This Row],[score]],data[score])+COUNTIF($AD$3:AD2434,AD2434)-1,0)</f>
        <v>0</v>
      </c>
    </row>
    <row r="2435" spans="24:31" x14ac:dyDescent="0.25">
      <c r="X2435" s="1"/>
      <c r="Y2435" s="1"/>
      <c r="AD2435">
        <f>IF(data[[#This Row],[type]]="score",SUMPRODUCT($J$1:$AC$1,data[[#This Row],[ci.hts_index]:[stat.tb]]),-1)</f>
        <v>-1</v>
      </c>
      <c r="AE2435">
        <f>IF(data[[#This Row],[type]]="score",RANK(data[[#This Row],[score]],data[score])+COUNTIF($AD$3:AD2435,AD2435)-1,0)</f>
        <v>0</v>
      </c>
    </row>
    <row r="2436" spans="24:31" x14ac:dyDescent="0.25">
      <c r="X2436" s="1"/>
      <c r="Y2436" s="1"/>
      <c r="AD2436">
        <f>IF(data[[#This Row],[type]]="score",SUMPRODUCT($J$1:$AC$1,data[[#This Row],[ci.hts_index]:[stat.tb]]),-1)</f>
        <v>-1</v>
      </c>
      <c r="AE2436">
        <f>IF(data[[#This Row],[type]]="score",RANK(data[[#This Row],[score]],data[score])+COUNTIF($AD$3:AD2436,AD2436)-1,0)</f>
        <v>0</v>
      </c>
    </row>
    <row r="2437" spans="24:31" x14ac:dyDescent="0.25">
      <c r="X2437" s="1"/>
      <c r="Y2437" s="1"/>
      <c r="AD2437">
        <f>IF(data[[#This Row],[type]]="score",SUMPRODUCT($J$1:$AC$1,data[[#This Row],[ci.hts_index]:[stat.tb]]),-1)</f>
        <v>-1</v>
      </c>
      <c r="AE2437">
        <f>IF(data[[#This Row],[type]]="score",RANK(data[[#This Row],[score]],data[score])+COUNTIF($AD$3:AD2437,AD2437)-1,0)</f>
        <v>0</v>
      </c>
    </row>
    <row r="2438" spans="24:31" x14ac:dyDescent="0.25">
      <c r="X2438" s="1"/>
      <c r="Y2438" s="1"/>
      <c r="AD2438">
        <f>IF(data[[#This Row],[type]]="score",SUMPRODUCT($J$1:$AC$1,data[[#This Row],[ci.hts_index]:[stat.tb]]),-1)</f>
        <v>-1</v>
      </c>
      <c r="AE2438">
        <f>IF(data[[#This Row],[type]]="score",RANK(data[[#This Row],[score]],data[score])+COUNTIF($AD$3:AD2438,AD2438)-1,0)</f>
        <v>0</v>
      </c>
    </row>
    <row r="2439" spans="24:31" x14ac:dyDescent="0.25">
      <c r="X2439" s="1"/>
      <c r="Y2439" s="1"/>
      <c r="AD2439">
        <f>IF(data[[#This Row],[type]]="score",SUMPRODUCT($J$1:$AC$1,data[[#This Row],[ci.hts_index]:[stat.tb]]),-1)</f>
        <v>-1</v>
      </c>
      <c r="AE2439">
        <f>IF(data[[#This Row],[type]]="score",RANK(data[[#This Row],[score]],data[score])+COUNTIF($AD$3:AD2439,AD2439)-1,0)</f>
        <v>0</v>
      </c>
    </row>
    <row r="2440" spans="24:31" x14ac:dyDescent="0.25">
      <c r="X2440" s="1"/>
      <c r="Y2440" s="1"/>
      <c r="AD2440">
        <f>IF(data[[#This Row],[type]]="score",SUMPRODUCT($J$1:$AC$1,data[[#This Row],[ci.hts_index]:[stat.tb]]),-1)</f>
        <v>-1</v>
      </c>
      <c r="AE2440">
        <f>IF(data[[#This Row],[type]]="score",RANK(data[[#This Row],[score]],data[score])+COUNTIF($AD$3:AD2440,AD2440)-1,0)</f>
        <v>0</v>
      </c>
    </row>
    <row r="2441" spans="24:31" x14ac:dyDescent="0.25">
      <c r="X2441" s="1"/>
      <c r="Y2441" s="1"/>
      <c r="AD2441">
        <f>IF(data[[#This Row],[type]]="score",SUMPRODUCT($J$1:$AC$1,data[[#This Row],[ci.hts_index]:[stat.tb]]),-1)</f>
        <v>-1</v>
      </c>
      <c r="AE2441">
        <f>IF(data[[#This Row],[type]]="score",RANK(data[[#This Row],[score]],data[score])+COUNTIF($AD$3:AD2441,AD2441)-1,0)</f>
        <v>0</v>
      </c>
    </row>
    <row r="2442" spans="24:31" x14ac:dyDescent="0.25">
      <c r="X2442" s="1"/>
      <c r="Y2442" s="1"/>
      <c r="AD2442">
        <f>IF(data[[#This Row],[type]]="score",SUMPRODUCT($J$1:$AC$1,data[[#This Row],[ci.hts_index]:[stat.tb]]),-1)</f>
        <v>-1</v>
      </c>
      <c r="AE2442">
        <f>IF(data[[#This Row],[type]]="score",RANK(data[[#This Row],[score]],data[score])+COUNTIF($AD$3:AD2442,AD2442)-1,0)</f>
        <v>0</v>
      </c>
    </row>
    <row r="2443" spans="24:31" x14ac:dyDescent="0.25">
      <c r="X2443" s="1"/>
      <c r="Y2443" s="1"/>
      <c r="AD2443">
        <f>IF(data[[#This Row],[type]]="score",SUMPRODUCT($J$1:$AC$1,data[[#This Row],[ci.hts_index]:[stat.tb]]),-1)</f>
        <v>-1</v>
      </c>
      <c r="AE2443">
        <f>IF(data[[#This Row],[type]]="score",RANK(data[[#This Row],[score]],data[score])+COUNTIF($AD$3:AD2443,AD2443)-1,0)</f>
        <v>0</v>
      </c>
    </row>
    <row r="2444" spans="24:31" x14ac:dyDescent="0.25">
      <c r="X2444" s="1"/>
      <c r="Y2444" s="1"/>
      <c r="AD2444">
        <f>IF(data[[#This Row],[type]]="score",SUMPRODUCT($J$1:$AC$1,data[[#This Row],[ci.hts_index]:[stat.tb]]),-1)</f>
        <v>-1</v>
      </c>
      <c r="AE2444">
        <f>IF(data[[#This Row],[type]]="score",RANK(data[[#This Row],[score]],data[score])+COUNTIF($AD$3:AD2444,AD2444)-1,0)</f>
        <v>0</v>
      </c>
    </row>
    <row r="2445" spans="24:31" x14ac:dyDescent="0.25">
      <c r="X2445" s="1"/>
      <c r="Y2445" s="1"/>
      <c r="AD2445">
        <f>IF(data[[#This Row],[type]]="score",SUMPRODUCT($J$1:$AC$1,data[[#This Row],[ci.hts_index]:[stat.tb]]),-1)</f>
        <v>-1</v>
      </c>
      <c r="AE2445">
        <f>IF(data[[#This Row],[type]]="score",RANK(data[[#This Row],[score]],data[score])+COUNTIF($AD$3:AD2445,AD2445)-1,0)</f>
        <v>0</v>
      </c>
    </row>
    <row r="2446" spans="24:31" x14ac:dyDescent="0.25">
      <c r="X2446" s="1"/>
      <c r="Y2446" s="1"/>
      <c r="AD2446">
        <f>IF(data[[#This Row],[type]]="score",SUMPRODUCT($J$1:$AC$1,data[[#This Row],[ci.hts_index]:[stat.tb]]),-1)</f>
        <v>-1</v>
      </c>
      <c r="AE2446">
        <f>IF(data[[#This Row],[type]]="score",RANK(data[[#This Row],[score]],data[score])+COUNTIF($AD$3:AD2446,AD2446)-1,0)</f>
        <v>0</v>
      </c>
    </row>
    <row r="2447" spans="24:31" x14ac:dyDescent="0.25">
      <c r="X2447" s="1"/>
      <c r="Y2447" s="1"/>
      <c r="AD2447">
        <f>IF(data[[#This Row],[type]]="score",SUMPRODUCT($J$1:$AC$1,data[[#This Row],[ci.hts_index]:[stat.tb]]),-1)</f>
        <v>-1</v>
      </c>
      <c r="AE2447">
        <f>IF(data[[#This Row],[type]]="score",RANK(data[[#This Row],[score]],data[score])+COUNTIF($AD$3:AD2447,AD2447)-1,0)</f>
        <v>0</v>
      </c>
    </row>
    <row r="2448" spans="24:31" x14ac:dyDescent="0.25">
      <c r="X2448" s="1"/>
      <c r="Y2448" s="1"/>
      <c r="AD2448">
        <f>IF(data[[#This Row],[type]]="score",SUMPRODUCT($J$1:$AC$1,data[[#This Row],[ci.hts_index]:[stat.tb]]),-1)</f>
        <v>-1</v>
      </c>
      <c r="AE2448">
        <f>IF(data[[#This Row],[type]]="score",RANK(data[[#This Row],[score]],data[score])+COUNTIF($AD$3:AD2448,AD2448)-1,0)</f>
        <v>0</v>
      </c>
    </row>
    <row r="2449" spans="24:31" x14ac:dyDescent="0.25">
      <c r="X2449" s="1"/>
      <c r="Y2449" s="1"/>
      <c r="AD2449">
        <f>IF(data[[#This Row],[type]]="score",SUMPRODUCT($J$1:$AC$1,data[[#This Row],[ci.hts_index]:[stat.tb]]),-1)</f>
        <v>-1</v>
      </c>
      <c r="AE2449">
        <f>IF(data[[#This Row],[type]]="score",RANK(data[[#This Row],[score]],data[score])+COUNTIF($AD$3:AD2449,AD2449)-1,0)</f>
        <v>0</v>
      </c>
    </row>
    <row r="2450" spans="24:31" x14ac:dyDescent="0.25">
      <c r="X2450" s="1"/>
      <c r="Y2450" s="1"/>
      <c r="AD2450">
        <f>IF(data[[#This Row],[type]]="score",SUMPRODUCT($J$1:$AC$1,data[[#This Row],[ci.hts_index]:[stat.tb]]),-1)</f>
        <v>-1</v>
      </c>
      <c r="AE2450">
        <f>IF(data[[#This Row],[type]]="score",RANK(data[[#This Row],[score]],data[score])+COUNTIF($AD$3:AD2450,AD2450)-1,0)</f>
        <v>0</v>
      </c>
    </row>
    <row r="2451" spans="24:31" x14ac:dyDescent="0.25">
      <c r="X2451" s="1"/>
      <c r="Y2451" s="1"/>
      <c r="AD2451">
        <f>IF(data[[#This Row],[type]]="score",SUMPRODUCT($J$1:$AC$1,data[[#This Row],[ci.hts_index]:[stat.tb]]),-1)</f>
        <v>-1</v>
      </c>
      <c r="AE2451">
        <f>IF(data[[#This Row],[type]]="score",RANK(data[[#This Row],[score]],data[score])+COUNTIF($AD$3:AD2451,AD2451)-1,0)</f>
        <v>0</v>
      </c>
    </row>
    <row r="2452" spans="24:31" x14ac:dyDescent="0.25">
      <c r="X2452" s="1"/>
      <c r="Y2452" s="1"/>
      <c r="AD2452">
        <f>IF(data[[#This Row],[type]]="score",SUMPRODUCT($J$1:$AC$1,data[[#This Row],[ci.hts_index]:[stat.tb]]),-1)</f>
        <v>-1</v>
      </c>
      <c r="AE2452">
        <f>IF(data[[#This Row],[type]]="score",RANK(data[[#This Row],[score]],data[score])+COUNTIF($AD$3:AD2452,AD2452)-1,0)</f>
        <v>0</v>
      </c>
    </row>
    <row r="2453" spans="24:31" x14ac:dyDescent="0.25">
      <c r="X2453" s="1"/>
      <c r="Y2453" s="1"/>
      <c r="AD2453">
        <f>IF(data[[#This Row],[type]]="score",SUMPRODUCT($J$1:$AC$1,data[[#This Row],[ci.hts_index]:[stat.tb]]),-1)</f>
        <v>-1</v>
      </c>
      <c r="AE2453">
        <f>IF(data[[#This Row],[type]]="score",RANK(data[[#This Row],[score]],data[score])+COUNTIF($AD$3:AD2453,AD2453)-1,0)</f>
        <v>0</v>
      </c>
    </row>
    <row r="2454" spans="24:31" x14ac:dyDescent="0.25">
      <c r="X2454" s="1"/>
      <c r="Y2454" s="1"/>
      <c r="AD2454">
        <f>IF(data[[#This Row],[type]]="score",SUMPRODUCT($J$1:$AC$1,data[[#This Row],[ci.hts_index]:[stat.tb]]),-1)</f>
        <v>-1</v>
      </c>
      <c r="AE2454">
        <f>IF(data[[#This Row],[type]]="score",RANK(data[[#This Row],[score]],data[score])+COUNTIF($AD$3:AD2454,AD2454)-1,0)</f>
        <v>0</v>
      </c>
    </row>
    <row r="2455" spans="24:31" x14ac:dyDescent="0.25">
      <c r="X2455" s="1"/>
      <c r="Y2455" s="1"/>
      <c r="AD2455">
        <f>IF(data[[#This Row],[type]]="score",SUMPRODUCT($J$1:$AC$1,data[[#This Row],[ci.hts_index]:[stat.tb]]),-1)</f>
        <v>-1</v>
      </c>
      <c r="AE2455">
        <f>IF(data[[#This Row],[type]]="score",RANK(data[[#This Row],[score]],data[score])+COUNTIF($AD$3:AD2455,AD2455)-1,0)</f>
        <v>0</v>
      </c>
    </row>
    <row r="2456" spans="24:31" x14ac:dyDescent="0.25">
      <c r="X2456" s="1"/>
      <c r="Y2456" s="1"/>
      <c r="AD2456">
        <f>IF(data[[#This Row],[type]]="score",SUMPRODUCT($J$1:$AC$1,data[[#This Row],[ci.hts_index]:[stat.tb]]),-1)</f>
        <v>-1</v>
      </c>
      <c r="AE2456">
        <f>IF(data[[#This Row],[type]]="score",RANK(data[[#This Row],[score]],data[score])+COUNTIF($AD$3:AD2456,AD2456)-1,0)</f>
        <v>0</v>
      </c>
    </row>
    <row r="2457" spans="24:31" x14ac:dyDescent="0.25">
      <c r="X2457" s="1"/>
      <c r="Y2457" s="1"/>
      <c r="AD2457">
        <f>IF(data[[#This Row],[type]]="score",SUMPRODUCT($J$1:$AC$1,data[[#This Row],[ci.hts_index]:[stat.tb]]),-1)</f>
        <v>-1</v>
      </c>
      <c r="AE2457">
        <f>IF(data[[#This Row],[type]]="score",RANK(data[[#This Row],[score]],data[score])+COUNTIF($AD$3:AD2457,AD2457)-1,0)</f>
        <v>0</v>
      </c>
    </row>
    <row r="2458" spans="24:31" x14ac:dyDescent="0.25">
      <c r="X2458" s="1"/>
      <c r="Y2458" s="1"/>
      <c r="AD2458">
        <f>IF(data[[#This Row],[type]]="score",SUMPRODUCT($J$1:$AC$1,data[[#This Row],[ci.hts_index]:[stat.tb]]),-1)</f>
        <v>-1</v>
      </c>
      <c r="AE2458">
        <f>IF(data[[#This Row],[type]]="score",RANK(data[[#This Row],[score]],data[score])+COUNTIF($AD$3:AD2458,AD2458)-1,0)</f>
        <v>0</v>
      </c>
    </row>
    <row r="2459" spans="24:31" x14ac:dyDescent="0.25">
      <c r="X2459" s="1"/>
      <c r="Y2459" s="1"/>
      <c r="AD2459">
        <f>IF(data[[#This Row],[type]]="score",SUMPRODUCT($J$1:$AC$1,data[[#This Row],[ci.hts_index]:[stat.tb]]),-1)</f>
        <v>-1</v>
      </c>
      <c r="AE2459">
        <f>IF(data[[#This Row],[type]]="score",RANK(data[[#This Row],[score]],data[score])+COUNTIF($AD$3:AD2459,AD2459)-1,0)</f>
        <v>0</v>
      </c>
    </row>
    <row r="2460" spans="24:31" x14ac:dyDescent="0.25">
      <c r="X2460" s="1"/>
      <c r="Y2460" s="1"/>
      <c r="AD2460">
        <f>IF(data[[#This Row],[type]]="score",SUMPRODUCT($J$1:$AC$1,data[[#This Row],[ci.hts_index]:[stat.tb]]),-1)</f>
        <v>-1</v>
      </c>
      <c r="AE2460">
        <f>IF(data[[#This Row],[type]]="score",RANK(data[[#This Row],[score]],data[score])+COUNTIF($AD$3:AD2460,AD2460)-1,0)</f>
        <v>0</v>
      </c>
    </row>
    <row r="2461" spans="24:31" x14ac:dyDescent="0.25">
      <c r="X2461" s="1"/>
      <c r="Y2461" s="1"/>
      <c r="AD2461">
        <f>IF(data[[#This Row],[type]]="score",SUMPRODUCT($J$1:$AC$1,data[[#This Row],[ci.hts_index]:[stat.tb]]),-1)</f>
        <v>-1</v>
      </c>
      <c r="AE2461">
        <f>IF(data[[#This Row],[type]]="score",RANK(data[[#This Row],[score]],data[score])+COUNTIF($AD$3:AD2461,AD2461)-1,0)</f>
        <v>0</v>
      </c>
    </row>
    <row r="2462" spans="24:31" x14ac:dyDescent="0.25">
      <c r="X2462" s="1"/>
      <c r="Y2462" s="1"/>
      <c r="AD2462">
        <f>IF(data[[#This Row],[type]]="score",SUMPRODUCT($J$1:$AC$1,data[[#This Row],[ci.hts_index]:[stat.tb]]),-1)</f>
        <v>-1</v>
      </c>
      <c r="AE2462">
        <f>IF(data[[#This Row],[type]]="score",RANK(data[[#This Row],[score]],data[score])+COUNTIF($AD$3:AD2462,AD2462)-1,0)</f>
        <v>0</v>
      </c>
    </row>
    <row r="2463" spans="24:31" x14ac:dyDescent="0.25">
      <c r="X2463" s="1"/>
      <c r="Y2463" s="1"/>
      <c r="AD2463">
        <f>IF(data[[#This Row],[type]]="score",SUMPRODUCT($J$1:$AC$1,data[[#This Row],[ci.hts_index]:[stat.tb]]),-1)</f>
        <v>-1</v>
      </c>
      <c r="AE2463">
        <f>IF(data[[#This Row],[type]]="score",RANK(data[[#This Row],[score]],data[score])+COUNTIF($AD$3:AD2463,AD2463)-1,0)</f>
        <v>0</v>
      </c>
    </row>
    <row r="2464" spans="24:31" x14ac:dyDescent="0.25">
      <c r="X2464" s="1"/>
      <c r="Y2464" s="1"/>
      <c r="AD2464">
        <f>IF(data[[#This Row],[type]]="score",SUMPRODUCT($J$1:$AC$1,data[[#This Row],[ci.hts_index]:[stat.tb]]),-1)</f>
        <v>-1</v>
      </c>
      <c r="AE2464">
        <f>IF(data[[#This Row],[type]]="score",RANK(data[[#This Row],[score]],data[score])+COUNTIF($AD$3:AD2464,AD2464)-1,0)</f>
        <v>0</v>
      </c>
    </row>
    <row r="2465" spans="24:31" x14ac:dyDescent="0.25">
      <c r="X2465" s="1"/>
      <c r="Y2465" s="1"/>
      <c r="AD2465">
        <f>IF(data[[#This Row],[type]]="score",SUMPRODUCT($J$1:$AC$1,data[[#This Row],[ci.hts_index]:[stat.tb]]),-1)</f>
        <v>-1</v>
      </c>
      <c r="AE2465">
        <f>IF(data[[#This Row],[type]]="score",RANK(data[[#This Row],[score]],data[score])+COUNTIF($AD$3:AD2465,AD2465)-1,0)</f>
        <v>0</v>
      </c>
    </row>
    <row r="2466" spans="24:31" x14ac:dyDescent="0.25">
      <c r="X2466" s="1"/>
      <c r="Y2466" s="1"/>
      <c r="AD2466">
        <f>IF(data[[#This Row],[type]]="score",SUMPRODUCT($J$1:$AC$1,data[[#This Row],[ci.hts_index]:[stat.tb]]),-1)</f>
        <v>-1</v>
      </c>
      <c r="AE2466">
        <f>IF(data[[#This Row],[type]]="score",RANK(data[[#This Row],[score]],data[score])+COUNTIF($AD$3:AD2466,AD2466)-1,0)</f>
        <v>0</v>
      </c>
    </row>
    <row r="2467" spans="24:31" x14ac:dyDescent="0.25">
      <c r="X2467" s="1"/>
      <c r="Y2467" s="1"/>
      <c r="AD2467">
        <f>IF(data[[#This Row],[type]]="score",SUMPRODUCT($J$1:$AC$1,data[[#This Row],[ci.hts_index]:[stat.tb]]),-1)</f>
        <v>-1</v>
      </c>
      <c r="AE2467">
        <f>IF(data[[#This Row],[type]]="score",RANK(data[[#This Row],[score]],data[score])+COUNTIF($AD$3:AD2467,AD2467)-1,0)</f>
        <v>0</v>
      </c>
    </row>
    <row r="2468" spans="24:31" x14ac:dyDescent="0.25">
      <c r="X2468" s="1"/>
      <c r="Y2468" s="1"/>
      <c r="AD2468">
        <f>IF(data[[#This Row],[type]]="score",SUMPRODUCT($J$1:$AC$1,data[[#This Row],[ci.hts_index]:[stat.tb]]),-1)</f>
        <v>-1</v>
      </c>
      <c r="AE2468">
        <f>IF(data[[#This Row],[type]]="score",RANK(data[[#This Row],[score]],data[score])+COUNTIF($AD$3:AD2468,AD2468)-1,0)</f>
        <v>0</v>
      </c>
    </row>
    <row r="2469" spans="24:31" x14ac:dyDescent="0.25">
      <c r="X2469" s="1"/>
      <c r="Y2469" s="1"/>
      <c r="AD2469">
        <f>IF(data[[#This Row],[type]]="score",SUMPRODUCT($J$1:$AC$1,data[[#This Row],[ci.hts_index]:[stat.tb]]),-1)</f>
        <v>-1</v>
      </c>
      <c r="AE2469">
        <f>IF(data[[#This Row],[type]]="score",RANK(data[[#This Row],[score]],data[score])+COUNTIF($AD$3:AD2469,AD2469)-1,0)</f>
        <v>0</v>
      </c>
    </row>
    <row r="2470" spans="24:31" x14ac:dyDescent="0.25">
      <c r="X2470" s="1"/>
      <c r="Y2470" s="1"/>
      <c r="AD2470">
        <f>IF(data[[#This Row],[type]]="score",SUMPRODUCT($J$1:$AC$1,data[[#This Row],[ci.hts_index]:[stat.tb]]),-1)</f>
        <v>-1</v>
      </c>
      <c r="AE2470">
        <f>IF(data[[#This Row],[type]]="score",RANK(data[[#This Row],[score]],data[score])+COUNTIF($AD$3:AD2470,AD2470)-1,0)</f>
        <v>0</v>
      </c>
    </row>
    <row r="2471" spans="24:31" x14ac:dyDescent="0.25">
      <c r="X2471" s="1"/>
      <c r="Y2471" s="1"/>
      <c r="AD2471">
        <f>IF(data[[#This Row],[type]]="score",SUMPRODUCT($J$1:$AC$1,data[[#This Row],[ci.hts_index]:[stat.tb]]),-1)</f>
        <v>-1</v>
      </c>
      <c r="AE2471">
        <f>IF(data[[#This Row],[type]]="score",RANK(data[[#This Row],[score]],data[score])+COUNTIF($AD$3:AD2471,AD2471)-1,0)</f>
        <v>0</v>
      </c>
    </row>
    <row r="2472" spans="24:31" x14ac:dyDescent="0.25">
      <c r="X2472" s="1"/>
      <c r="Y2472" s="1"/>
      <c r="AD2472">
        <f>IF(data[[#This Row],[type]]="score",SUMPRODUCT($J$1:$AC$1,data[[#This Row],[ci.hts_index]:[stat.tb]]),-1)</f>
        <v>-1</v>
      </c>
      <c r="AE2472">
        <f>IF(data[[#This Row],[type]]="score",RANK(data[[#This Row],[score]],data[score])+COUNTIF($AD$3:AD2472,AD2472)-1,0)</f>
        <v>0</v>
      </c>
    </row>
    <row r="2473" spans="24:31" x14ac:dyDescent="0.25">
      <c r="X2473" s="1"/>
      <c r="Y2473" s="1"/>
      <c r="AD2473">
        <f>IF(data[[#This Row],[type]]="score",SUMPRODUCT($J$1:$AC$1,data[[#This Row],[ci.hts_index]:[stat.tb]]),-1)</f>
        <v>-1</v>
      </c>
      <c r="AE2473">
        <f>IF(data[[#This Row],[type]]="score",RANK(data[[#This Row],[score]],data[score])+COUNTIF($AD$3:AD2473,AD2473)-1,0)</f>
        <v>0</v>
      </c>
    </row>
    <row r="2474" spans="24:31" x14ac:dyDescent="0.25">
      <c r="X2474" s="1"/>
      <c r="Y2474" s="1"/>
      <c r="AD2474">
        <f>IF(data[[#This Row],[type]]="score",SUMPRODUCT($J$1:$AC$1,data[[#This Row],[ci.hts_index]:[stat.tb]]),-1)</f>
        <v>-1</v>
      </c>
      <c r="AE2474">
        <f>IF(data[[#This Row],[type]]="score",RANK(data[[#This Row],[score]],data[score])+COUNTIF($AD$3:AD2474,AD2474)-1,0)</f>
        <v>0</v>
      </c>
    </row>
    <row r="2475" spans="24:31" x14ac:dyDescent="0.25">
      <c r="X2475" s="1"/>
      <c r="Y2475" s="1"/>
      <c r="AD2475">
        <f>IF(data[[#This Row],[type]]="score",SUMPRODUCT($J$1:$AC$1,data[[#This Row],[ci.hts_index]:[stat.tb]]),-1)</f>
        <v>-1</v>
      </c>
      <c r="AE2475">
        <f>IF(data[[#This Row],[type]]="score",RANK(data[[#This Row],[score]],data[score])+COUNTIF($AD$3:AD2475,AD2475)-1,0)</f>
        <v>0</v>
      </c>
    </row>
    <row r="2476" spans="24:31" x14ac:dyDescent="0.25">
      <c r="X2476" s="1"/>
      <c r="Y2476" s="1"/>
      <c r="AD2476">
        <f>IF(data[[#This Row],[type]]="score",SUMPRODUCT($J$1:$AC$1,data[[#This Row],[ci.hts_index]:[stat.tb]]),-1)</f>
        <v>-1</v>
      </c>
      <c r="AE2476">
        <f>IF(data[[#This Row],[type]]="score",RANK(data[[#This Row],[score]],data[score])+COUNTIF($AD$3:AD2476,AD2476)-1,0)</f>
        <v>0</v>
      </c>
    </row>
    <row r="2477" spans="24:31" x14ac:dyDescent="0.25">
      <c r="X2477" s="1"/>
      <c r="Y2477" s="1"/>
      <c r="AD2477">
        <f>IF(data[[#This Row],[type]]="score",SUMPRODUCT($J$1:$AC$1,data[[#This Row],[ci.hts_index]:[stat.tb]]),-1)</f>
        <v>-1</v>
      </c>
      <c r="AE2477">
        <f>IF(data[[#This Row],[type]]="score",RANK(data[[#This Row],[score]],data[score])+COUNTIF($AD$3:AD2477,AD2477)-1,0)</f>
        <v>0</v>
      </c>
    </row>
    <row r="2478" spans="24:31" x14ac:dyDescent="0.25">
      <c r="X2478" s="1"/>
      <c r="Y2478" s="1"/>
      <c r="AD2478">
        <f>IF(data[[#This Row],[type]]="score",SUMPRODUCT($J$1:$AC$1,data[[#This Row],[ci.hts_index]:[stat.tb]]),-1)</f>
        <v>-1</v>
      </c>
      <c r="AE2478">
        <f>IF(data[[#This Row],[type]]="score",RANK(data[[#This Row],[score]],data[score])+COUNTIF($AD$3:AD2478,AD2478)-1,0)</f>
        <v>0</v>
      </c>
    </row>
    <row r="2479" spans="24:31" x14ac:dyDescent="0.25">
      <c r="X2479" s="1"/>
      <c r="Y2479" s="1"/>
      <c r="AD2479">
        <f>IF(data[[#This Row],[type]]="score",SUMPRODUCT($J$1:$AC$1,data[[#This Row],[ci.hts_index]:[stat.tb]]),-1)</f>
        <v>-1</v>
      </c>
      <c r="AE2479">
        <f>IF(data[[#This Row],[type]]="score",RANK(data[[#This Row],[score]],data[score])+COUNTIF($AD$3:AD2479,AD2479)-1,0)</f>
        <v>0</v>
      </c>
    </row>
    <row r="2480" spans="24:31" x14ac:dyDescent="0.25">
      <c r="X2480" s="1"/>
      <c r="Y2480" s="1"/>
      <c r="AD2480">
        <f>IF(data[[#This Row],[type]]="score",SUMPRODUCT($J$1:$AC$1,data[[#This Row],[ci.hts_index]:[stat.tb]]),-1)</f>
        <v>-1</v>
      </c>
      <c r="AE2480">
        <f>IF(data[[#This Row],[type]]="score",RANK(data[[#This Row],[score]],data[score])+COUNTIF($AD$3:AD2480,AD2480)-1,0)</f>
        <v>0</v>
      </c>
    </row>
    <row r="2481" spans="24:31" x14ac:dyDescent="0.25">
      <c r="X2481" s="1"/>
      <c r="Y2481" s="1"/>
      <c r="AD2481">
        <f>IF(data[[#This Row],[type]]="score",SUMPRODUCT($J$1:$AC$1,data[[#This Row],[ci.hts_index]:[stat.tb]]),-1)</f>
        <v>-1</v>
      </c>
      <c r="AE2481">
        <f>IF(data[[#This Row],[type]]="score",RANK(data[[#This Row],[score]],data[score])+COUNTIF($AD$3:AD2481,AD2481)-1,0)</f>
        <v>0</v>
      </c>
    </row>
    <row r="2482" spans="24:31" x14ac:dyDescent="0.25">
      <c r="X2482" s="1"/>
      <c r="Y2482" s="1"/>
      <c r="AD2482">
        <f>IF(data[[#This Row],[type]]="score",SUMPRODUCT($J$1:$AC$1,data[[#This Row],[ci.hts_index]:[stat.tb]]),-1)</f>
        <v>-1</v>
      </c>
      <c r="AE2482">
        <f>IF(data[[#This Row],[type]]="score",RANK(data[[#This Row],[score]],data[score])+COUNTIF($AD$3:AD2482,AD2482)-1,0)</f>
        <v>0</v>
      </c>
    </row>
    <row r="2483" spans="24:31" x14ac:dyDescent="0.25">
      <c r="X2483" s="1"/>
      <c r="Y2483" s="1"/>
      <c r="AD2483">
        <f>IF(data[[#This Row],[type]]="score",SUMPRODUCT($J$1:$AC$1,data[[#This Row],[ci.hts_index]:[stat.tb]]),-1)</f>
        <v>-1</v>
      </c>
      <c r="AE2483">
        <f>IF(data[[#This Row],[type]]="score",RANK(data[[#This Row],[score]],data[score])+COUNTIF($AD$3:AD2483,AD2483)-1,0)</f>
        <v>0</v>
      </c>
    </row>
    <row r="2484" spans="24:31" x14ac:dyDescent="0.25">
      <c r="X2484" s="1"/>
      <c r="Y2484" s="1"/>
      <c r="AD2484">
        <f>IF(data[[#This Row],[type]]="score",SUMPRODUCT($J$1:$AC$1,data[[#This Row],[ci.hts_index]:[stat.tb]]),-1)</f>
        <v>-1</v>
      </c>
      <c r="AE2484">
        <f>IF(data[[#This Row],[type]]="score",RANK(data[[#This Row],[score]],data[score])+COUNTIF($AD$3:AD2484,AD2484)-1,0)</f>
        <v>0</v>
      </c>
    </row>
    <row r="2485" spans="24:31" x14ac:dyDescent="0.25">
      <c r="X2485" s="1"/>
      <c r="Y2485" s="1"/>
      <c r="AD2485">
        <f>IF(data[[#This Row],[type]]="score",SUMPRODUCT($J$1:$AC$1,data[[#This Row],[ci.hts_index]:[stat.tb]]),-1)</f>
        <v>-1</v>
      </c>
      <c r="AE2485">
        <f>IF(data[[#This Row],[type]]="score",RANK(data[[#This Row],[score]],data[score])+COUNTIF($AD$3:AD2485,AD2485)-1,0)</f>
        <v>0</v>
      </c>
    </row>
    <row r="2486" spans="24:31" x14ac:dyDescent="0.25">
      <c r="X2486" s="1"/>
      <c r="Y2486" s="1"/>
      <c r="AD2486">
        <f>IF(data[[#This Row],[type]]="score",SUMPRODUCT($J$1:$AC$1,data[[#This Row],[ci.hts_index]:[stat.tb]]),-1)</f>
        <v>-1</v>
      </c>
      <c r="AE2486">
        <f>IF(data[[#This Row],[type]]="score",RANK(data[[#This Row],[score]],data[score])+COUNTIF($AD$3:AD2486,AD2486)-1,0)</f>
        <v>0</v>
      </c>
    </row>
    <row r="2487" spans="24:31" x14ac:dyDescent="0.25">
      <c r="X2487" s="1"/>
      <c r="Y2487" s="1"/>
      <c r="AD2487">
        <f>IF(data[[#This Row],[type]]="score",SUMPRODUCT($J$1:$AC$1,data[[#This Row],[ci.hts_index]:[stat.tb]]),-1)</f>
        <v>-1</v>
      </c>
      <c r="AE2487">
        <f>IF(data[[#This Row],[type]]="score",RANK(data[[#This Row],[score]],data[score])+COUNTIF($AD$3:AD2487,AD2487)-1,0)</f>
        <v>0</v>
      </c>
    </row>
    <row r="2488" spans="24:31" x14ac:dyDescent="0.25">
      <c r="X2488" s="1"/>
      <c r="Y2488" s="1"/>
      <c r="AD2488">
        <f>IF(data[[#This Row],[type]]="score",SUMPRODUCT($J$1:$AC$1,data[[#This Row],[ci.hts_index]:[stat.tb]]),-1)</f>
        <v>-1</v>
      </c>
      <c r="AE2488">
        <f>IF(data[[#This Row],[type]]="score",RANK(data[[#This Row],[score]],data[score])+COUNTIF($AD$3:AD2488,AD2488)-1,0)</f>
        <v>0</v>
      </c>
    </row>
    <row r="2489" spans="24:31" x14ac:dyDescent="0.25">
      <c r="X2489" s="1"/>
      <c r="Y2489" s="1"/>
      <c r="AD2489">
        <f>IF(data[[#This Row],[type]]="score",SUMPRODUCT($J$1:$AC$1,data[[#This Row],[ci.hts_index]:[stat.tb]]),-1)</f>
        <v>-1</v>
      </c>
      <c r="AE2489">
        <f>IF(data[[#This Row],[type]]="score",RANK(data[[#This Row],[score]],data[score])+COUNTIF($AD$3:AD2489,AD2489)-1,0)</f>
        <v>0</v>
      </c>
    </row>
    <row r="2490" spans="24:31" x14ac:dyDescent="0.25">
      <c r="X2490" s="1"/>
      <c r="Y2490" s="1"/>
      <c r="AD2490">
        <f>IF(data[[#This Row],[type]]="score",SUMPRODUCT($J$1:$AC$1,data[[#This Row],[ci.hts_index]:[stat.tb]]),-1)</f>
        <v>-1</v>
      </c>
      <c r="AE2490">
        <f>IF(data[[#This Row],[type]]="score",RANK(data[[#This Row],[score]],data[score])+COUNTIF($AD$3:AD2490,AD2490)-1,0)</f>
        <v>0</v>
      </c>
    </row>
    <row r="2491" spans="24:31" x14ac:dyDescent="0.25">
      <c r="X2491" s="1"/>
      <c r="Y2491" s="1"/>
      <c r="AD2491">
        <f>IF(data[[#This Row],[type]]="score",SUMPRODUCT($J$1:$AC$1,data[[#This Row],[ci.hts_index]:[stat.tb]]),-1)</f>
        <v>-1</v>
      </c>
      <c r="AE2491">
        <f>IF(data[[#This Row],[type]]="score",RANK(data[[#This Row],[score]],data[score])+COUNTIF($AD$3:AD2491,AD2491)-1,0)</f>
        <v>0</v>
      </c>
    </row>
    <row r="2492" spans="24:31" x14ac:dyDescent="0.25">
      <c r="X2492" s="1"/>
      <c r="Y2492" s="1"/>
      <c r="AD2492">
        <f>IF(data[[#This Row],[type]]="score",SUMPRODUCT($J$1:$AC$1,data[[#This Row],[ci.hts_index]:[stat.tb]]),-1)</f>
        <v>-1</v>
      </c>
      <c r="AE2492">
        <f>IF(data[[#This Row],[type]]="score",RANK(data[[#This Row],[score]],data[score])+COUNTIF($AD$3:AD2492,AD2492)-1,0)</f>
        <v>0</v>
      </c>
    </row>
    <row r="2493" spans="24:31" x14ac:dyDescent="0.25">
      <c r="X2493" s="1"/>
      <c r="Y2493" s="1"/>
      <c r="AD2493">
        <f>IF(data[[#This Row],[type]]="score",SUMPRODUCT($J$1:$AC$1,data[[#This Row],[ci.hts_index]:[stat.tb]]),-1)</f>
        <v>-1</v>
      </c>
      <c r="AE2493">
        <f>IF(data[[#This Row],[type]]="score",RANK(data[[#This Row],[score]],data[score])+COUNTIF($AD$3:AD2493,AD2493)-1,0)</f>
        <v>0</v>
      </c>
    </row>
    <row r="2494" spans="24:31" x14ac:dyDescent="0.25">
      <c r="X2494" s="1"/>
      <c r="Y2494" s="1"/>
      <c r="AD2494">
        <f>IF(data[[#This Row],[type]]="score",SUMPRODUCT($J$1:$AC$1,data[[#This Row],[ci.hts_index]:[stat.tb]]),-1)</f>
        <v>-1</v>
      </c>
      <c r="AE2494">
        <f>IF(data[[#This Row],[type]]="score",RANK(data[[#This Row],[score]],data[score])+COUNTIF($AD$3:AD2494,AD2494)-1,0)</f>
        <v>0</v>
      </c>
    </row>
    <row r="2495" spans="24:31" x14ac:dyDescent="0.25">
      <c r="X2495" s="1"/>
      <c r="Y2495" s="1"/>
      <c r="AD2495">
        <f>IF(data[[#This Row],[type]]="score",SUMPRODUCT($J$1:$AC$1,data[[#This Row],[ci.hts_index]:[stat.tb]]),-1)</f>
        <v>-1</v>
      </c>
      <c r="AE2495">
        <f>IF(data[[#This Row],[type]]="score",RANK(data[[#This Row],[score]],data[score])+COUNTIF($AD$3:AD2495,AD2495)-1,0)</f>
        <v>0</v>
      </c>
    </row>
    <row r="2496" spans="24:31" x14ac:dyDescent="0.25">
      <c r="X2496" s="1"/>
      <c r="Y2496" s="1"/>
      <c r="AD2496">
        <f>IF(data[[#This Row],[type]]="score",SUMPRODUCT($J$1:$AC$1,data[[#This Row],[ci.hts_index]:[stat.tb]]),-1)</f>
        <v>-1</v>
      </c>
      <c r="AE2496">
        <f>IF(data[[#This Row],[type]]="score",RANK(data[[#This Row],[score]],data[score])+COUNTIF($AD$3:AD2496,AD2496)-1,0)</f>
        <v>0</v>
      </c>
    </row>
    <row r="2497" spans="24:31" x14ac:dyDescent="0.25">
      <c r="X2497" s="1"/>
      <c r="Y2497" s="1"/>
      <c r="AD2497">
        <f>IF(data[[#This Row],[type]]="score",SUMPRODUCT($J$1:$AC$1,data[[#This Row],[ci.hts_index]:[stat.tb]]),-1)</f>
        <v>-1</v>
      </c>
      <c r="AE2497">
        <f>IF(data[[#This Row],[type]]="score",RANK(data[[#This Row],[score]],data[score])+COUNTIF($AD$3:AD2497,AD2497)-1,0)</f>
        <v>0</v>
      </c>
    </row>
    <row r="2498" spans="24:31" x14ac:dyDescent="0.25">
      <c r="X2498" s="1"/>
      <c r="Y2498" s="1"/>
      <c r="AD2498">
        <f>IF(data[[#This Row],[type]]="score",SUMPRODUCT($J$1:$AC$1,data[[#This Row],[ci.hts_index]:[stat.tb]]),-1)</f>
        <v>-1</v>
      </c>
      <c r="AE2498">
        <f>IF(data[[#This Row],[type]]="score",RANK(data[[#This Row],[score]],data[score])+COUNTIF($AD$3:AD2498,AD2498)-1,0)</f>
        <v>0</v>
      </c>
    </row>
    <row r="2499" spans="24:31" x14ac:dyDescent="0.25">
      <c r="X2499" s="1"/>
      <c r="Y2499" s="1"/>
      <c r="AD2499">
        <f>IF(data[[#This Row],[type]]="score",SUMPRODUCT($J$1:$AC$1,data[[#This Row],[ci.hts_index]:[stat.tb]]),-1)</f>
        <v>-1</v>
      </c>
      <c r="AE2499">
        <f>IF(data[[#This Row],[type]]="score",RANK(data[[#This Row],[score]],data[score])+COUNTIF($AD$3:AD2499,AD2499)-1,0)</f>
        <v>0</v>
      </c>
    </row>
    <row r="2500" spans="24:31" x14ac:dyDescent="0.25">
      <c r="X2500" s="1"/>
      <c r="Y2500" s="1"/>
      <c r="AD2500">
        <f>IF(data[[#This Row],[type]]="score",SUMPRODUCT($J$1:$AC$1,data[[#This Row],[ci.hts_index]:[stat.tb]]),-1)</f>
        <v>-1</v>
      </c>
      <c r="AE2500">
        <f>IF(data[[#This Row],[type]]="score",RANK(data[[#This Row],[score]],data[score])+COUNTIF($AD$3:AD2500,AD2500)-1,0)</f>
        <v>0</v>
      </c>
    </row>
    <row r="2501" spans="24:31" x14ac:dyDescent="0.25">
      <c r="X2501" s="1"/>
      <c r="Y2501" s="1"/>
      <c r="AD2501">
        <f>IF(data[[#This Row],[type]]="score",SUMPRODUCT($J$1:$AC$1,data[[#This Row],[ci.hts_index]:[stat.tb]]),-1)</f>
        <v>-1</v>
      </c>
      <c r="AE2501">
        <f>IF(data[[#This Row],[type]]="score",RANK(data[[#This Row],[score]],data[score])+COUNTIF($AD$3:AD2501,AD2501)-1,0)</f>
        <v>0</v>
      </c>
    </row>
    <row r="2502" spans="24:31" x14ac:dyDescent="0.25">
      <c r="X2502" s="1"/>
      <c r="Y2502" s="1"/>
      <c r="AD2502">
        <f>IF(data[[#This Row],[type]]="score",SUMPRODUCT($J$1:$AC$1,data[[#This Row],[ci.hts_index]:[stat.tb]]),-1)</f>
        <v>-1</v>
      </c>
      <c r="AE2502">
        <f>IF(data[[#This Row],[type]]="score",RANK(data[[#This Row],[score]],data[score])+COUNTIF($AD$3:AD2502,AD2502)-1,0)</f>
        <v>0</v>
      </c>
    </row>
    <row r="2503" spans="24:31" x14ac:dyDescent="0.25">
      <c r="X2503" s="1"/>
      <c r="Y2503" s="1"/>
      <c r="AD2503">
        <f>IF(data[[#This Row],[type]]="score",SUMPRODUCT($J$1:$AC$1,data[[#This Row],[ci.hts_index]:[stat.tb]]),-1)</f>
        <v>-1</v>
      </c>
      <c r="AE2503">
        <f>IF(data[[#This Row],[type]]="score",RANK(data[[#This Row],[score]],data[score])+COUNTIF($AD$3:AD2503,AD2503)-1,0)</f>
        <v>0</v>
      </c>
    </row>
    <row r="2504" spans="24:31" x14ac:dyDescent="0.25">
      <c r="X2504" s="1"/>
      <c r="Y2504" s="1"/>
      <c r="AD2504">
        <f>IF(data[[#This Row],[type]]="score",SUMPRODUCT($J$1:$AC$1,data[[#This Row],[ci.hts_index]:[stat.tb]]),-1)</f>
        <v>-1</v>
      </c>
      <c r="AE2504">
        <f>IF(data[[#This Row],[type]]="score",RANK(data[[#This Row],[score]],data[score])+COUNTIF($AD$3:AD2504,AD2504)-1,0)</f>
        <v>0</v>
      </c>
    </row>
    <row r="2505" spans="24:31" x14ac:dyDescent="0.25">
      <c r="X2505" s="1"/>
      <c r="Y2505" s="1"/>
      <c r="AD2505">
        <f>IF(data[[#This Row],[type]]="score",SUMPRODUCT($J$1:$AC$1,data[[#This Row],[ci.hts_index]:[stat.tb]]),-1)</f>
        <v>-1</v>
      </c>
      <c r="AE2505">
        <f>IF(data[[#This Row],[type]]="score",RANK(data[[#This Row],[score]],data[score])+COUNTIF($AD$3:AD2505,AD2505)-1,0)</f>
        <v>0</v>
      </c>
    </row>
    <row r="2506" spans="24:31" x14ac:dyDescent="0.25">
      <c r="X2506" s="1"/>
      <c r="Y2506" s="1"/>
      <c r="AD2506">
        <f>IF(data[[#This Row],[type]]="score",SUMPRODUCT($J$1:$AC$1,data[[#This Row],[ci.hts_index]:[stat.tb]]),-1)</f>
        <v>-1</v>
      </c>
      <c r="AE2506">
        <f>IF(data[[#This Row],[type]]="score",RANK(data[[#This Row],[score]],data[score])+COUNTIF($AD$3:AD2506,AD2506)-1,0)</f>
        <v>0</v>
      </c>
    </row>
    <row r="2507" spans="24:31" x14ac:dyDescent="0.25">
      <c r="X2507" s="1"/>
      <c r="Y2507" s="1"/>
      <c r="AD2507">
        <f>IF(data[[#This Row],[type]]="score",SUMPRODUCT($J$1:$AC$1,data[[#This Row],[ci.hts_index]:[stat.tb]]),-1)</f>
        <v>-1</v>
      </c>
      <c r="AE2507">
        <f>IF(data[[#This Row],[type]]="score",RANK(data[[#This Row],[score]],data[score])+COUNTIF($AD$3:AD2507,AD2507)-1,0)</f>
        <v>0</v>
      </c>
    </row>
    <row r="2508" spans="24:31" x14ac:dyDescent="0.25">
      <c r="X2508" s="1"/>
      <c r="Y2508" s="1"/>
      <c r="AD2508">
        <f>IF(data[[#This Row],[type]]="score",SUMPRODUCT($J$1:$AC$1,data[[#This Row],[ci.hts_index]:[stat.tb]]),-1)</f>
        <v>-1</v>
      </c>
      <c r="AE2508">
        <f>IF(data[[#This Row],[type]]="score",RANK(data[[#This Row],[score]],data[score])+COUNTIF($AD$3:AD2508,AD2508)-1,0)</f>
        <v>0</v>
      </c>
    </row>
    <row r="2509" spans="24:31" x14ac:dyDescent="0.25">
      <c r="X2509" s="1"/>
      <c r="Y2509" s="1"/>
      <c r="AD2509">
        <f>IF(data[[#This Row],[type]]="score",SUMPRODUCT($J$1:$AC$1,data[[#This Row],[ci.hts_index]:[stat.tb]]),-1)</f>
        <v>-1</v>
      </c>
      <c r="AE2509">
        <f>IF(data[[#This Row],[type]]="score",RANK(data[[#This Row],[score]],data[score])+COUNTIF($AD$3:AD2509,AD2509)-1,0)</f>
        <v>0</v>
      </c>
    </row>
    <row r="2510" spans="24:31" x14ac:dyDescent="0.25">
      <c r="X2510" s="1"/>
      <c r="Y2510" s="1"/>
      <c r="AD2510">
        <f>IF(data[[#This Row],[type]]="score",SUMPRODUCT($J$1:$AC$1,data[[#This Row],[ci.hts_index]:[stat.tb]]),-1)</f>
        <v>-1</v>
      </c>
      <c r="AE2510">
        <f>IF(data[[#This Row],[type]]="score",RANK(data[[#This Row],[score]],data[score])+COUNTIF($AD$3:AD2510,AD2510)-1,0)</f>
        <v>0</v>
      </c>
    </row>
    <row r="2511" spans="24:31" x14ac:dyDescent="0.25">
      <c r="X2511" s="1"/>
      <c r="Y2511" s="1"/>
      <c r="AD2511">
        <f>IF(data[[#This Row],[type]]="score",SUMPRODUCT($J$1:$AC$1,data[[#This Row],[ci.hts_index]:[stat.tb]]),-1)</f>
        <v>-1</v>
      </c>
      <c r="AE2511">
        <f>IF(data[[#This Row],[type]]="score",RANK(data[[#This Row],[score]],data[score])+COUNTIF($AD$3:AD2511,AD2511)-1,0)</f>
        <v>0</v>
      </c>
    </row>
    <row r="2512" spans="24:31" x14ac:dyDescent="0.25">
      <c r="X2512" s="1"/>
      <c r="Y2512" s="1"/>
      <c r="AD2512">
        <f>IF(data[[#This Row],[type]]="score",SUMPRODUCT($J$1:$AC$1,data[[#This Row],[ci.hts_index]:[stat.tb]]),-1)</f>
        <v>-1</v>
      </c>
      <c r="AE2512">
        <f>IF(data[[#This Row],[type]]="score",RANK(data[[#This Row],[score]],data[score])+COUNTIF($AD$3:AD2512,AD2512)-1,0)</f>
        <v>0</v>
      </c>
    </row>
    <row r="2513" spans="24:31" x14ac:dyDescent="0.25">
      <c r="X2513" s="1"/>
      <c r="Y2513" s="1"/>
      <c r="AD2513">
        <f>IF(data[[#This Row],[type]]="score",SUMPRODUCT($J$1:$AC$1,data[[#This Row],[ci.hts_index]:[stat.tb]]),-1)</f>
        <v>-1</v>
      </c>
      <c r="AE2513">
        <f>IF(data[[#This Row],[type]]="score",RANK(data[[#This Row],[score]],data[score])+COUNTIF($AD$3:AD2513,AD2513)-1,0)</f>
        <v>0</v>
      </c>
    </row>
    <row r="2514" spans="24:31" x14ac:dyDescent="0.25">
      <c r="X2514" s="1"/>
      <c r="Y2514" s="1"/>
      <c r="AD2514">
        <f>IF(data[[#This Row],[type]]="score",SUMPRODUCT($J$1:$AC$1,data[[#This Row],[ci.hts_index]:[stat.tb]]),-1)</f>
        <v>-1</v>
      </c>
      <c r="AE2514">
        <f>IF(data[[#This Row],[type]]="score",RANK(data[[#This Row],[score]],data[score])+COUNTIF($AD$3:AD2514,AD2514)-1,0)</f>
        <v>0</v>
      </c>
    </row>
    <row r="2515" spans="24:31" x14ac:dyDescent="0.25">
      <c r="X2515" s="1"/>
      <c r="Y2515" s="1"/>
      <c r="AD2515">
        <f>IF(data[[#This Row],[type]]="score",SUMPRODUCT($J$1:$AC$1,data[[#This Row],[ci.hts_index]:[stat.tb]]),-1)</f>
        <v>-1</v>
      </c>
      <c r="AE2515">
        <f>IF(data[[#This Row],[type]]="score",RANK(data[[#This Row],[score]],data[score])+COUNTIF($AD$3:AD2515,AD2515)-1,0)</f>
        <v>0</v>
      </c>
    </row>
    <row r="2516" spans="24:31" x14ac:dyDescent="0.25">
      <c r="X2516" s="1"/>
      <c r="Y2516" s="1"/>
      <c r="AD2516">
        <f>IF(data[[#This Row],[type]]="score",SUMPRODUCT($J$1:$AC$1,data[[#This Row],[ci.hts_index]:[stat.tb]]),-1)</f>
        <v>-1</v>
      </c>
      <c r="AE2516">
        <f>IF(data[[#This Row],[type]]="score",RANK(data[[#This Row],[score]],data[score])+COUNTIF($AD$3:AD2516,AD2516)-1,0)</f>
        <v>0</v>
      </c>
    </row>
    <row r="2517" spans="24:31" x14ac:dyDescent="0.25">
      <c r="X2517" s="1"/>
      <c r="Y2517" s="1"/>
      <c r="AD2517">
        <f>IF(data[[#This Row],[type]]="score",SUMPRODUCT($J$1:$AC$1,data[[#This Row],[ci.hts_index]:[stat.tb]]),-1)</f>
        <v>-1</v>
      </c>
      <c r="AE2517">
        <f>IF(data[[#This Row],[type]]="score",RANK(data[[#This Row],[score]],data[score])+COUNTIF($AD$3:AD2517,AD2517)-1,0)</f>
        <v>0</v>
      </c>
    </row>
    <row r="2518" spans="24:31" x14ac:dyDescent="0.25">
      <c r="X2518" s="1"/>
      <c r="Y2518" s="1"/>
      <c r="AD2518">
        <f>IF(data[[#This Row],[type]]="score",SUMPRODUCT($J$1:$AC$1,data[[#This Row],[ci.hts_index]:[stat.tb]]),-1)</f>
        <v>-1</v>
      </c>
      <c r="AE2518">
        <f>IF(data[[#This Row],[type]]="score",RANK(data[[#This Row],[score]],data[score])+COUNTIF($AD$3:AD2518,AD2518)-1,0)</f>
        <v>0</v>
      </c>
    </row>
    <row r="2519" spans="24:31" x14ac:dyDescent="0.25">
      <c r="X2519" s="1"/>
      <c r="Y2519" s="1"/>
      <c r="AD2519">
        <f>IF(data[[#This Row],[type]]="score",SUMPRODUCT($J$1:$AC$1,data[[#This Row],[ci.hts_index]:[stat.tb]]),-1)</f>
        <v>-1</v>
      </c>
      <c r="AE2519">
        <f>IF(data[[#This Row],[type]]="score",RANK(data[[#This Row],[score]],data[score])+COUNTIF($AD$3:AD2519,AD2519)-1,0)</f>
        <v>0</v>
      </c>
    </row>
    <row r="2520" spans="24:31" x14ac:dyDescent="0.25">
      <c r="X2520" s="1"/>
      <c r="Y2520" s="1"/>
      <c r="AD2520">
        <f>IF(data[[#This Row],[type]]="score",SUMPRODUCT($J$1:$AC$1,data[[#This Row],[ci.hts_index]:[stat.tb]]),-1)</f>
        <v>-1</v>
      </c>
      <c r="AE2520">
        <f>IF(data[[#This Row],[type]]="score",RANK(data[[#This Row],[score]],data[score])+COUNTIF($AD$3:AD2520,AD2520)-1,0)</f>
        <v>0</v>
      </c>
    </row>
    <row r="2521" spans="24:31" x14ac:dyDescent="0.25">
      <c r="X2521" s="1"/>
      <c r="Y2521" s="1"/>
      <c r="AD2521">
        <f>IF(data[[#This Row],[type]]="score",SUMPRODUCT($J$1:$AC$1,data[[#This Row],[ci.hts_index]:[stat.tb]]),-1)</f>
        <v>-1</v>
      </c>
      <c r="AE2521">
        <f>IF(data[[#This Row],[type]]="score",RANK(data[[#This Row],[score]],data[score])+COUNTIF($AD$3:AD2521,AD2521)-1,0)</f>
        <v>0</v>
      </c>
    </row>
    <row r="2522" spans="24:31" x14ac:dyDescent="0.25">
      <c r="X2522" s="1"/>
      <c r="Y2522" s="1"/>
      <c r="AD2522">
        <f>IF(data[[#This Row],[type]]="score",SUMPRODUCT($J$1:$AC$1,data[[#This Row],[ci.hts_index]:[stat.tb]]),-1)</f>
        <v>-1</v>
      </c>
      <c r="AE2522">
        <f>IF(data[[#This Row],[type]]="score",RANK(data[[#This Row],[score]],data[score])+COUNTIF($AD$3:AD2522,AD2522)-1,0)</f>
        <v>0</v>
      </c>
    </row>
    <row r="2523" spans="24:31" x14ac:dyDescent="0.25">
      <c r="X2523" s="1"/>
      <c r="Y2523" s="1"/>
      <c r="AD2523">
        <f>IF(data[[#This Row],[type]]="score",SUMPRODUCT($J$1:$AC$1,data[[#This Row],[ci.hts_index]:[stat.tb]]),-1)</f>
        <v>-1</v>
      </c>
      <c r="AE2523">
        <f>IF(data[[#This Row],[type]]="score",RANK(data[[#This Row],[score]],data[score])+COUNTIF($AD$3:AD2523,AD2523)-1,0)</f>
        <v>0</v>
      </c>
    </row>
    <row r="2524" spans="24:31" x14ac:dyDescent="0.25">
      <c r="X2524" s="1"/>
      <c r="Y2524" s="1"/>
      <c r="AD2524">
        <f>IF(data[[#This Row],[type]]="score",SUMPRODUCT($J$1:$AC$1,data[[#This Row],[ci.hts_index]:[stat.tb]]),-1)</f>
        <v>-1</v>
      </c>
      <c r="AE2524">
        <f>IF(data[[#This Row],[type]]="score",RANK(data[[#This Row],[score]],data[score])+COUNTIF($AD$3:AD2524,AD2524)-1,0)</f>
        <v>0</v>
      </c>
    </row>
    <row r="2525" spans="24:31" x14ac:dyDescent="0.25">
      <c r="X2525" s="1"/>
      <c r="Y2525" s="1"/>
      <c r="AD2525">
        <f>IF(data[[#This Row],[type]]="score",SUMPRODUCT($J$1:$AC$1,data[[#This Row],[ci.hts_index]:[stat.tb]]),-1)</f>
        <v>-1</v>
      </c>
      <c r="AE2525">
        <f>IF(data[[#This Row],[type]]="score",RANK(data[[#This Row],[score]],data[score])+COUNTIF($AD$3:AD2525,AD2525)-1,0)</f>
        <v>0</v>
      </c>
    </row>
    <row r="2526" spans="24:31" x14ac:dyDescent="0.25">
      <c r="X2526" s="1"/>
      <c r="Y2526" s="1"/>
      <c r="AD2526">
        <f>IF(data[[#This Row],[type]]="score",SUMPRODUCT($J$1:$AC$1,data[[#This Row],[ci.hts_index]:[stat.tb]]),-1)</f>
        <v>-1</v>
      </c>
      <c r="AE2526">
        <f>IF(data[[#This Row],[type]]="score",RANK(data[[#This Row],[score]],data[score])+COUNTIF($AD$3:AD2526,AD2526)-1,0)</f>
        <v>0</v>
      </c>
    </row>
    <row r="2527" spans="24:31" x14ac:dyDescent="0.25">
      <c r="X2527" s="1"/>
      <c r="Y2527" s="1"/>
      <c r="AD2527">
        <f>IF(data[[#This Row],[type]]="score",SUMPRODUCT($J$1:$AC$1,data[[#This Row],[ci.hts_index]:[stat.tb]]),-1)</f>
        <v>-1</v>
      </c>
      <c r="AE2527">
        <f>IF(data[[#This Row],[type]]="score",RANK(data[[#This Row],[score]],data[score])+COUNTIF($AD$3:AD2527,AD2527)-1,0)</f>
        <v>0</v>
      </c>
    </row>
    <row r="2528" spans="24:31" x14ac:dyDescent="0.25">
      <c r="X2528" s="1"/>
      <c r="Y2528" s="1"/>
      <c r="AD2528">
        <f>IF(data[[#This Row],[type]]="score",SUMPRODUCT($J$1:$AC$1,data[[#This Row],[ci.hts_index]:[stat.tb]]),-1)</f>
        <v>-1</v>
      </c>
      <c r="AE2528">
        <f>IF(data[[#This Row],[type]]="score",RANK(data[[#This Row],[score]],data[score])+COUNTIF($AD$3:AD2528,AD2528)-1,0)</f>
        <v>0</v>
      </c>
    </row>
    <row r="2529" spans="24:31" x14ac:dyDescent="0.25">
      <c r="X2529" s="1"/>
      <c r="Y2529" s="1"/>
      <c r="AD2529">
        <f>IF(data[[#This Row],[type]]="score",SUMPRODUCT($J$1:$AC$1,data[[#This Row],[ci.hts_index]:[stat.tb]]),-1)</f>
        <v>-1</v>
      </c>
      <c r="AE2529">
        <f>IF(data[[#This Row],[type]]="score",RANK(data[[#This Row],[score]],data[score])+COUNTIF($AD$3:AD2529,AD2529)-1,0)</f>
        <v>0</v>
      </c>
    </row>
    <row r="2530" spans="24:31" x14ac:dyDescent="0.25">
      <c r="X2530" s="1"/>
      <c r="Y2530" s="1"/>
      <c r="AD2530">
        <f>IF(data[[#This Row],[type]]="score",SUMPRODUCT($J$1:$AC$1,data[[#This Row],[ci.hts_index]:[stat.tb]]),-1)</f>
        <v>-1</v>
      </c>
      <c r="AE2530">
        <f>IF(data[[#This Row],[type]]="score",RANK(data[[#This Row],[score]],data[score])+COUNTIF($AD$3:AD2530,AD2530)-1,0)</f>
        <v>0</v>
      </c>
    </row>
    <row r="2531" spans="24:31" x14ac:dyDescent="0.25">
      <c r="X2531" s="1"/>
      <c r="Y2531" s="1"/>
      <c r="AD2531">
        <f>IF(data[[#This Row],[type]]="score",SUMPRODUCT($J$1:$AC$1,data[[#This Row],[ci.hts_index]:[stat.tb]]),-1)</f>
        <v>-1</v>
      </c>
      <c r="AE2531">
        <f>IF(data[[#This Row],[type]]="score",RANK(data[[#This Row],[score]],data[score])+COUNTIF($AD$3:AD2531,AD2531)-1,0)</f>
        <v>0</v>
      </c>
    </row>
    <row r="2532" spans="24:31" x14ac:dyDescent="0.25">
      <c r="X2532" s="1"/>
      <c r="Y2532" s="1"/>
      <c r="AD2532">
        <f>IF(data[[#This Row],[type]]="score",SUMPRODUCT($J$1:$AC$1,data[[#This Row],[ci.hts_index]:[stat.tb]]),-1)</f>
        <v>-1</v>
      </c>
      <c r="AE2532">
        <f>IF(data[[#This Row],[type]]="score",RANK(data[[#This Row],[score]],data[score])+COUNTIF($AD$3:AD2532,AD2532)-1,0)</f>
        <v>0</v>
      </c>
    </row>
    <row r="2533" spans="24:31" x14ac:dyDescent="0.25">
      <c r="X2533" s="1"/>
      <c r="Y2533" s="1"/>
      <c r="AD2533">
        <f>IF(data[[#This Row],[type]]="score",SUMPRODUCT($J$1:$AC$1,data[[#This Row],[ci.hts_index]:[stat.tb]]),-1)</f>
        <v>-1</v>
      </c>
      <c r="AE2533">
        <f>IF(data[[#This Row],[type]]="score",RANK(data[[#This Row],[score]],data[score])+COUNTIF($AD$3:AD2533,AD2533)-1,0)</f>
        <v>0</v>
      </c>
    </row>
    <row r="2534" spans="24:31" x14ac:dyDescent="0.25">
      <c r="X2534" s="1"/>
      <c r="Y2534" s="1"/>
      <c r="AD2534">
        <f>IF(data[[#This Row],[type]]="score",SUMPRODUCT($J$1:$AC$1,data[[#This Row],[ci.hts_index]:[stat.tb]]),-1)</f>
        <v>-1</v>
      </c>
      <c r="AE2534">
        <f>IF(data[[#This Row],[type]]="score",RANK(data[[#This Row],[score]],data[score])+COUNTIF($AD$3:AD2534,AD2534)-1,0)</f>
        <v>0</v>
      </c>
    </row>
    <row r="2535" spans="24:31" x14ac:dyDescent="0.25">
      <c r="X2535" s="1"/>
      <c r="Y2535" s="1"/>
      <c r="AD2535">
        <f>IF(data[[#This Row],[type]]="score",SUMPRODUCT($J$1:$AC$1,data[[#This Row],[ci.hts_index]:[stat.tb]]),-1)</f>
        <v>-1</v>
      </c>
      <c r="AE2535">
        <f>IF(data[[#This Row],[type]]="score",RANK(data[[#This Row],[score]],data[score])+COUNTIF($AD$3:AD2535,AD2535)-1,0)</f>
        <v>0</v>
      </c>
    </row>
    <row r="2536" spans="24:31" x14ac:dyDescent="0.25">
      <c r="X2536" s="1"/>
      <c r="Y2536" s="1"/>
      <c r="AD2536">
        <f>IF(data[[#This Row],[type]]="score",SUMPRODUCT($J$1:$AC$1,data[[#This Row],[ci.hts_index]:[stat.tb]]),-1)</f>
        <v>-1</v>
      </c>
      <c r="AE2536">
        <f>IF(data[[#This Row],[type]]="score",RANK(data[[#This Row],[score]],data[score])+COUNTIF($AD$3:AD2536,AD2536)-1,0)</f>
        <v>0</v>
      </c>
    </row>
    <row r="2537" spans="24:31" x14ac:dyDescent="0.25">
      <c r="X2537" s="1"/>
      <c r="Y2537" s="1"/>
      <c r="AD2537">
        <f>IF(data[[#This Row],[type]]="score",SUMPRODUCT($J$1:$AC$1,data[[#This Row],[ci.hts_index]:[stat.tb]]),-1)</f>
        <v>-1</v>
      </c>
      <c r="AE2537">
        <f>IF(data[[#This Row],[type]]="score",RANK(data[[#This Row],[score]],data[score])+COUNTIF($AD$3:AD2537,AD2537)-1,0)</f>
        <v>0</v>
      </c>
    </row>
    <row r="2538" spans="24:31" x14ac:dyDescent="0.25">
      <c r="X2538" s="1"/>
      <c r="Y2538" s="1"/>
      <c r="AD2538">
        <f>IF(data[[#This Row],[type]]="score",SUMPRODUCT($J$1:$AC$1,data[[#This Row],[ci.hts_index]:[stat.tb]]),-1)</f>
        <v>-1</v>
      </c>
      <c r="AE2538">
        <f>IF(data[[#This Row],[type]]="score",RANK(data[[#This Row],[score]],data[score])+COUNTIF($AD$3:AD2538,AD2538)-1,0)</f>
        <v>0</v>
      </c>
    </row>
    <row r="2539" spans="24:31" x14ac:dyDescent="0.25">
      <c r="X2539" s="1"/>
      <c r="Y2539" s="1"/>
      <c r="AD2539">
        <f>IF(data[[#This Row],[type]]="score",SUMPRODUCT($J$1:$AC$1,data[[#This Row],[ci.hts_index]:[stat.tb]]),-1)</f>
        <v>-1</v>
      </c>
      <c r="AE2539">
        <f>IF(data[[#This Row],[type]]="score",RANK(data[[#This Row],[score]],data[score])+COUNTIF($AD$3:AD2539,AD2539)-1,0)</f>
        <v>0</v>
      </c>
    </row>
    <row r="2540" spans="24:31" x14ac:dyDescent="0.25">
      <c r="X2540" s="1"/>
      <c r="Y2540" s="1"/>
      <c r="AD2540">
        <f>IF(data[[#This Row],[type]]="score",SUMPRODUCT($J$1:$AC$1,data[[#This Row],[ci.hts_index]:[stat.tb]]),-1)</f>
        <v>-1</v>
      </c>
      <c r="AE2540">
        <f>IF(data[[#This Row],[type]]="score",RANK(data[[#This Row],[score]],data[score])+COUNTIF($AD$3:AD2540,AD2540)-1,0)</f>
        <v>0</v>
      </c>
    </row>
    <row r="2541" spans="24:31" x14ac:dyDescent="0.25">
      <c r="X2541" s="1"/>
      <c r="Y2541" s="1"/>
      <c r="AD2541">
        <f>IF(data[[#This Row],[type]]="score",SUMPRODUCT($J$1:$AC$1,data[[#This Row],[ci.hts_index]:[stat.tb]]),-1)</f>
        <v>-1</v>
      </c>
      <c r="AE2541">
        <f>IF(data[[#This Row],[type]]="score",RANK(data[[#This Row],[score]],data[score])+COUNTIF($AD$3:AD2541,AD2541)-1,0)</f>
        <v>0</v>
      </c>
    </row>
    <row r="2542" spans="24:31" x14ac:dyDescent="0.25">
      <c r="X2542" s="1"/>
      <c r="Y2542" s="1"/>
      <c r="AD2542">
        <f>IF(data[[#This Row],[type]]="score",SUMPRODUCT($J$1:$AC$1,data[[#This Row],[ci.hts_index]:[stat.tb]]),-1)</f>
        <v>-1</v>
      </c>
      <c r="AE2542">
        <f>IF(data[[#This Row],[type]]="score",RANK(data[[#This Row],[score]],data[score])+COUNTIF($AD$3:AD2542,AD2542)-1,0)</f>
        <v>0</v>
      </c>
    </row>
    <row r="2543" spans="24:31" x14ac:dyDescent="0.25">
      <c r="X2543" s="1"/>
      <c r="Y2543" s="1"/>
      <c r="AD2543">
        <f>IF(data[[#This Row],[type]]="score",SUMPRODUCT($J$1:$AC$1,data[[#This Row],[ci.hts_index]:[stat.tb]]),-1)</f>
        <v>-1</v>
      </c>
      <c r="AE2543">
        <f>IF(data[[#This Row],[type]]="score",RANK(data[[#This Row],[score]],data[score])+COUNTIF($AD$3:AD2543,AD2543)-1,0)</f>
        <v>0</v>
      </c>
    </row>
    <row r="2544" spans="24:31" x14ac:dyDescent="0.25">
      <c r="X2544" s="1"/>
      <c r="Y2544" s="1"/>
      <c r="AD2544">
        <f>IF(data[[#This Row],[type]]="score",SUMPRODUCT($J$1:$AC$1,data[[#This Row],[ci.hts_index]:[stat.tb]]),-1)</f>
        <v>-1</v>
      </c>
      <c r="AE2544">
        <f>IF(data[[#This Row],[type]]="score",RANK(data[[#This Row],[score]],data[score])+COUNTIF($AD$3:AD2544,AD2544)-1,0)</f>
        <v>0</v>
      </c>
    </row>
    <row r="2545" spans="24:31" x14ac:dyDescent="0.25">
      <c r="X2545" s="1"/>
      <c r="Y2545" s="1"/>
      <c r="AD2545">
        <f>IF(data[[#This Row],[type]]="score",SUMPRODUCT($J$1:$AC$1,data[[#This Row],[ci.hts_index]:[stat.tb]]),-1)</f>
        <v>-1</v>
      </c>
      <c r="AE2545">
        <f>IF(data[[#This Row],[type]]="score",RANK(data[[#This Row],[score]],data[score])+COUNTIF($AD$3:AD2545,AD2545)-1,0)</f>
        <v>0</v>
      </c>
    </row>
    <row r="2546" spans="24:31" x14ac:dyDescent="0.25">
      <c r="X2546" s="1"/>
      <c r="Y2546" s="1"/>
      <c r="AD2546">
        <f>IF(data[[#This Row],[type]]="score",SUMPRODUCT($J$1:$AC$1,data[[#This Row],[ci.hts_index]:[stat.tb]]),-1)</f>
        <v>-1</v>
      </c>
      <c r="AE2546">
        <f>IF(data[[#This Row],[type]]="score",RANK(data[[#This Row],[score]],data[score])+COUNTIF($AD$3:AD2546,AD2546)-1,0)</f>
        <v>0</v>
      </c>
    </row>
    <row r="2547" spans="24:31" x14ac:dyDescent="0.25">
      <c r="X2547" s="1"/>
      <c r="Y2547" s="1"/>
      <c r="AD2547">
        <f>IF(data[[#This Row],[type]]="score",SUMPRODUCT($J$1:$AC$1,data[[#This Row],[ci.hts_index]:[stat.tb]]),-1)</f>
        <v>-1</v>
      </c>
      <c r="AE2547">
        <f>IF(data[[#This Row],[type]]="score",RANK(data[[#This Row],[score]],data[score])+COUNTIF($AD$3:AD2547,AD2547)-1,0)</f>
        <v>0</v>
      </c>
    </row>
    <row r="2548" spans="24:31" x14ac:dyDescent="0.25">
      <c r="X2548" s="1"/>
      <c r="Y2548" s="1"/>
      <c r="AD2548">
        <f>IF(data[[#This Row],[type]]="score",SUMPRODUCT($J$1:$AC$1,data[[#This Row],[ci.hts_index]:[stat.tb]]),-1)</f>
        <v>-1</v>
      </c>
      <c r="AE2548">
        <f>IF(data[[#This Row],[type]]="score",RANK(data[[#This Row],[score]],data[score])+COUNTIF($AD$3:AD2548,AD2548)-1,0)</f>
        <v>0</v>
      </c>
    </row>
    <row r="2549" spans="24:31" x14ac:dyDescent="0.25">
      <c r="X2549" s="1"/>
      <c r="Y2549" s="1"/>
      <c r="AD2549">
        <f>IF(data[[#This Row],[type]]="score",SUMPRODUCT($J$1:$AC$1,data[[#This Row],[ci.hts_index]:[stat.tb]]),-1)</f>
        <v>-1</v>
      </c>
      <c r="AE2549">
        <f>IF(data[[#This Row],[type]]="score",RANK(data[[#This Row],[score]],data[score])+COUNTIF($AD$3:AD2549,AD2549)-1,0)</f>
        <v>0</v>
      </c>
    </row>
    <row r="2550" spans="24:31" x14ac:dyDescent="0.25">
      <c r="X2550" s="1"/>
      <c r="Y2550" s="1"/>
      <c r="AD2550">
        <f>IF(data[[#This Row],[type]]="score",SUMPRODUCT($J$1:$AC$1,data[[#This Row],[ci.hts_index]:[stat.tb]]),-1)</f>
        <v>-1</v>
      </c>
      <c r="AE2550">
        <f>IF(data[[#This Row],[type]]="score",RANK(data[[#This Row],[score]],data[score])+COUNTIF($AD$3:AD2550,AD2550)-1,0)</f>
        <v>0</v>
      </c>
    </row>
    <row r="2551" spans="24:31" x14ac:dyDescent="0.25">
      <c r="X2551" s="1"/>
      <c r="Y2551" s="1"/>
      <c r="AD2551">
        <f>IF(data[[#This Row],[type]]="score",SUMPRODUCT($J$1:$AC$1,data[[#This Row],[ci.hts_index]:[stat.tb]]),-1)</f>
        <v>-1</v>
      </c>
      <c r="AE2551">
        <f>IF(data[[#This Row],[type]]="score",RANK(data[[#This Row],[score]],data[score])+COUNTIF($AD$3:AD2551,AD2551)-1,0)</f>
        <v>0</v>
      </c>
    </row>
    <row r="2552" spans="24:31" x14ac:dyDescent="0.25">
      <c r="X2552" s="1"/>
      <c r="Y2552" s="1"/>
      <c r="AD2552">
        <f>IF(data[[#This Row],[type]]="score",SUMPRODUCT($J$1:$AC$1,data[[#This Row],[ci.hts_index]:[stat.tb]]),-1)</f>
        <v>-1</v>
      </c>
      <c r="AE2552">
        <f>IF(data[[#This Row],[type]]="score",RANK(data[[#This Row],[score]],data[score])+COUNTIF($AD$3:AD2552,AD2552)-1,0)</f>
        <v>0</v>
      </c>
    </row>
    <row r="2553" spans="24:31" x14ac:dyDescent="0.25">
      <c r="X2553" s="1"/>
      <c r="Y2553" s="1"/>
      <c r="AD2553">
        <f>IF(data[[#This Row],[type]]="score",SUMPRODUCT($J$1:$AC$1,data[[#This Row],[ci.hts_index]:[stat.tb]]),-1)</f>
        <v>-1</v>
      </c>
      <c r="AE2553">
        <f>IF(data[[#This Row],[type]]="score",RANK(data[[#This Row],[score]],data[score])+COUNTIF($AD$3:AD2553,AD2553)-1,0)</f>
        <v>0</v>
      </c>
    </row>
    <row r="2554" spans="24:31" x14ac:dyDescent="0.25">
      <c r="X2554" s="1"/>
      <c r="Y2554" s="1"/>
      <c r="AD2554">
        <f>IF(data[[#This Row],[type]]="score",SUMPRODUCT($J$1:$AC$1,data[[#This Row],[ci.hts_index]:[stat.tb]]),-1)</f>
        <v>-1</v>
      </c>
      <c r="AE2554">
        <f>IF(data[[#This Row],[type]]="score",RANK(data[[#This Row],[score]],data[score])+COUNTIF($AD$3:AD2554,AD2554)-1,0)</f>
        <v>0</v>
      </c>
    </row>
    <row r="2555" spans="24:31" x14ac:dyDescent="0.25">
      <c r="X2555" s="1"/>
      <c r="Y2555" s="1"/>
      <c r="AD2555">
        <f>IF(data[[#This Row],[type]]="score",SUMPRODUCT($J$1:$AC$1,data[[#This Row],[ci.hts_index]:[stat.tb]]),-1)</f>
        <v>-1</v>
      </c>
      <c r="AE2555">
        <f>IF(data[[#This Row],[type]]="score",RANK(data[[#This Row],[score]],data[score])+COUNTIF($AD$3:AD2555,AD2555)-1,0)</f>
        <v>0</v>
      </c>
    </row>
    <row r="2556" spans="24:31" x14ac:dyDescent="0.25">
      <c r="X2556" s="1"/>
      <c r="Y2556" s="1"/>
      <c r="AD2556">
        <f>IF(data[[#This Row],[type]]="score",SUMPRODUCT($J$1:$AC$1,data[[#This Row],[ci.hts_index]:[stat.tb]]),-1)</f>
        <v>-1</v>
      </c>
      <c r="AE2556">
        <f>IF(data[[#This Row],[type]]="score",RANK(data[[#This Row],[score]],data[score])+COUNTIF($AD$3:AD2556,AD2556)-1,0)</f>
        <v>0</v>
      </c>
    </row>
    <row r="2557" spans="24:31" x14ac:dyDescent="0.25">
      <c r="X2557" s="1"/>
      <c r="Y2557" s="1"/>
      <c r="AD2557">
        <f>IF(data[[#This Row],[type]]="score",SUMPRODUCT($J$1:$AC$1,data[[#This Row],[ci.hts_index]:[stat.tb]]),-1)</f>
        <v>-1</v>
      </c>
      <c r="AE2557">
        <f>IF(data[[#This Row],[type]]="score",RANK(data[[#This Row],[score]],data[score])+COUNTIF($AD$3:AD2557,AD2557)-1,0)</f>
        <v>0</v>
      </c>
    </row>
    <row r="2558" spans="24:31" x14ac:dyDescent="0.25">
      <c r="X2558" s="1"/>
      <c r="Y2558" s="1"/>
      <c r="AD2558">
        <f>IF(data[[#This Row],[type]]="score",SUMPRODUCT($J$1:$AC$1,data[[#This Row],[ci.hts_index]:[stat.tb]]),-1)</f>
        <v>-1</v>
      </c>
      <c r="AE2558">
        <f>IF(data[[#This Row],[type]]="score",RANK(data[[#This Row],[score]],data[score])+COUNTIF($AD$3:AD2558,AD2558)-1,0)</f>
        <v>0</v>
      </c>
    </row>
    <row r="2559" spans="24:31" x14ac:dyDescent="0.25">
      <c r="X2559" s="1"/>
      <c r="Y2559" s="1"/>
      <c r="AD2559">
        <f>IF(data[[#This Row],[type]]="score",SUMPRODUCT($J$1:$AC$1,data[[#This Row],[ci.hts_index]:[stat.tb]]),-1)</f>
        <v>-1</v>
      </c>
      <c r="AE2559">
        <f>IF(data[[#This Row],[type]]="score",RANK(data[[#This Row],[score]],data[score])+COUNTIF($AD$3:AD2559,AD2559)-1,0)</f>
        <v>0</v>
      </c>
    </row>
    <row r="2560" spans="24:31" x14ac:dyDescent="0.25">
      <c r="X2560" s="1"/>
      <c r="Y2560" s="1"/>
      <c r="AD2560">
        <f>IF(data[[#This Row],[type]]="score",SUMPRODUCT($J$1:$AC$1,data[[#This Row],[ci.hts_index]:[stat.tb]]),-1)</f>
        <v>-1</v>
      </c>
      <c r="AE2560">
        <f>IF(data[[#This Row],[type]]="score",RANK(data[[#This Row],[score]],data[score])+COUNTIF($AD$3:AD2560,AD2560)-1,0)</f>
        <v>0</v>
      </c>
    </row>
    <row r="2561" spans="24:31" x14ac:dyDescent="0.25">
      <c r="X2561" s="1"/>
      <c r="Y2561" s="1"/>
      <c r="AD2561">
        <f>IF(data[[#This Row],[type]]="score",SUMPRODUCT($J$1:$AC$1,data[[#This Row],[ci.hts_index]:[stat.tb]]),-1)</f>
        <v>-1</v>
      </c>
      <c r="AE2561">
        <f>IF(data[[#This Row],[type]]="score",RANK(data[[#This Row],[score]],data[score])+COUNTIF($AD$3:AD2561,AD2561)-1,0)</f>
        <v>0</v>
      </c>
    </row>
    <row r="2562" spans="24:31" x14ac:dyDescent="0.25">
      <c r="X2562" s="1"/>
      <c r="Y2562" s="1"/>
      <c r="AD2562">
        <f>IF(data[[#This Row],[type]]="score",SUMPRODUCT($J$1:$AC$1,data[[#This Row],[ci.hts_index]:[stat.tb]]),-1)</f>
        <v>-1</v>
      </c>
      <c r="AE2562">
        <f>IF(data[[#This Row],[type]]="score",RANK(data[[#This Row],[score]],data[score])+COUNTIF($AD$3:AD2562,AD2562)-1,0)</f>
        <v>0</v>
      </c>
    </row>
    <row r="2563" spans="24:31" x14ac:dyDescent="0.25">
      <c r="X2563" s="1"/>
      <c r="Y2563" s="1"/>
      <c r="AD2563">
        <f>IF(data[[#This Row],[type]]="score",SUMPRODUCT($J$1:$AC$1,data[[#This Row],[ci.hts_index]:[stat.tb]]),-1)</f>
        <v>-1</v>
      </c>
      <c r="AE2563">
        <f>IF(data[[#This Row],[type]]="score",RANK(data[[#This Row],[score]],data[score])+COUNTIF($AD$3:AD2563,AD2563)-1,0)</f>
        <v>0</v>
      </c>
    </row>
    <row r="2564" spans="24:31" x14ac:dyDescent="0.25">
      <c r="X2564" s="1"/>
      <c r="Y2564" s="1"/>
      <c r="AD2564">
        <f>IF(data[[#This Row],[type]]="score",SUMPRODUCT($J$1:$AC$1,data[[#This Row],[ci.hts_index]:[stat.tb]]),-1)</f>
        <v>-1</v>
      </c>
      <c r="AE2564">
        <f>IF(data[[#This Row],[type]]="score",RANK(data[[#This Row],[score]],data[score])+COUNTIF($AD$3:AD2564,AD2564)-1,0)</f>
        <v>0</v>
      </c>
    </row>
    <row r="2565" spans="24:31" x14ac:dyDescent="0.25">
      <c r="X2565" s="1"/>
      <c r="Y2565" s="1"/>
      <c r="AD2565">
        <f>IF(data[[#This Row],[type]]="score",SUMPRODUCT($J$1:$AC$1,data[[#This Row],[ci.hts_index]:[stat.tb]]),-1)</f>
        <v>-1</v>
      </c>
      <c r="AE2565">
        <f>IF(data[[#This Row],[type]]="score",RANK(data[[#This Row],[score]],data[score])+COUNTIF($AD$3:AD2565,AD2565)-1,0)</f>
        <v>0</v>
      </c>
    </row>
    <row r="2566" spans="24:31" x14ac:dyDescent="0.25">
      <c r="X2566" s="1"/>
      <c r="Y2566" s="1"/>
      <c r="AD2566">
        <f>IF(data[[#This Row],[type]]="score",SUMPRODUCT($J$1:$AC$1,data[[#This Row],[ci.hts_index]:[stat.tb]]),-1)</f>
        <v>-1</v>
      </c>
      <c r="AE2566">
        <f>IF(data[[#This Row],[type]]="score",RANK(data[[#This Row],[score]],data[score])+COUNTIF($AD$3:AD2566,AD2566)-1,0)</f>
        <v>0</v>
      </c>
    </row>
    <row r="2567" spans="24:31" x14ac:dyDescent="0.25">
      <c r="X2567" s="1"/>
      <c r="Y2567" s="1"/>
      <c r="AD2567">
        <f>IF(data[[#This Row],[type]]="score",SUMPRODUCT($J$1:$AC$1,data[[#This Row],[ci.hts_index]:[stat.tb]]),-1)</f>
        <v>-1</v>
      </c>
      <c r="AE2567">
        <f>IF(data[[#This Row],[type]]="score",RANK(data[[#This Row],[score]],data[score])+COUNTIF($AD$3:AD2567,AD2567)-1,0)</f>
        <v>0</v>
      </c>
    </row>
    <row r="2568" spans="24:31" x14ac:dyDescent="0.25">
      <c r="X2568" s="1"/>
      <c r="Y2568" s="1"/>
      <c r="AD2568">
        <f>IF(data[[#This Row],[type]]="score",SUMPRODUCT($J$1:$AC$1,data[[#This Row],[ci.hts_index]:[stat.tb]]),-1)</f>
        <v>-1</v>
      </c>
      <c r="AE2568">
        <f>IF(data[[#This Row],[type]]="score",RANK(data[[#This Row],[score]],data[score])+COUNTIF($AD$3:AD2568,AD2568)-1,0)</f>
        <v>0</v>
      </c>
    </row>
    <row r="2569" spans="24:31" x14ac:dyDescent="0.25">
      <c r="X2569" s="1"/>
      <c r="Y2569" s="1"/>
      <c r="AD2569">
        <f>IF(data[[#This Row],[type]]="score",SUMPRODUCT($J$1:$AC$1,data[[#This Row],[ci.hts_index]:[stat.tb]]),-1)</f>
        <v>-1</v>
      </c>
      <c r="AE2569">
        <f>IF(data[[#This Row],[type]]="score",RANK(data[[#This Row],[score]],data[score])+COUNTIF($AD$3:AD2569,AD2569)-1,0)</f>
        <v>0</v>
      </c>
    </row>
    <row r="2570" spans="24:31" x14ac:dyDescent="0.25">
      <c r="X2570" s="1"/>
      <c r="Y2570" s="1"/>
      <c r="AD2570">
        <f>IF(data[[#This Row],[type]]="score",SUMPRODUCT($J$1:$AC$1,data[[#This Row],[ci.hts_index]:[stat.tb]]),-1)</f>
        <v>-1</v>
      </c>
      <c r="AE2570">
        <f>IF(data[[#This Row],[type]]="score",RANK(data[[#This Row],[score]],data[score])+COUNTIF($AD$3:AD2570,AD2570)-1,0)</f>
        <v>0</v>
      </c>
    </row>
    <row r="2571" spans="24:31" x14ac:dyDescent="0.25">
      <c r="X2571" s="1"/>
      <c r="Y2571" s="1"/>
      <c r="AD2571">
        <f>IF(data[[#This Row],[type]]="score",SUMPRODUCT($J$1:$AC$1,data[[#This Row],[ci.hts_index]:[stat.tb]]),-1)</f>
        <v>-1</v>
      </c>
      <c r="AE2571">
        <f>IF(data[[#This Row],[type]]="score",RANK(data[[#This Row],[score]],data[score])+COUNTIF($AD$3:AD2571,AD2571)-1,0)</f>
        <v>0</v>
      </c>
    </row>
    <row r="2572" spans="24:31" x14ac:dyDescent="0.25">
      <c r="X2572" s="1"/>
      <c r="Y2572" s="1"/>
      <c r="AD2572">
        <f>IF(data[[#This Row],[type]]="score",SUMPRODUCT($J$1:$AC$1,data[[#This Row],[ci.hts_index]:[stat.tb]]),-1)</f>
        <v>-1</v>
      </c>
      <c r="AE2572">
        <f>IF(data[[#This Row],[type]]="score",RANK(data[[#This Row],[score]],data[score])+COUNTIF($AD$3:AD2572,AD2572)-1,0)</f>
        <v>0</v>
      </c>
    </row>
    <row r="2573" spans="24:31" x14ac:dyDescent="0.25">
      <c r="X2573" s="1"/>
      <c r="Y2573" s="1"/>
      <c r="AD2573">
        <f>IF(data[[#This Row],[type]]="score",SUMPRODUCT($J$1:$AC$1,data[[#This Row],[ci.hts_index]:[stat.tb]]),-1)</f>
        <v>-1</v>
      </c>
      <c r="AE2573">
        <f>IF(data[[#This Row],[type]]="score",RANK(data[[#This Row],[score]],data[score])+COUNTIF($AD$3:AD2573,AD2573)-1,0)</f>
        <v>0</v>
      </c>
    </row>
    <row r="2574" spans="24:31" x14ac:dyDescent="0.25">
      <c r="X2574" s="1"/>
      <c r="Y2574" s="1"/>
      <c r="AD2574">
        <f>IF(data[[#This Row],[type]]="score",SUMPRODUCT($J$1:$AC$1,data[[#This Row],[ci.hts_index]:[stat.tb]]),-1)</f>
        <v>-1</v>
      </c>
      <c r="AE2574">
        <f>IF(data[[#This Row],[type]]="score",RANK(data[[#This Row],[score]],data[score])+COUNTIF($AD$3:AD2574,AD2574)-1,0)</f>
        <v>0</v>
      </c>
    </row>
    <row r="2575" spans="24:31" x14ac:dyDescent="0.25">
      <c r="X2575" s="1"/>
      <c r="Y2575" s="1"/>
      <c r="AD2575">
        <f>IF(data[[#This Row],[type]]="score",SUMPRODUCT($J$1:$AC$1,data[[#This Row],[ci.hts_index]:[stat.tb]]),-1)</f>
        <v>-1</v>
      </c>
      <c r="AE2575">
        <f>IF(data[[#This Row],[type]]="score",RANK(data[[#This Row],[score]],data[score])+COUNTIF($AD$3:AD2575,AD2575)-1,0)</f>
        <v>0</v>
      </c>
    </row>
    <row r="2576" spans="24:31" x14ac:dyDescent="0.25">
      <c r="X2576" s="1"/>
      <c r="Y2576" s="1"/>
      <c r="AD2576">
        <f>IF(data[[#This Row],[type]]="score",SUMPRODUCT($J$1:$AC$1,data[[#This Row],[ci.hts_index]:[stat.tb]]),-1)</f>
        <v>-1</v>
      </c>
      <c r="AE2576">
        <f>IF(data[[#This Row],[type]]="score",RANK(data[[#This Row],[score]],data[score])+COUNTIF($AD$3:AD2576,AD2576)-1,0)</f>
        <v>0</v>
      </c>
    </row>
    <row r="2577" spans="24:31" x14ac:dyDescent="0.25">
      <c r="X2577" s="1"/>
      <c r="Y2577" s="1"/>
      <c r="AD2577">
        <f>IF(data[[#This Row],[type]]="score",SUMPRODUCT($J$1:$AC$1,data[[#This Row],[ci.hts_index]:[stat.tb]]),-1)</f>
        <v>-1</v>
      </c>
      <c r="AE2577">
        <f>IF(data[[#This Row],[type]]="score",RANK(data[[#This Row],[score]],data[score])+COUNTIF($AD$3:AD2577,AD2577)-1,0)</f>
        <v>0</v>
      </c>
    </row>
    <row r="2578" spans="24:31" x14ac:dyDescent="0.25">
      <c r="X2578" s="1"/>
      <c r="Y2578" s="1"/>
      <c r="AD2578">
        <f>IF(data[[#This Row],[type]]="score",SUMPRODUCT($J$1:$AC$1,data[[#This Row],[ci.hts_index]:[stat.tb]]),-1)</f>
        <v>-1</v>
      </c>
      <c r="AE2578">
        <f>IF(data[[#This Row],[type]]="score",RANK(data[[#This Row],[score]],data[score])+COUNTIF($AD$3:AD2578,AD2578)-1,0)</f>
        <v>0</v>
      </c>
    </row>
    <row r="2579" spans="24:31" x14ac:dyDescent="0.25">
      <c r="X2579" s="1"/>
      <c r="Y2579" s="1"/>
      <c r="AD2579">
        <f>IF(data[[#This Row],[type]]="score",SUMPRODUCT($J$1:$AC$1,data[[#This Row],[ci.hts_index]:[stat.tb]]),-1)</f>
        <v>-1</v>
      </c>
      <c r="AE2579">
        <f>IF(data[[#This Row],[type]]="score",RANK(data[[#This Row],[score]],data[score])+COUNTIF($AD$3:AD2579,AD2579)-1,0)</f>
        <v>0</v>
      </c>
    </row>
    <row r="2580" spans="24:31" x14ac:dyDescent="0.25">
      <c r="X2580" s="1"/>
      <c r="Y2580" s="1"/>
      <c r="AD2580">
        <f>IF(data[[#This Row],[type]]="score",SUMPRODUCT($J$1:$AC$1,data[[#This Row],[ci.hts_index]:[stat.tb]]),-1)</f>
        <v>-1</v>
      </c>
      <c r="AE2580">
        <f>IF(data[[#This Row],[type]]="score",RANK(data[[#This Row],[score]],data[score])+COUNTIF($AD$3:AD2580,AD2580)-1,0)</f>
        <v>0</v>
      </c>
    </row>
    <row r="2581" spans="24:31" x14ac:dyDescent="0.25">
      <c r="X2581" s="1"/>
      <c r="Y2581" s="1"/>
      <c r="AD2581">
        <f>IF(data[[#This Row],[type]]="score",SUMPRODUCT($J$1:$AC$1,data[[#This Row],[ci.hts_index]:[stat.tb]]),-1)</f>
        <v>-1</v>
      </c>
      <c r="AE2581">
        <f>IF(data[[#This Row],[type]]="score",RANK(data[[#This Row],[score]],data[score])+COUNTIF($AD$3:AD2581,AD2581)-1,0)</f>
        <v>0</v>
      </c>
    </row>
    <row r="2582" spans="24:31" x14ac:dyDescent="0.25">
      <c r="X2582" s="1"/>
      <c r="Y2582" s="1"/>
      <c r="AD2582">
        <f>IF(data[[#This Row],[type]]="score",SUMPRODUCT($J$1:$AC$1,data[[#This Row],[ci.hts_index]:[stat.tb]]),-1)</f>
        <v>-1</v>
      </c>
      <c r="AE2582">
        <f>IF(data[[#This Row],[type]]="score",RANK(data[[#This Row],[score]],data[score])+COUNTIF($AD$3:AD2582,AD2582)-1,0)</f>
        <v>0</v>
      </c>
    </row>
    <row r="2583" spans="24:31" x14ac:dyDescent="0.25">
      <c r="X2583" s="1"/>
      <c r="Y2583" s="1"/>
      <c r="AD2583">
        <f>IF(data[[#This Row],[type]]="score",SUMPRODUCT($J$1:$AC$1,data[[#This Row],[ci.hts_index]:[stat.tb]]),-1)</f>
        <v>-1</v>
      </c>
      <c r="AE2583">
        <f>IF(data[[#This Row],[type]]="score",RANK(data[[#This Row],[score]],data[score])+COUNTIF($AD$3:AD2583,AD2583)-1,0)</f>
        <v>0</v>
      </c>
    </row>
    <row r="2584" spans="24:31" x14ac:dyDescent="0.25">
      <c r="X2584" s="1"/>
      <c r="Y2584" s="1"/>
      <c r="AD2584">
        <f>IF(data[[#This Row],[type]]="score",SUMPRODUCT($J$1:$AC$1,data[[#This Row],[ci.hts_index]:[stat.tb]]),-1)</f>
        <v>-1</v>
      </c>
      <c r="AE2584">
        <f>IF(data[[#This Row],[type]]="score",RANK(data[[#This Row],[score]],data[score])+COUNTIF($AD$3:AD2584,AD2584)-1,0)</f>
        <v>0</v>
      </c>
    </row>
    <row r="2585" spans="24:31" x14ac:dyDescent="0.25">
      <c r="X2585" s="1"/>
      <c r="Y2585" s="1"/>
      <c r="AD2585">
        <f>IF(data[[#This Row],[type]]="score",SUMPRODUCT($J$1:$AC$1,data[[#This Row],[ci.hts_index]:[stat.tb]]),-1)</f>
        <v>-1</v>
      </c>
      <c r="AE2585">
        <f>IF(data[[#This Row],[type]]="score",RANK(data[[#This Row],[score]],data[score])+COUNTIF($AD$3:AD2585,AD2585)-1,0)</f>
        <v>0</v>
      </c>
    </row>
    <row r="2586" spans="24:31" x14ac:dyDescent="0.25">
      <c r="X2586" s="1"/>
      <c r="Y2586" s="1"/>
      <c r="AD2586">
        <f>IF(data[[#This Row],[type]]="score",SUMPRODUCT($J$1:$AC$1,data[[#This Row],[ci.hts_index]:[stat.tb]]),-1)</f>
        <v>-1</v>
      </c>
      <c r="AE2586">
        <f>IF(data[[#This Row],[type]]="score",RANK(data[[#This Row],[score]],data[score])+COUNTIF($AD$3:AD2586,AD2586)-1,0)</f>
        <v>0</v>
      </c>
    </row>
    <row r="2587" spans="24:31" x14ac:dyDescent="0.25">
      <c r="X2587" s="1"/>
      <c r="Y2587" s="1"/>
      <c r="AD2587">
        <f>IF(data[[#This Row],[type]]="score",SUMPRODUCT($J$1:$AC$1,data[[#This Row],[ci.hts_index]:[stat.tb]]),-1)</f>
        <v>-1</v>
      </c>
      <c r="AE2587">
        <f>IF(data[[#This Row],[type]]="score",RANK(data[[#This Row],[score]],data[score])+COUNTIF($AD$3:AD2587,AD2587)-1,0)</f>
        <v>0</v>
      </c>
    </row>
    <row r="2588" spans="24:31" x14ac:dyDescent="0.25">
      <c r="X2588" s="1"/>
      <c r="Y2588" s="1"/>
      <c r="AD2588">
        <f>IF(data[[#This Row],[type]]="score",SUMPRODUCT($J$1:$AC$1,data[[#This Row],[ci.hts_index]:[stat.tb]]),-1)</f>
        <v>-1</v>
      </c>
      <c r="AE2588">
        <f>IF(data[[#This Row],[type]]="score",RANK(data[[#This Row],[score]],data[score])+COUNTIF($AD$3:AD2588,AD2588)-1,0)</f>
        <v>0</v>
      </c>
    </row>
    <row r="2589" spans="24:31" x14ac:dyDescent="0.25">
      <c r="X2589" s="1"/>
      <c r="Y2589" s="1"/>
      <c r="AD2589">
        <f>IF(data[[#This Row],[type]]="score",SUMPRODUCT($J$1:$AC$1,data[[#This Row],[ci.hts_index]:[stat.tb]]),-1)</f>
        <v>-1</v>
      </c>
      <c r="AE2589">
        <f>IF(data[[#This Row],[type]]="score",RANK(data[[#This Row],[score]],data[score])+COUNTIF($AD$3:AD2589,AD2589)-1,0)</f>
        <v>0</v>
      </c>
    </row>
    <row r="2590" spans="24:31" x14ac:dyDescent="0.25">
      <c r="X2590" s="1"/>
      <c r="Y2590" s="1"/>
      <c r="AD2590">
        <f>IF(data[[#This Row],[type]]="score",SUMPRODUCT($J$1:$AC$1,data[[#This Row],[ci.hts_index]:[stat.tb]]),-1)</f>
        <v>-1</v>
      </c>
      <c r="AE2590">
        <f>IF(data[[#This Row],[type]]="score",RANK(data[[#This Row],[score]],data[score])+COUNTIF($AD$3:AD2590,AD2590)-1,0)</f>
        <v>0</v>
      </c>
    </row>
    <row r="2591" spans="24:31" x14ac:dyDescent="0.25">
      <c r="X2591" s="1"/>
      <c r="Y2591" s="1"/>
      <c r="AD2591">
        <f>IF(data[[#This Row],[type]]="score",SUMPRODUCT($J$1:$AC$1,data[[#This Row],[ci.hts_index]:[stat.tb]]),-1)</f>
        <v>-1</v>
      </c>
      <c r="AE2591">
        <f>IF(data[[#This Row],[type]]="score",RANK(data[[#This Row],[score]],data[score])+COUNTIF($AD$3:AD2591,AD2591)-1,0)</f>
        <v>0</v>
      </c>
    </row>
    <row r="2592" spans="24:31" x14ac:dyDescent="0.25">
      <c r="X2592" s="1"/>
      <c r="Y2592" s="1"/>
      <c r="AD2592">
        <f>IF(data[[#This Row],[type]]="score",SUMPRODUCT($J$1:$AC$1,data[[#This Row],[ci.hts_index]:[stat.tb]]),-1)</f>
        <v>-1</v>
      </c>
      <c r="AE2592">
        <f>IF(data[[#This Row],[type]]="score",RANK(data[[#This Row],[score]],data[score])+COUNTIF($AD$3:AD2592,AD2592)-1,0)</f>
        <v>0</v>
      </c>
    </row>
    <row r="2593" spans="24:31" x14ac:dyDescent="0.25">
      <c r="X2593" s="1"/>
      <c r="Y2593" s="1"/>
      <c r="AD2593">
        <f>IF(data[[#This Row],[type]]="score",SUMPRODUCT($J$1:$AC$1,data[[#This Row],[ci.hts_index]:[stat.tb]]),-1)</f>
        <v>-1</v>
      </c>
      <c r="AE2593">
        <f>IF(data[[#This Row],[type]]="score",RANK(data[[#This Row],[score]],data[score])+COUNTIF($AD$3:AD2593,AD2593)-1,0)</f>
        <v>0</v>
      </c>
    </row>
    <row r="2594" spans="24:31" x14ac:dyDescent="0.25">
      <c r="X2594" s="1"/>
      <c r="Y2594" s="1"/>
      <c r="AD2594">
        <f>IF(data[[#This Row],[type]]="score",SUMPRODUCT($J$1:$AC$1,data[[#This Row],[ci.hts_index]:[stat.tb]]),-1)</f>
        <v>-1</v>
      </c>
      <c r="AE2594">
        <f>IF(data[[#This Row],[type]]="score",RANK(data[[#This Row],[score]],data[score])+COUNTIF($AD$3:AD2594,AD2594)-1,0)</f>
        <v>0</v>
      </c>
    </row>
    <row r="2595" spans="24:31" x14ac:dyDescent="0.25">
      <c r="X2595" s="1"/>
      <c r="Y2595" s="1"/>
      <c r="AD2595">
        <f>IF(data[[#This Row],[type]]="score",SUMPRODUCT($J$1:$AC$1,data[[#This Row],[ci.hts_index]:[stat.tb]]),-1)</f>
        <v>-1</v>
      </c>
      <c r="AE2595">
        <f>IF(data[[#This Row],[type]]="score",RANK(data[[#This Row],[score]],data[score])+COUNTIF($AD$3:AD2595,AD2595)-1,0)</f>
        <v>0</v>
      </c>
    </row>
    <row r="2596" spans="24:31" x14ac:dyDescent="0.25">
      <c r="X2596" s="1"/>
      <c r="Y2596" s="1"/>
      <c r="AD2596">
        <f>IF(data[[#This Row],[type]]="score",SUMPRODUCT($J$1:$AC$1,data[[#This Row],[ci.hts_index]:[stat.tb]]),-1)</f>
        <v>-1</v>
      </c>
      <c r="AE2596">
        <f>IF(data[[#This Row],[type]]="score",RANK(data[[#This Row],[score]],data[score])+COUNTIF($AD$3:AD2596,AD2596)-1,0)</f>
        <v>0</v>
      </c>
    </row>
    <row r="2597" spans="24:31" x14ac:dyDescent="0.25">
      <c r="X2597" s="1"/>
      <c r="Y2597" s="1"/>
      <c r="AD2597">
        <f>IF(data[[#This Row],[type]]="score",SUMPRODUCT($J$1:$AC$1,data[[#This Row],[ci.hts_index]:[stat.tb]]),-1)</f>
        <v>-1</v>
      </c>
      <c r="AE2597">
        <f>IF(data[[#This Row],[type]]="score",RANK(data[[#This Row],[score]],data[score])+COUNTIF($AD$3:AD2597,AD2597)-1,0)</f>
        <v>0</v>
      </c>
    </row>
    <row r="2598" spans="24:31" x14ac:dyDescent="0.25">
      <c r="X2598" s="1"/>
      <c r="Y2598" s="1"/>
      <c r="AD2598">
        <f>IF(data[[#This Row],[type]]="score",SUMPRODUCT($J$1:$AC$1,data[[#This Row],[ci.hts_index]:[stat.tb]]),-1)</f>
        <v>-1</v>
      </c>
      <c r="AE2598">
        <f>IF(data[[#This Row],[type]]="score",RANK(data[[#This Row],[score]],data[score])+COUNTIF($AD$3:AD2598,AD2598)-1,0)</f>
        <v>0</v>
      </c>
    </row>
    <row r="2599" spans="24:31" x14ac:dyDescent="0.25">
      <c r="X2599" s="1"/>
      <c r="Y2599" s="1"/>
      <c r="AD2599">
        <f>IF(data[[#This Row],[type]]="score",SUMPRODUCT($J$1:$AC$1,data[[#This Row],[ci.hts_index]:[stat.tb]]),-1)</f>
        <v>-1</v>
      </c>
      <c r="AE2599">
        <f>IF(data[[#This Row],[type]]="score",RANK(data[[#This Row],[score]],data[score])+COUNTIF($AD$3:AD2599,AD2599)-1,0)</f>
        <v>0</v>
      </c>
    </row>
    <row r="2600" spans="24:31" x14ac:dyDescent="0.25">
      <c r="X2600" s="1"/>
      <c r="Y2600" s="1"/>
      <c r="AD2600">
        <f>IF(data[[#This Row],[type]]="score",SUMPRODUCT($J$1:$AC$1,data[[#This Row],[ci.hts_index]:[stat.tb]]),-1)</f>
        <v>-1</v>
      </c>
      <c r="AE2600">
        <f>IF(data[[#This Row],[type]]="score",RANK(data[[#This Row],[score]],data[score])+COUNTIF($AD$3:AD2600,AD2600)-1,0)</f>
        <v>0</v>
      </c>
    </row>
    <row r="2601" spans="24:31" x14ac:dyDescent="0.25">
      <c r="X2601" s="1"/>
      <c r="Y2601" s="1"/>
      <c r="AD2601">
        <f>IF(data[[#This Row],[type]]="score",SUMPRODUCT($J$1:$AC$1,data[[#This Row],[ci.hts_index]:[stat.tb]]),-1)</f>
        <v>-1</v>
      </c>
      <c r="AE2601">
        <f>IF(data[[#This Row],[type]]="score",RANK(data[[#This Row],[score]],data[score])+COUNTIF($AD$3:AD2601,AD2601)-1,0)</f>
        <v>0</v>
      </c>
    </row>
    <row r="2602" spans="24:31" x14ac:dyDescent="0.25">
      <c r="X2602" s="1"/>
      <c r="Y2602" s="1"/>
      <c r="AD2602">
        <f>IF(data[[#This Row],[type]]="score",SUMPRODUCT($J$1:$AC$1,data[[#This Row],[ci.hts_index]:[stat.tb]]),-1)</f>
        <v>-1</v>
      </c>
      <c r="AE2602">
        <f>IF(data[[#This Row],[type]]="score",RANK(data[[#This Row],[score]],data[score])+COUNTIF($AD$3:AD2602,AD2602)-1,0)</f>
        <v>0</v>
      </c>
    </row>
    <row r="2603" spans="24:31" x14ac:dyDescent="0.25">
      <c r="X2603" s="1"/>
      <c r="Y2603" s="1"/>
      <c r="AD2603">
        <f>IF(data[[#This Row],[type]]="score",SUMPRODUCT($J$1:$AC$1,data[[#This Row],[ci.hts_index]:[stat.tb]]),-1)</f>
        <v>-1</v>
      </c>
      <c r="AE2603">
        <f>IF(data[[#This Row],[type]]="score",RANK(data[[#This Row],[score]],data[score])+COUNTIF($AD$3:AD2603,AD2603)-1,0)</f>
        <v>0</v>
      </c>
    </row>
    <row r="2604" spans="24:31" x14ac:dyDescent="0.25">
      <c r="X2604" s="1"/>
      <c r="Y2604" s="1"/>
      <c r="AD2604">
        <f>IF(data[[#This Row],[type]]="score",SUMPRODUCT($J$1:$AC$1,data[[#This Row],[ci.hts_index]:[stat.tb]]),-1)</f>
        <v>-1</v>
      </c>
      <c r="AE2604">
        <f>IF(data[[#This Row],[type]]="score",RANK(data[[#This Row],[score]],data[score])+COUNTIF($AD$3:AD2604,AD2604)-1,0)</f>
        <v>0</v>
      </c>
    </row>
    <row r="2605" spans="24:31" x14ac:dyDescent="0.25">
      <c r="X2605" s="1"/>
      <c r="Y2605" s="1"/>
      <c r="AD2605">
        <f>IF(data[[#This Row],[type]]="score",SUMPRODUCT($J$1:$AC$1,data[[#This Row],[ci.hts_index]:[stat.tb]]),-1)</f>
        <v>-1</v>
      </c>
      <c r="AE2605">
        <f>IF(data[[#This Row],[type]]="score",RANK(data[[#This Row],[score]],data[score])+COUNTIF($AD$3:AD2605,AD2605)-1,0)</f>
        <v>0</v>
      </c>
    </row>
    <row r="2606" spans="24:31" x14ac:dyDescent="0.25">
      <c r="X2606" s="1"/>
      <c r="Y2606" s="1"/>
      <c r="AD2606">
        <f>IF(data[[#This Row],[type]]="score",SUMPRODUCT($J$1:$AC$1,data[[#This Row],[ci.hts_index]:[stat.tb]]),-1)</f>
        <v>-1</v>
      </c>
      <c r="AE2606">
        <f>IF(data[[#This Row],[type]]="score",RANK(data[[#This Row],[score]],data[score])+COUNTIF($AD$3:AD2606,AD2606)-1,0)</f>
        <v>0</v>
      </c>
    </row>
    <row r="2607" spans="24:31" x14ac:dyDescent="0.25">
      <c r="X2607" s="1"/>
      <c r="Y2607" s="1"/>
      <c r="AD2607">
        <f>IF(data[[#This Row],[type]]="score",SUMPRODUCT($J$1:$AC$1,data[[#This Row],[ci.hts_index]:[stat.tb]]),-1)</f>
        <v>-1</v>
      </c>
      <c r="AE2607">
        <f>IF(data[[#This Row],[type]]="score",RANK(data[[#This Row],[score]],data[score])+COUNTIF($AD$3:AD2607,AD2607)-1,0)</f>
        <v>0</v>
      </c>
    </row>
    <row r="2608" spans="24:31" x14ac:dyDescent="0.25">
      <c r="X2608" s="1"/>
      <c r="Y2608" s="1"/>
      <c r="AD2608">
        <f>IF(data[[#This Row],[type]]="score",SUMPRODUCT($J$1:$AC$1,data[[#This Row],[ci.hts_index]:[stat.tb]]),-1)</f>
        <v>-1</v>
      </c>
      <c r="AE2608">
        <f>IF(data[[#This Row],[type]]="score",RANK(data[[#This Row],[score]],data[score])+COUNTIF($AD$3:AD2608,AD2608)-1,0)</f>
        <v>0</v>
      </c>
    </row>
    <row r="2609" spans="24:31" x14ac:dyDescent="0.25">
      <c r="X2609" s="1"/>
      <c r="Y2609" s="1"/>
      <c r="AD2609">
        <f>IF(data[[#This Row],[type]]="score",SUMPRODUCT($J$1:$AC$1,data[[#This Row],[ci.hts_index]:[stat.tb]]),-1)</f>
        <v>-1</v>
      </c>
      <c r="AE2609">
        <f>IF(data[[#This Row],[type]]="score",RANK(data[[#This Row],[score]],data[score])+COUNTIF($AD$3:AD2609,AD2609)-1,0)</f>
        <v>0</v>
      </c>
    </row>
    <row r="2610" spans="24:31" x14ac:dyDescent="0.25">
      <c r="X2610" s="1"/>
      <c r="Y2610" s="1"/>
      <c r="AD2610">
        <f>IF(data[[#This Row],[type]]="score",SUMPRODUCT($J$1:$AC$1,data[[#This Row],[ci.hts_index]:[stat.tb]]),-1)</f>
        <v>-1</v>
      </c>
      <c r="AE2610">
        <f>IF(data[[#This Row],[type]]="score",RANK(data[[#This Row],[score]],data[score])+COUNTIF($AD$3:AD2610,AD2610)-1,0)</f>
        <v>0</v>
      </c>
    </row>
    <row r="2611" spans="24:31" x14ac:dyDescent="0.25">
      <c r="X2611" s="1"/>
      <c r="Y2611" s="1"/>
      <c r="AD2611">
        <f>IF(data[[#This Row],[type]]="score",SUMPRODUCT($J$1:$AC$1,data[[#This Row],[ci.hts_index]:[stat.tb]]),-1)</f>
        <v>-1</v>
      </c>
      <c r="AE2611">
        <f>IF(data[[#This Row],[type]]="score",RANK(data[[#This Row],[score]],data[score])+COUNTIF($AD$3:AD2611,AD2611)-1,0)</f>
        <v>0</v>
      </c>
    </row>
    <row r="2612" spans="24:31" x14ac:dyDescent="0.25">
      <c r="X2612" s="1"/>
      <c r="Y2612" s="1"/>
      <c r="AD2612">
        <f>IF(data[[#This Row],[type]]="score",SUMPRODUCT($J$1:$AC$1,data[[#This Row],[ci.hts_index]:[stat.tb]]),-1)</f>
        <v>-1</v>
      </c>
      <c r="AE2612">
        <f>IF(data[[#This Row],[type]]="score",RANK(data[[#This Row],[score]],data[score])+COUNTIF($AD$3:AD2612,AD2612)-1,0)</f>
        <v>0</v>
      </c>
    </row>
    <row r="2613" spans="24:31" x14ac:dyDescent="0.25">
      <c r="X2613" s="1"/>
      <c r="Y2613" s="1"/>
      <c r="AD2613">
        <f>IF(data[[#This Row],[type]]="score",SUMPRODUCT($J$1:$AC$1,data[[#This Row],[ci.hts_index]:[stat.tb]]),-1)</f>
        <v>-1</v>
      </c>
      <c r="AE2613">
        <f>IF(data[[#This Row],[type]]="score",RANK(data[[#This Row],[score]],data[score])+COUNTIF($AD$3:AD2613,AD2613)-1,0)</f>
        <v>0</v>
      </c>
    </row>
    <row r="2614" spans="24:31" x14ac:dyDescent="0.25">
      <c r="X2614" s="1"/>
      <c r="Y2614" s="1"/>
      <c r="AD2614">
        <f>IF(data[[#This Row],[type]]="score",SUMPRODUCT($J$1:$AC$1,data[[#This Row],[ci.hts_index]:[stat.tb]]),-1)</f>
        <v>-1</v>
      </c>
      <c r="AE2614">
        <f>IF(data[[#This Row],[type]]="score",RANK(data[[#This Row],[score]],data[score])+COUNTIF($AD$3:AD2614,AD2614)-1,0)</f>
        <v>0</v>
      </c>
    </row>
    <row r="2615" spans="24:31" x14ac:dyDescent="0.25">
      <c r="X2615" s="1"/>
      <c r="Y2615" s="1"/>
      <c r="AD2615">
        <f>IF(data[[#This Row],[type]]="score",SUMPRODUCT($J$1:$AC$1,data[[#This Row],[ci.hts_index]:[stat.tb]]),-1)</f>
        <v>-1</v>
      </c>
      <c r="AE2615">
        <f>IF(data[[#This Row],[type]]="score",RANK(data[[#This Row],[score]],data[score])+COUNTIF($AD$3:AD2615,AD2615)-1,0)</f>
        <v>0</v>
      </c>
    </row>
    <row r="2616" spans="24:31" x14ac:dyDescent="0.25">
      <c r="X2616" s="1"/>
      <c r="Y2616" s="1"/>
      <c r="AD2616">
        <f>IF(data[[#This Row],[type]]="score",SUMPRODUCT($J$1:$AC$1,data[[#This Row],[ci.hts_index]:[stat.tb]]),-1)</f>
        <v>-1</v>
      </c>
      <c r="AE2616">
        <f>IF(data[[#This Row],[type]]="score",RANK(data[[#This Row],[score]],data[score])+COUNTIF($AD$3:AD2616,AD2616)-1,0)</f>
        <v>0</v>
      </c>
    </row>
    <row r="2617" spans="24:31" x14ac:dyDescent="0.25">
      <c r="X2617" s="1"/>
      <c r="Y2617" s="1"/>
      <c r="AD2617">
        <f>IF(data[[#This Row],[type]]="score",SUMPRODUCT($J$1:$AC$1,data[[#This Row],[ci.hts_index]:[stat.tb]]),-1)</f>
        <v>-1</v>
      </c>
      <c r="AE2617">
        <f>IF(data[[#This Row],[type]]="score",RANK(data[[#This Row],[score]],data[score])+COUNTIF($AD$3:AD2617,AD2617)-1,0)</f>
        <v>0</v>
      </c>
    </row>
    <row r="2618" spans="24:31" x14ac:dyDescent="0.25">
      <c r="X2618" s="1"/>
      <c r="Y2618" s="1"/>
      <c r="AD2618">
        <f>IF(data[[#This Row],[type]]="score",SUMPRODUCT($J$1:$AC$1,data[[#This Row],[ci.hts_index]:[stat.tb]]),-1)</f>
        <v>-1</v>
      </c>
      <c r="AE2618">
        <f>IF(data[[#This Row],[type]]="score",RANK(data[[#This Row],[score]],data[score])+COUNTIF($AD$3:AD2618,AD2618)-1,0)</f>
        <v>0</v>
      </c>
    </row>
    <row r="2619" spans="24:31" x14ac:dyDescent="0.25">
      <c r="X2619" s="1"/>
      <c r="Y2619" s="1"/>
      <c r="AD2619">
        <f>IF(data[[#This Row],[type]]="score",SUMPRODUCT($J$1:$AC$1,data[[#This Row],[ci.hts_index]:[stat.tb]]),-1)</f>
        <v>-1</v>
      </c>
      <c r="AE2619">
        <f>IF(data[[#This Row],[type]]="score",RANK(data[[#This Row],[score]],data[score])+COUNTIF($AD$3:AD2619,AD2619)-1,0)</f>
        <v>0</v>
      </c>
    </row>
    <row r="2620" spans="24:31" x14ac:dyDescent="0.25">
      <c r="X2620" s="1"/>
      <c r="Y2620" s="1"/>
      <c r="AD2620">
        <f>IF(data[[#This Row],[type]]="score",SUMPRODUCT($J$1:$AC$1,data[[#This Row],[ci.hts_index]:[stat.tb]]),-1)</f>
        <v>-1</v>
      </c>
      <c r="AE2620">
        <f>IF(data[[#This Row],[type]]="score",RANK(data[[#This Row],[score]],data[score])+COUNTIF($AD$3:AD2620,AD2620)-1,0)</f>
        <v>0</v>
      </c>
    </row>
    <row r="2621" spans="24:31" x14ac:dyDescent="0.25">
      <c r="X2621" s="1"/>
      <c r="Y2621" s="1"/>
      <c r="AD2621">
        <f>IF(data[[#This Row],[type]]="score",SUMPRODUCT($J$1:$AC$1,data[[#This Row],[ci.hts_index]:[stat.tb]]),-1)</f>
        <v>-1</v>
      </c>
      <c r="AE2621">
        <f>IF(data[[#This Row],[type]]="score",RANK(data[[#This Row],[score]],data[score])+COUNTIF($AD$3:AD2621,AD2621)-1,0)</f>
        <v>0</v>
      </c>
    </row>
    <row r="2622" spans="24:31" x14ac:dyDescent="0.25">
      <c r="X2622" s="1"/>
      <c r="Y2622" s="1"/>
      <c r="AD2622">
        <f>IF(data[[#This Row],[type]]="score",SUMPRODUCT($J$1:$AC$1,data[[#This Row],[ci.hts_index]:[stat.tb]]),-1)</f>
        <v>-1</v>
      </c>
      <c r="AE2622">
        <f>IF(data[[#This Row],[type]]="score",RANK(data[[#This Row],[score]],data[score])+COUNTIF($AD$3:AD2622,AD2622)-1,0)</f>
        <v>0</v>
      </c>
    </row>
    <row r="2623" spans="24:31" x14ac:dyDescent="0.25">
      <c r="X2623" s="1"/>
      <c r="Y2623" s="1"/>
      <c r="AD2623">
        <f>IF(data[[#This Row],[type]]="score",SUMPRODUCT($J$1:$AC$1,data[[#This Row],[ci.hts_index]:[stat.tb]]),-1)</f>
        <v>-1</v>
      </c>
      <c r="AE2623">
        <f>IF(data[[#This Row],[type]]="score",RANK(data[[#This Row],[score]],data[score])+COUNTIF($AD$3:AD2623,AD2623)-1,0)</f>
        <v>0</v>
      </c>
    </row>
    <row r="2624" spans="24:31" x14ac:dyDescent="0.25">
      <c r="X2624" s="1"/>
      <c r="Y2624" s="1"/>
      <c r="AD2624">
        <f>IF(data[[#This Row],[type]]="score",SUMPRODUCT($J$1:$AC$1,data[[#This Row],[ci.hts_index]:[stat.tb]]),-1)</f>
        <v>-1</v>
      </c>
      <c r="AE2624">
        <f>IF(data[[#This Row],[type]]="score",RANK(data[[#This Row],[score]],data[score])+COUNTIF($AD$3:AD2624,AD2624)-1,0)</f>
        <v>0</v>
      </c>
    </row>
    <row r="2625" spans="24:31" x14ac:dyDescent="0.25">
      <c r="X2625" s="1"/>
      <c r="Y2625" s="1"/>
      <c r="AD2625">
        <f>IF(data[[#This Row],[type]]="score",SUMPRODUCT($J$1:$AC$1,data[[#This Row],[ci.hts_index]:[stat.tb]]),-1)</f>
        <v>-1</v>
      </c>
      <c r="AE2625">
        <f>IF(data[[#This Row],[type]]="score",RANK(data[[#This Row],[score]],data[score])+COUNTIF($AD$3:AD2625,AD2625)-1,0)</f>
        <v>0</v>
      </c>
    </row>
    <row r="2626" spans="24:31" x14ac:dyDescent="0.25">
      <c r="X2626" s="1"/>
      <c r="Y2626" s="1"/>
      <c r="AD2626">
        <f>IF(data[[#This Row],[type]]="score",SUMPRODUCT($J$1:$AC$1,data[[#This Row],[ci.hts_index]:[stat.tb]]),-1)</f>
        <v>-1</v>
      </c>
      <c r="AE2626">
        <f>IF(data[[#This Row],[type]]="score",RANK(data[[#This Row],[score]],data[score])+COUNTIF($AD$3:AD2626,AD2626)-1,0)</f>
        <v>0</v>
      </c>
    </row>
    <row r="2627" spans="24:31" x14ac:dyDescent="0.25">
      <c r="X2627" s="1"/>
      <c r="Y2627" s="1"/>
      <c r="AD2627">
        <f>IF(data[[#This Row],[type]]="score",SUMPRODUCT($J$1:$AC$1,data[[#This Row],[ci.hts_index]:[stat.tb]]),-1)</f>
        <v>-1</v>
      </c>
      <c r="AE2627">
        <f>IF(data[[#This Row],[type]]="score",RANK(data[[#This Row],[score]],data[score])+COUNTIF($AD$3:AD2627,AD2627)-1,0)</f>
        <v>0</v>
      </c>
    </row>
    <row r="2628" spans="24:31" x14ac:dyDescent="0.25">
      <c r="X2628" s="1"/>
      <c r="Y2628" s="1"/>
      <c r="AD2628">
        <f>IF(data[[#This Row],[type]]="score",SUMPRODUCT($J$1:$AC$1,data[[#This Row],[ci.hts_index]:[stat.tb]]),-1)</f>
        <v>-1</v>
      </c>
      <c r="AE2628">
        <f>IF(data[[#This Row],[type]]="score",RANK(data[[#This Row],[score]],data[score])+COUNTIF($AD$3:AD2628,AD2628)-1,0)</f>
        <v>0</v>
      </c>
    </row>
    <row r="2629" spans="24:31" x14ac:dyDescent="0.25">
      <c r="X2629" s="1"/>
      <c r="Y2629" s="1"/>
      <c r="AD2629">
        <f>IF(data[[#This Row],[type]]="score",SUMPRODUCT($J$1:$AC$1,data[[#This Row],[ci.hts_index]:[stat.tb]]),-1)</f>
        <v>-1</v>
      </c>
      <c r="AE2629">
        <f>IF(data[[#This Row],[type]]="score",RANK(data[[#This Row],[score]],data[score])+COUNTIF($AD$3:AD2629,AD2629)-1,0)</f>
        <v>0</v>
      </c>
    </row>
    <row r="2630" spans="24:31" x14ac:dyDescent="0.25">
      <c r="X2630" s="1"/>
      <c r="Y2630" s="1"/>
      <c r="AD2630">
        <f>IF(data[[#This Row],[type]]="score",SUMPRODUCT($J$1:$AC$1,data[[#This Row],[ci.hts_index]:[stat.tb]]),-1)</f>
        <v>-1</v>
      </c>
      <c r="AE2630">
        <f>IF(data[[#This Row],[type]]="score",RANK(data[[#This Row],[score]],data[score])+COUNTIF($AD$3:AD2630,AD2630)-1,0)</f>
        <v>0</v>
      </c>
    </row>
    <row r="2631" spans="24:31" x14ac:dyDescent="0.25">
      <c r="X2631" s="1"/>
      <c r="Y2631" s="1"/>
      <c r="AD2631">
        <f>IF(data[[#This Row],[type]]="score",SUMPRODUCT($J$1:$AC$1,data[[#This Row],[ci.hts_index]:[stat.tb]]),-1)</f>
        <v>-1</v>
      </c>
      <c r="AE2631">
        <f>IF(data[[#This Row],[type]]="score",RANK(data[[#This Row],[score]],data[score])+COUNTIF($AD$3:AD2631,AD2631)-1,0)</f>
        <v>0</v>
      </c>
    </row>
    <row r="2632" spans="24:31" x14ac:dyDescent="0.25">
      <c r="X2632" s="1"/>
      <c r="Y2632" s="1"/>
      <c r="AD2632">
        <f>IF(data[[#This Row],[type]]="score",SUMPRODUCT($J$1:$AC$1,data[[#This Row],[ci.hts_index]:[stat.tb]]),-1)</f>
        <v>-1</v>
      </c>
      <c r="AE2632">
        <f>IF(data[[#This Row],[type]]="score",RANK(data[[#This Row],[score]],data[score])+COUNTIF($AD$3:AD2632,AD2632)-1,0)</f>
        <v>0</v>
      </c>
    </row>
    <row r="2633" spans="24:31" x14ac:dyDescent="0.25">
      <c r="X2633" s="1"/>
      <c r="Y2633" s="1"/>
      <c r="AD2633">
        <f>IF(data[[#This Row],[type]]="score",SUMPRODUCT($J$1:$AC$1,data[[#This Row],[ci.hts_index]:[stat.tb]]),-1)</f>
        <v>-1</v>
      </c>
      <c r="AE2633">
        <f>IF(data[[#This Row],[type]]="score",RANK(data[[#This Row],[score]],data[score])+COUNTIF($AD$3:AD2633,AD2633)-1,0)</f>
        <v>0</v>
      </c>
    </row>
    <row r="2634" spans="24:31" x14ac:dyDescent="0.25">
      <c r="X2634" s="1"/>
      <c r="Y2634" s="1"/>
      <c r="AD2634">
        <f>IF(data[[#This Row],[type]]="score",SUMPRODUCT($J$1:$AC$1,data[[#This Row],[ci.hts_index]:[stat.tb]]),-1)</f>
        <v>-1</v>
      </c>
      <c r="AE2634">
        <f>IF(data[[#This Row],[type]]="score",RANK(data[[#This Row],[score]],data[score])+COUNTIF($AD$3:AD2634,AD2634)-1,0)</f>
        <v>0</v>
      </c>
    </row>
    <row r="2635" spans="24:31" x14ac:dyDescent="0.25">
      <c r="X2635" s="1"/>
      <c r="Y2635" s="1"/>
      <c r="AD2635">
        <f>IF(data[[#This Row],[type]]="score",SUMPRODUCT($J$1:$AC$1,data[[#This Row],[ci.hts_index]:[stat.tb]]),-1)</f>
        <v>-1</v>
      </c>
      <c r="AE2635">
        <f>IF(data[[#This Row],[type]]="score",RANK(data[[#This Row],[score]],data[score])+COUNTIF($AD$3:AD2635,AD2635)-1,0)</f>
        <v>0</v>
      </c>
    </row>
    <row r="2636" spans="24:31" x14ac:dyDescent="0.25">
      <c r="X2636" s="1"/>
      <c r="Y2636" s="1"/>
      <c r="AD2636">
        <f>IF(data[[#This Row],[type]]="score",SUMPRODUCT($J$1:$AC$1,data[[#This Row],[ci.hts_index]:[stat.tb]]),-1)</f>
        <v>-1</v>
      </c>
      <c r="AE2636">
        <f>IF(data[[#This Row],[type]]="score",RANK(data[[#This Row],[score]],data[score])+COUNTIF($AD$3:AD2636,AD2636)-1,0)</f>
        <v>0</v>
      </c>
    </row>
    <row r="2637" spans="24:31" x14ac:dyDescent="0.25">
      <c r="X2637" s="1"/>
      <c r="Y2637" s="1"/>
      <c r="AD2637">
        <f>IF(data[[#This Row],[type]]="score",SUMPRODUCT($J$1:$AC$1,data[[#This Row],[ci.hts_index]:[stat.tb]]),-1)</f>
        <v>-1</v>
      </c>
      <c r="AE2637">
        <f>IF(data[[#This Row],[type]]="score",RANK(data[[#This Row],[score]],data[score])+COUNTIF($AD$3:AD2637,AD2637)-1,0)</f>
        <v>0</v>
      </c>
    </row>
    <row r="2638" spans="24:31" x14ac:dyDescent="0.25">
      <c r="X2638" s="1"/>
      <c r="Y2638" s="1"/>
      <c r="AD2638">
        <f>IF(data[[#This Row],[type]]="score",SUMPRODUCT($J$1:$AC$1,data[[#This Row],[ci.hts_index]:[stat.tb]]),-1)</f>
        <v>-1</v>
      </c>
      <c r="AE2638">
        <f>IF(data[[#This Row],[type]]="score",RANK(data[[#This Row],[score]],data[score])+COUNTIF($AD$3:AD2638,AD2638)-1,0)</f>
        <v>0</v>
      </c>
    </row>
    <row r="2639" spans="24:31" x14ac:dyDescent="0.25">
      <c r="X2639" s="1"/>
      <c r="Y2639" s="1"/>
      <c r="AD2639">
        <f>IF(data[[#This Row],[type]]="score",SUMPRODUCT($J$1:$AC$1,data[[#This Row],[ci.hts_index]:[stat.tb]]),-1)</f>
        <v>-1</v>
      </c>
      <c r="AE2639">
        <f>IF(data[[#This Row],[type]]="score",RANK(data[[#This Row],[score]],data[score])+COUNTIF($AD$3:AD2639,AD2639)-1,0)</f>
        <v>0</v>
      </c>
    </row>
    <row r="2640" spans="24:31" x14ac:dyDescent="0.25">
      <c r="X2640" s="1"/>
      <c r="Y2640" s="1"/>
      <c r="AD2640">
        <f>IF(data[[#This Row],[type]]="score",SUMPRODUCT($J$1:$AC$1,data[[#This Row],[ci.hts_index]:[stat.tb]]),-1)</f>
        <v>-1</v>
      </c>
      <c r="AE2640">
        <f>IF(data[[#This Row],[type]]="score",RANK(data[[#This Row],[score]],data[score])+COUNTIF($AD$3:AD2640,AD2640)-1,0)</f>
        <v>0</v>
      </c>
    </row>
    <row r="2641" spans="24:31" x14ac:dyDescent="0.25">
      <c r="X2641" s="1"/>
      <c r="Y2641" s="1"/>
      <c r="AD2641">
        <f>IF(data[[#This Row],[type]]="score",SUMPRODUCT($J$1:$AC$1,data[[#This Row],[ci.hts_index]:[stat.tb]]),-1)</f>
        <v>-1</v>
      </c>
      <c r="AE2641">
        <f>IF(data[[#This Row],[type]]="score",RANK(data[[#This Row],[score]],data[score])+COUNTIF($AD$3:AD2641,AD2641)-1,0)</f>
        <v>0</v>
      </c>
    </row>
    <row r="2642" spans="24:31" x14ac:dyDescent="0.25">
      <c r="X2642" s="1"/>
      <c r="Y2642" s="1"/>
      <c r="AD2642">
        <f>IF(data[[#This Row],[type]]="score",SUMPRODUCT($J$1:$AC$1,data[[#This Row],[ci.hts_index]:[stat.tb]]),-1)</f>
        <v>-1</v>
      </c>
      <c r="AE2642">
        <f>IF(data[[#This Row],[type]]="score",RANK(data[[#This Row],[score]],data[score])+COUNTIF($AD$3:AD2642,AD2642)-1,0)</f>
        <v>0</v>
      </c>
    </row>
    <row r="2643" spans="24:31" x14ac:dyDescent="0.25">
      <c r="X2643" s="1"/>
      <c r="Y2643" s="1"/>
      <c r="AD2643">
        <f>IF(data[[#This Row],[type]]="score",SUMPRODUCT($J$1:$AC$1,data[[#This Row],[ci.hts_index]:[stat.tb]]),-1)</f>
        <v>-1</v>
      </c>
      <c r="AE2643">
        <f>IF(data[[#This Row],[type]]="score",RANK(data[[#This Row],[score]],data[score])+COUNTIF($AD$3:AD2643,AD2643)-1,0)</f>
        <v>0</v>
      </c>
    </row>
    <row r="2644" spans="24:31" x14ac:dyDescent="0.25">
      <c r="X2644" s="1"/>
      <c r="Y2644" s="1"/>
      <c r="AD2644">
        <f>IF(data[[#This Row],[type]]="score",SUMPRODUCT($J$1:$AC$1,data[[#This Row],[ci.hts_index]:[stat.tb]]),-1)</f>
        <v>-1</v>
      </c>
      <c r="AE2644">
        <f>IF(data[[#This Row],[type]]="score",RANK(data[[#This Row],[score]],data[score])+COUNTIF($AD$3:AD2644,AD2644)-1,0)</f>
        <v>0</v>
      </c>
    </row>
    <row r="2645" spans="24:31" x14ac:dyDescent="0.25">
      <c r="X2645" s="1"/>
      <c r="Y2645" s="1"/>
      <c r="AD2645">
        <f>IF(data[[#This Row],[type]]="score",SUMPRODUCT($J$1:$AC$1,data[[#This Row],[ci.hts_index]:[stat.tb]]),-1)</f>
        <v>-1</v>
      </c>
      <c r="AE2645">
        <f>IF(data[[#This Row],[type]]="score",RANK(data[[#This Row],[score]],data[score])+COUNTIF($AD$3:AD2645,AD2645)-1,0)</f>
        <v>0</v>
      </c>
    </row>
    <row r="2646" spans="24:31" x14ac:dyDescent="0.25">
      <c r="X2646" s="1"/>
      <c r="Y2646" s="1"/>
      <c r="AD2646">
        <f>IF(data[[#This Row],[type]]="score",SUMPRODUCT($J$1:$AC$1,data[[#This Row],[ci.hts_index]:[stat.tb]]),-1)</f>
        <v>-1</v>
      </c>
      <c r="AE2646">
        <f>IF(data[[#This Row],[type]]="score",RANK(data[[#This Row],[score]],data[score])+COUNTIF($AD$3:AD2646,AD2646)-1,0)</f>
        <v>0</v>
      </c>
    </row>
    <row r="2647" spans="24:31" x14ac:dyDescent="0.25">
      <c r="X2647" s="1"/>
      <c r="Y2647" s="1"/>
      <c r="AD2647">
        <f>IF(data[[#This Row],[type]]="score",SUMPRODUCT($J$1:$AC$1,data[[#This Row],[ci.hts_index]:[stat.tb]]),-1)</f>
        <v>-1</v>
      </c>
      <c r="AE2647">
        <f>IF(data[[#This Row],[type]]="score",RANK(data[[#This Row],[score]],data[score])+COUNTIF($AD$3:AD2647,AD2647)-1,0)</f>
        <v>0</v>
      </c>
    </row>
    <row r="2648" spans="24:31" x14ac:dyDescent="0.25">
      <c r="X2648" s="1"/>
      <c r="Y2648" s="1"/>
      <c r="AD2648">
        <f>IF(data[[#This Row],[type]]="score",SUMPRODUCT($J$1:$AC$1,data[[#This Row],[ci.hts_index]:[stat.tb]]),-1)</f>
        <v>-1</v>
      </c>
      <c r="AE2648">
        <f>IF(data[[#This Row],[type]]="score",RANK(data[[#This Row],[score]],data[score])+COUNTIF($AD$3:AD2648,AD2648)-1,0)</f>
        <v>0</v>
      </c>
    </row>
    <row r="2649" spans="24:31" x14ac:dyDescent="0.25">
      <c r="X2649" s="1"/>
      <c r="Y2649" s="1"/>
      <c r="AD2649">
        <f>IF(data[[#This Row],[type]]="score",SUMPRODUCT($J$1:$AC$1,data[[#This Row],[ci.hts_index]:[stat.tb]]),-1)</f>
        <v>-1</v>
      </c>
      <c r="AE2649">
        <f>IF(data[[#This Row],[type]]="score",RANK(data[[#This Row],[score]],data[score])+COUNTIF($AD$3:AD2649,AD2649)-1,0)</f>
        <v>0</v>
      </c>
    </row>
    <row r="2650" spans="24:31" x14ac:dyDescent="0.25">
      <c r="X2650" s="1"/>
      <c r="Y2650" s="1"/>
      <c r="AD2650">
        <f>IF(data[[#This Row],[type]]="score",SUMPRODUCT($J$1:$AC$1,data[[#This Row],[ci.hts_index]:[stat.tb]]),-1)</f>
        <v>-1</v>
      </c>
      <c r="AE2650">
        <f>IF(data[[#This Row],[type]]="score",RANK(data[[#This Row],[score]],data[score])+COUNTIF($AD$3:AD2650,AD2650)-1,0)</f>
        <v>0</v>
      </c>
    </row>
    <row r="2651" spans="24:31" x14ac:dyDescent="0.25">
      <c r="X2651" s="1"/>
      <c r="Y2651" s="1"/>
      <c r="AD2651">
        <f>IF(data[[#This Row],[type]]="score",SUMPRODUCT($J$1:$AC$1,data[[#This Row],[ci.hts_index]:[stat.tb]]),-1)</f>
        <v>-1</v>
      </c>
      <c r="AE2651">
        <f>IF(data[[#This Row],[type]]="score",RANK(data[[#This Row],[score]],data[score])+COUNTIF($AD$3:AD2651,AD2651)-1,0)</f>
        <v>0</v>
      </c>
    </row>
    <row r="2652" spans="24:31" x14ac:dyDescent="0.25">
      <c r="X2652" s="1"/>
      <c r="Y2652" s="1"/>
      <c r="AD2652">
        <f>IF(data[[#This Row],[type]]="score",SUMPRODUCT($J$1:$AC$1,data[[#This Row],[ci.hts_index]:[stat.tb]]),-1)</f>
        <v>-1</v>
      </c>
      <c r="AE2652">
        <f>IF(data[[#This Row],[type]]="score",RANK(data[[#This Row],[score]],data[score])+COUNTIF($AD$3:AD2652,AD2652)-1,0)</f>
        <v>0</v>
      </c>
    </row>
    <row r="2653" spans="24:31" x14ac:dyDescent="0.25">
      <c r="X2653" s="1"/>
      <c r="Y2653" s="1"/>
      <c r="AD2653">
        <f>IF(data[[#This Row],[type]]="score",SUMPRODUCT($J$1:$AC$1,data[[#This Row],[ci.hts_index]:[stat.tb]]),-1)</f>
        <v>-1</v>
      </c>
      <c r="AE2653">
        <f>IF(data[[#This Row],[type]]="score",RANK(data[[#This Row],[score]],data[score])+COUNTIF($AD$3:AD2653,AD2653)-1,0)</f>
        <v>0</v>
      </c>
    </row>
    <row r="2654" spans="24:31" x14ac:dyDescent="0.25">
      <c r="X2654" s="1"/>
      <c r="Y2654" s="1"/>
      <c r="AD2654">
        <f>IF(data[[#This Row],[type]]="score",SUMPRODUCT($J$1:$AC$1,data[[#This Row],[ci.hts_index]:[stat.tb]]),-1)</f>
        <v>-1</v>
      </c>
      <c r="AE2654">
        <f>IF(data[[#This Row],[type]]="score",RANK(data[[#This Row],[score]],data[score])+COUNTIF($AD$3:AD2654,AD2654)-1,0)</f>
        <v>0</v>
      </c>
    </row>
    <row r="2655" spans="24:31" x14ac:dyDescent="0.25">
      <c r="X2655" s="1"/>
      <c r="Y2655" s="1"/>
      <c r="AD2655">
        <f>IF(data[[#This Row],[type]]="score",SUMPRODUCT($J$1:$AC$1,data[[#This Row],[ci.hts_index]:[stat.tb]]),-1)</f>
        <v>-1</v>
      </c>
      <c r="AE2655">
        <f>IF(data[[#This Row],[type]]="score",RANK(data[[#This Row],[score]],data[score])+COUNTIF($AD$3:AD2655,AD2655)-1,0)</f>
        <v>0</v>
      </c>
    </row>
    <row r="2656" spans="24:31" x14ac:dyDescent="0.25">
      <c r="X2656" s="1"/>
      <c r="Y2656" s="1"/>
      <c r="AD2656">
        <f>IF(data[[#This Row],[type]]="score",SUMPRODUCT($J$1:$AC$1,data[[#This Row],[ci.hts_index]:[stat.tb]]),-1)</f>
        <v>-1</v>
      </c>
      <c r="AE2656">
        <f>IF(data[[#This Row],[type]]="score",RANK(data[[#This Row],[score]],data[score])+COUNTIF($AD$3:AD2656,AD2656)-1,0)</f>
        <v>0</v>
      </c>
    </row>
    <row r="2657" spans="24:31" x14ac:dyDescent="0.25">
      <c r="X2657" s="1"/>
      <c r="Y2657" s="1"/>
      <c r="AD2657">
        <f>IF(data[[#This Row],[type]]="score",SUMPRODUCT($J$1:$AC$1,data[[#This Row],[ci.hts_index]:[stat.tb]]),-1)</f>
        <v>-1</v>
      </c>
      <c r="AE2657">
        <f>IF(data[[#This Row],[type]]="score",RANK(data[[#This Row],[score]],data[score])+COUNTIF($AD$3:AD2657,AD2657)-1,0)</f>
        <v>0</v>
      </c>
    </row>
    <row r="2658" spans="24:31" x14ac:dyDescent="0.25">
      <c r="X2658" s="1"/>
      <c r="Y2658" s="1"/>
      <c r="AD2658">
        <f>IF(data[[#This Row],[type]]="score",SUMPRODUCT($J$1:$AC$1,data[[#This Row],[ci.hts_index]:[stat.tb]]),-1)</f>
        <v>-1</v>
      </c>
      <c r="AE2658">
        <f>IF(data[[#This Row],[type]]="score",RANK(data[[#This Row],[score]],data[score])+COUNTIF($AD$3:AD2658,AD2658)-1,0)</f>
        <v>0</v>
      </c>
    </row>
    <row r="2659" spans="24:31" x14ac:dyDescent="0.25">
      <c r="X2659" s="1"/>
      <c r="Y2659" s="1"/>
      <c r="AD2659">
        <f>IF(data[[#This Row],[type]]="score",SUMPRODUCT($J$1:$AC$1,data[[#This Row],[ci.hts_index]:[stat.tb]]),-1)</f>
        <v>-1</v>
      </c>
      <c r="AE2659">
        <f>IF(data[[#This Row],[type]]="score",RANK(data[[#This Row],[score]],data[score])+COUNTIF($AD$3:AD2659,AD2659)-1,0)</f>
        <v>0</v>
      </c>
    </row>
    <row r="2660" spans="24:31" x14ac:dyDescent="0.25">
      <c r="X2660" s="1"/>
      <c r="Y2660" s="1"/>
      <c r="AD2660">
        <f>IF(data[[#This Row],[type]]="score",SUMPRODUCT($J$1:$AC$1,data[[#This Row],[ci.hts_index]:[stat.tb]]),-1)</f>
        <v>-1</v>
      </c>
      <c r="AE2660">
        <f>IF(data[[#This Row],[type]]="score",RANK(data[[#This Row],[score]],data[score])+COUNTIF($AD$3:AD2660,AD2660)-1,0)</f>
        <v>0</v>
      </c>
    </row>
    <row r="2661" spans="24:31" x14ac:dyDescent="0.25">
      <c r="X2661" s="1"/>
      <c r="Y2661" s="1"/>
      <c r="AD2661">
        <f>IF(data[[#This Row],[type]]="score",SUMPRODUCT($J$1:$AC$1,data[[#This Row],[ci.hts_index]:[stat.tb]]),-1)</f>
        <v>-1</v>
      </c>
      <c r="AE2661">
        <f>IF(data[[#This Row],[type]]="score",RANK(data[[#This Row],[score]],data[score])+COUNTIF($AD$3:AD2661,AD2661)-1,0)</f>
        <v>0</v>
      </c>
    </row>
    <row r="2662" spans="24:31" x14ac:dyDescent="0.25">
      <c r="X2662" s="1"/>
      <c r="Y2662" s="1"/>
      <c r="AD2662">
        <f>IF(data[[#This Row],[type]]="score",SUMPRODUCT($J$1:$AC$1,data[[#This Row],[ci.hts_index]:[stat.tb]]),-1)</f>
        <v>-1</v>
      </c>
      <c r="AE2662">
        <f>IF(data[[#This Row],[type]]="score",RANK(data[[#This Row],[score]],data[score])+COUNTIF($AD$3:AD2662,AD2662)-1,0)</f>
        <v>0</v>
      </c>
    </row>
    <row r="2663" spans="24:31" x14ac:dyDescent="0.25">
      <c r="X2663" s="1"/>
      <c r="Y2663" s="1"/>
      <c r="AD2663">
        <f>IF(data[[#This Row],[type]]="score",SUMPRODUCT($J$1:$AC$1,data[[#This Row],[ci.hts_index]:[stat.tb]]),-1)</f>
        <v>-1</v>
      </c>
      <c r="AE2663">
        <f>IF(data[[#This Row],[type]]="score",RANK(data[[#This Row],[score]],data[score])+COUNTIF($AD$3:AD2663,AD2663)-1,0)</f>
        <v>0</v>
      </c>
    </row>
    <row r="2664" spans="24:31" x14ac:dyDescent="0.25">
      <c r="X2664" s="1"/>
      <c r="Y2664" s="1"/>
      <c r="AD2664">
        <f>IF(data[[#This Row],[type]]="score",SUMPRODUCT($J$1:$AC$1,data[[#This Row],[ci.hts_index]:[stat.tb]]),-1)</f>
        <v>-1</v>
      </c>
      <c r="AE2664">
        <f>IF(data[[#This Row],[type]]="score",RANK(data[[#This Row],[score]],data[score])+COUNTIF($AD$3:AD2664,AD2664)-1,0)</f>
        <v>0</v>
      </c>
    </row>
    <row r="2665" spans="24:31" x14ac:dyDescent="0.25">
      <c r="X2665" s="1"/>
      <c r="Y2665" s="1"/>
      <c r="AD2665">
        <f>IF(data[[#This Row],[type]]="score",SUMPRODUCT($J$1:$AC$1,data[[#This Row],[ci.hts_index]:[stat.tb]]),-1)</f>
        <v>-1</v>
      </c>
      <c r="AE2665">
        <f>IF(data[[#This Row],[type]]="score",RANK(data[[#This Row],[score]],data[score])+COUNTIF($AD$3:AD2665,AD2665)-1,0)</f>
        <v>0</v>
      </c>
    </row>
    <row r="2666" spans="24:31" x14ac:dyDescent="0.25">
      <c r="X2666" s="1"/>
      <c r="Y2666" s="1"/>
      <c r="AD2666">
        <f>IF(data[[#This Row],[type]]="score",SUMPRODUCT($J$1:$AC$1,data[[#This Row],[ci.hts_index]:[stat.tb]]),-1)</f>
        <v>-1</v>
      </c>
      <c r="AE2666">
        <f>IF(data[[#This Row],[type]]="score",RANK(data[[#This Row],[score]],data[score])+COUNTIF($AD$3:AD2666,AD2666)-1,0)</f>
        <v>0</v>
      </c>
    </row>
    <row r="2667" spans="24:31" x14ac:dyDescent="0.25">
      <c r="X2667" s="1"/>
      <c r="Y2667" s="1"/>
      <c r="AD2667">
        <f>IF(data[[#This Row],[type]]="score",SUMPRODUCT($J$1:$AC$1,data[[#This Row],[ci.hts_index]:[stat.tb]]),-1)</f>
        <v>-1</v>
      </c>
      <c r="AE2667">
        <f>IF(data[[#This Row],[type]]="score",RANK(data[[#This Row],[score]],data[score])+COUNTIF($AD$3:AD2667,AD2667)-1,0)</f>
        <v>0</v>
      </c>
    </row>
    <row r="2668" spans="24:31" x14ac:dyDescent="0.25">
      <c r="X2668" s="1"/>
      <c r="Y2668" s="1"/>
      <c r="AD2668">
        <f>IF(data[[#This Row],[type]]="score",SUMPRODUCT($J$1:$AC$1,data[[#This Row],[ci.hts_index]:[stat.tb]]),-1)</f>
        <v>-1</v>
      </c>
      <c r="AE2668">
        <f>IF(data[[#This Row],[type]]="score",RANK(data[[#This Row],[score]],data[score])+COUNTIF($AD$3:AD2668,AD2668)-1,0)</f>
        <v>0</v>
      </c>
    </row>
    <row r="2669" spans="24:31" x14ac:dyDescent="0.25">
      <c r="X2669" s="1"/>
      <c r="Y2669" s="1"/>
      <c r="AD2669">
        <f>IF(data[[#This Row],[type]]="score",SUMPRODUCT($J$1:$AC$1,data[[#This Row],[ci.hts_index]:[stat.tb]]),-1)</f>
        <v>-1</v>
      </c>
      <c r="AE2669">
        <f>IF(data[[#This Row],[type]]="score",RANK(data[[#This Row],[score]],data[score])+COUNTIF($AD$3:AD2669,AD2669)-1,0)</f>
        <v>0</v>
      </c>
    </row>
    <row r="2670" spans="24:31" x14ac:dyDescent="0.25">
      <c r="X2670" s="1"/>
      <c r="Y2670" s="1"/>
      <c r="AD2670">
        <f>IF(data[[#This Row],[type]]="score",SUMPRODUCT($J$1:$AC$1,data[[#This Row],[ci.hts_index]:[stat.tb]]),-1)</f>
        <v>-1</v>
      </c>
      <c r="AE2670">
        <f>IF(data[[#This Row],[type]]="score",RANK(data[[#This Row],[score]],data[score])+COUNTIF($AD$3:AD2670,AD2670)-1,0)</f>
        <v>0</v>
      </c>
    </row>
    <row r="2671" spans="24:31" x14ac:dyDescent="0.25">
      <c r="X2671" s="1"/>
      <c r="Y2671" s="1"/>
      <c r="AD2671">
        <f>IF(data[[#This Row],[type]]="score",SUMPRODUCT($J$1:$AC$1,data[[#This Row],[ci.hts_index]:[stat.tb]]),-1)</f>
        <v>-1</v>
      </c>
      <c r="AE2671">
        <f>IF(data[[#This Row],[type]]="score",RANK(data[[#This Row],[score]],data[score])+COUNTIF($AD$3:AD2671,AD2671)-1,0)</f>
        <v>0</v>
      </c>
    </row>
    <row r="2672" spans="24:31" x14ac:dyDescent="0.25">
      <c r="X2672" s="1"/>
      <c r="Y2672" s="1"/>
      <c r="AD2672">
        <f>IF(data[[#This Row],[type]]="score",SUMPRODUCT($J$1:$AC$1,data[[#This Row],[ci.hts_index]:[stat.tb]]),-1)</f>
        <v>-1</v>
      </c>
      <c r="AE2672">
        <f>IF(data[[#This Row],[type]]="score",RANK(data[[#This Row],[score]],data[score])+COUNTIF($AD$3:AD2672,AD2672)-1,0)</f>
        <v>0</v>
      </c>
    </row>
    <row r="2673" spans="24:31" x14ac:dyDescent="0.25">
      <c r="X2673" s="1"/>
      <c r="Y2673" s="1"/>
      <c r="AD2673">
        <f>IF(data[[#This Row],[type]]="score",SUMPRODUCT($J$1:$AC$1,data[[#This Row],[ci.hts_index]:[stat.tb]]),-1)</f>
        <v>-1</v>
      </c>
      <c r="AE2673">
        <f>IF(data[[#This Row],[type]]="score",RANK(data[[#This Row],[score]],data[score])+COUNTIF($AD$3:AD2673,AD2673)-1,0)</f>
        <v>0</v>
      </c>
    </row>
    <row r="2674" spans="24:31" x14ac:dyDescent="0.25">
      <c r="X2674" s="1"/>
      <c r="Y2674" s="1"/>
      <c r="AD2674">
        <f>IF(data[[#This Row],[type]]="score",SUMPRODUCT($J$1:$AC$1,data[[#This Row],[ci.hts_index]:[stat.tb]]),-1)</f>
        <v>-1</v>
      </c>
      <c r="AE2674">
        <f>IF(data[[#This Row],[type]]="score",RANK(data[[#This Row],[score]],data[score])+COUNTIF($AD$3:AD2674,AD2674)-1,0)</f>
        <v>0</v>
      </c>
    </row>
    <row r="2675" spans="24:31" x14ac:dyDescent="0.25">
      <c r="X2675" s="1"/>
      <c r="Y2675" s="1"/>
      <c r="AD2675">
        <f>IF(data[[#This Row],[type]]="score",SUMPRODUCT($J$1:$AC$1,data[[#This Row],[ci.hts_index]:[stat.tb]]),-1)</f>
        <v>-1</v>
      </c>
      <c r="AE2675">
        <f>IF(data[[#This Row],[type]]="score",RANK(data[[#This Row],[score]],data[score])+COUNTIF($AD$3:AD2675,AD2675)-1,0)</f>
        <v>0</v>
      </c>
    </row>
    <row r="2676" spans="24:31" x14ac:dyDescent="0.25">
      <c r="X2676" s="1"/>
      <c r="Y2676" s="1"/>
      <c r="AD2676">
        <f>IF(data[[#This Row],[type]]="score",SUMPRODUCT($J$1:$AC$1,data[[#This Row],[ci.hts_index]:[stat.tb]]),-1)</f>
        <v>-1</v>
      </c>
      <c r="AE2676">
        <f>IF(data[[#This Row],[type]]="score",RANK(data[[#This Row],[score]],data[score])+COUNTIF($AD$3:AD2676,AD2676)-1,0)</f>
        <v>0</v>
      </c>
    </row>
    <row r="2677" spans="24:31" x14ac:dyDescent="0.25">
      <c r="X2677" s="1"/>
      <c r="Y2677" s="1"/>
      <c r="AD2677">
        <f>IF(data[[#This Row],[type]]="score",SUMPRODUCT($J$1:$AC$1,data[[#This Row],[ci.hts_index]:[stat.tb]]),-1)</f>
        <v>-1</v>
      </c>
      <c r="AE2677">
        <f>IF(data[[#This Row],[type]]="score",RANK(data[[#This Row],[score]],data[score])+COUNTIF($AD$3:AD2677,AD2677)-1,0)</f>
        <v>0</v>
      </c>
    </row>
    <row r="2678" spans="24:31" x14ac:dyDescent="0.25">
      <c r="X2678" s="1"/>
      <c r="Y2678" s="1"/>
      <c r="AD2678">
        <f>IF(data[[#This Row],[type]]="score",SUMPRODUCT($J$1:$AC$1,data[[#This Row],[ci.hts_index]:[stat.tb]]),-1)</f>
        <v>-1</v>
      </c>
      <c r="AE2678">
        <f>IF(data[[#This Row],[type]]="score",RANK(data[[#This Row],[score]],data[score])+COUNTIF($AD$3:AD2678,AD2678)-1,0)</f>
        <v>0</v>
      </c>
    </row>
    <row r="2679" spans="24:31" x14ac:dyDescent="0.25">
      <c r="X2679" s="1"/>
      <c r="Y2679" s="1"/>
      <c r="AD2679">
        <f>IF(data[[#This Row],[type]]="score",SUMPRODUCT($J$1:$AC$1,data[[#This Row],[ci.hts_index]:[stat.tb]]),-1)</f>
        <v>-1</v>
      </c>
      <c r="AE2679">
        <f>IF(data[[#This Row],[type]]="score",RANK(data[[#This Row],[score]],data[score])+COUNTIF($AD$3:AD2679,AD2679)-1,0)</f>
        <v>0</v>
      </c>
    </row>
    <row r="2680" spans="24:31" x14ac:dyDescent="0.25">
      <c r="X2680" s="1"/>
      <c r="Y2680" s="1"/>
      <c r="AD2680">
        <f>IF(data[[#This Row],[type]]="score",SUMPRODUCT($J$1:$AC$1,data[[#This Row],[ci.hts_index]:[stat.tb]]),-1)</f>
        <v>-1</v>
      </c>
      <c r="AE2680">
        <f>IF(data[[#This Row],[type]]="score",RANK(data[[#This Row],[score]],data[score])+COUNTIF($AD$3:AD2680,AD2680)-1,0)</f>
        <v>0</v>
      </c>
    </row>
    <row r="2681" spans="24:31" x14ac:dyDescent="0.25">
      <c r="X2681" s="1"/>
      <c r="Y2681" s="1"/>
      <c r="AD2681">
        <f>IF(data[[#This Row],[type]]="score",SUMPRODUCT($J$1:$AC$1,data[[#This Row],[ci.hts_index]:[stat.tb]]),-1)</f>
        <v>-1</v>
      </c>
      <c r="AE2681">
        <f>IF(data[[#This Row],[type]]="score",RANK(data[[#This Row],[score]],data[score])+COUNTIF($AD$3:AD2681,AD2681)-1,0)</f>
        <v>0</v>
      </c>
    </row>
    <row r="2682" spans="24:31" x14ac:dyDescent="0.25">
      <c r="X2682" s="1"/>
      <c r="Y2682" s="1"/>
      <c r="AD2682">
        <f>IF(data[[#This Row],[type]]="score",SUMPRODUCT($J$1:$AC$1,data[[#This Row],[ci.hts_index]:[stat.tb]]),-1)</f>
        <v>-1</v>
      </c>
      <c r="AE2682">
        <f>IF(data[[#This Row],[type]]="score",RANK(data[[#This Row],[score]],data[score])+COUNTIF($AD$3:AD2682,AD2682)-1,0)</f>
        <v>0</v>
      </c>
    </row>
    <row r="2683" spans="24:31" x14ac:dyDescent="0.25">
      <c r="X2683" s="1"/>
      <c r="Y2683" s="1"/>
      <c r="AD2683">
        <f>IF(data[[#This Row],[type]]="score",SUMPRODUCT($J$1:$AC$1,data[[#This Row],[ci.hts_index]:[stat.tb]]),-1)</f>
        <v>-1</v>
      </c>
      <c r="AE2683">
        <f>IF(data[[#This Row],[type]]="score",RANK(data[[#This Row],[score]],data[score])+COUNTIF($AD$3:AD2683,AD2683)-1,0)</f>
        <v>0</v>
      </c>
    </row>
    <row r="2684" spans="24:31" x14ac:dyDescent="0.25">
      <c r="X2684" s="1"/>
      <c r="Y2684" s="1"/>
      <c r="AD2684">
        <f>IF(data[[#This Row],[type]]="score",SUMPRODUCT($J$1:$AC$1,data[[#This Row],[ci.hts_index]:[stat.tb]]),-1)</f>
        <v>-1</v>
      </c>
      <c r="AE2684">
        <f>IF(data[[#This Row],[type]]="score",RANK(data[[#This Row],[score]],data[score])+COUNTIF($AD$3:AD2684,AD2684)-1,0)</f>
        <v>0</v>
      </c>
    </row>
    <row r="2685" spans="24:31" x14ac:dyDescent="0.25">
      <c r="X2685" s="1"/>
      <c r="Y2685" s="1"/>
      <c r="AD2685">
        <f>IF(data[[#This Row],[type]]="score",SUMPRODUCT($J$1:$AC$1,data[[#This Row],[ci.hts_index]:[stat.tb]]),-1)</f>
        <v>-1</v>
      </c>
      <c r="AE2685">
        <f>IF(data[[#This Row],[type]]="score",RANK(data[[#This Row],[score]],data[score])+COUNTIF($AD$3:AD2685,AD2685)-1,0)</f>
        <v>0</v>
      </c>
    </row>
    <row r="2686" spans="24:31" x14ac:dyDescent="0.25">
      <c r="X2686" s="1"/>
      <c r="Y2686" s="1"/>
      <c r="AD2686">
        <f>IF(data[[#This Row],[type]]="score",SUMPRODUCT($J$1:$AC$1,data[[#This Row],[ci.hts_index]:[stat.tb]]),-1)</f>
        <v>-1</v>
      </c>
      <c r="AE2686">
        <f>IF(data[[#This Row],[type]]="score",RANK(data[[#This Row],[score]],data[score])+COUNTIF($AD$3:AD2686,AD2686)-1,0)</f>
        <v>0</v>
      </c>
    </row>
    <row r="2687" spans="24:31" x14ac:dyDescent="0.25">
      <c r="X2687" s="1"/>
      <c r="Y2687" s="1"/>
      <c r="AD2687">
        <f>IF(data[[#This Row],[type]]="score",SUMPRODUCT($J$1:$AC$1,data[[#This Row],[ci.hts_index]:[stat.tb]]),-1)</f>
        <v>-1</v>
      </c>
      <c r="AE2687">
        <f>IF(data[[#This Row],[type]]="score",RANK(data[[#This Row],[score]],data[score])+COUNTIF($AD$3:AD2687,AD2687)-1,0)</f>
        <v>0</v>
      </c>
    </row>
    <row r="2688" spans="24:31" x14ac:dyDescent="0.25">
      <c r="X2688" s="1"/>
      <c r="Y2688" s="1"/>
      <c r="AD2688">
        <f>IF(data[[#This Row],[type]]="score",SUMPRODUCT($J$1:$AC$1,data[[#This Row],[ci.hts_index]:[stat.tb]]),-1)</f>
        <v>-1</v>
      </c>
      <c r="AE2688">
        <f>IF(data[[#This Row],[type]]="score",RANK(data[[#This Row],[score]],data[score])+COUNTIF($AD$3:AD2688,AD2688)-1,0)</f>
        <v>0</v>
      </c>
    </row>
    <row r="2689" spans="24:31" x14ac:dyDescent="0.25">
      <c r="X2689" s="1"/>
      <c r="Y2689" s="1"/>
      <c r="AD2689">
        <f>IF(data[[#This Row],[type]]="score",SUMPRODUCT($J$1:$AC$1,data[[#This Row],[ci.hts_index]:[stat.tb]]),-1)</f>
        <v>-1</v>
      </c>
      <c r="AE2689">
        <f>IF(data[[#This Row],[type]]="score",RANK(data[[#This Row],[score]],data[score])+COUNTIF($AD$3:AD2689,AD2689)-1,0)</f>
        <v>0</v>
      </c>
    </row>
    <row r="2690" spans="24:31" x14ac:dyDescent="0.25">
      <c r="X2690" s="1"/>
      <c r="Y2690" s="1"/>
      <c r="AD2690">
        <f>IF(data[[#This Row],[type]]="score",SUMPRODUCT($J$1:$AC$1,data[[#This Row],[ci.hts_index]:[stat.tb]]),-1)</f>
        <v>-1</v>
      </c>
      <c r="AE2690">
        <f>IF(data[[#This Row],[type]]="score",RANK(data[[#This Row],[score]],data[score])+COUNTIF($AD$3:AD2690,AD2690)-1,0)</f>
        <v>0</v>
      </c>
    </row>
    <row r="2691" spans="24:31" x14ac:dyDescent="0.25">
      <c r="X2691" s="1"/>
      <c r="Y2691" s="1"/>
      <c r="AD2691">
        <f>IF(data[[#This Row],[type]]="score",SUMPRODUCT($J$1:$AC$1,data[[#This Row],[ci.hts_index]:[stat.tb]]),-1)</f>
        <v>-1</v>
      </c>
      <c r="AE2691">
        <f>IF(data[[#This Row],[type]]="score",RANK(data[[#This Row],[score]],data[score])+COUNTIF($AD$3:AD2691,AD2691)-1,0)</f>
        <v>0</v>
      </c>
    </row>
    <row r="2692" spans="24:31" x14ac:dyDescent="0.25">
      <c r="X2692" s="1"/>
      <c r="Y2692" s="1"/>
      <c r="AD2692">
        <f>IF(data[[#This Row],[type]]="score",SUMPRODUCT($J$1:$AC$1,data[[#This Row],[ci.hts_index]:[stat.tb]]),-1)</f>
        <v>-1</v>
      </c>
      <c r="AE2692">
        <f>IF(data[[#This Row],[type]]="score",RANK(data[[#This Row],[score]],data[score])+COUNTIF($AD$3:AD2692,AD2692)-1,0)</f>
        <v>0</v>
      </c>
    </row>
    <row r="2693" spans="24:31" x14ac:dyDescent="0.25">
      <c r="X2693" s="1"/>
      <c r="Y2693" s="1"/>
      <c r="AD2693">
        <f>IF(data[[#This Row],[type]]="score",SUMPRODUCT($J$1:$AC$1,data[[#This Row],[ci.hts_index]:[stat.tb]]),-1)</f>
        <v>-1</v>
      </c>
      <c r="AE2693">
        <f>IF(data[[#This Row],[type]]="score",RANK(data[[#This Row],[score]],data[score])+COUNTIF($AD$3:AD2693,AD2693)-1,0)</f>
        <v>0</v>
      </c>
    </row>
    <row r="2694" spans="24:31" x14ac:dyDescent="0.25">
      <c r="X2694" s="1"/>
      <c r="Y2694" s="1"/>
      <c r="AD2694">
        <f>IF(data[[#This Row],[type]]="score",SUMPRODUCT($J$1:$AC$1,data[[#This Row],[ci.hts_index]:[stat.tb]]),-1)</f>
        <v>-1</v>
      </c>
      <c r="AE2694">
        <f>IF(data[[#This Row],[type]]="score",RANK(data[[#This Row],[score]],data[score])+COUNTIF($AD$3:AD2694,AD2694)-1,0)</f>
        <v>0</v>
      </c>
    </row>
    <row r="2695" spans="24:31" x14ac:dyDescent="0.25">
      <c r="X2695" s="1"/>
      <c r="Y2695" s="1"/>
      <c r="AD2695">
        <f>IF(data[[#This Row],[type]]="score",SUMPRODUCT($J$1:$AC$1,data[[#This Row],[ci.hts_index]:[stat.tb]]),-1)</f>
        <v>-1</v>
      </c>
      <c r="AE2695">
        <f>IF(data[[#This Row],[type]]="score",RANK(data[[#This Row],[score]],data[score])+COUNTIF($AD$3:AD2695,AD2695)-1,0)</f>
        <v>0</v>
      </c>
    </row>
    <row r="2696" spans="24:31" x14ac:dyDescent="0.25">
      <c r="X2696" s="1"/>
      <c r="Y2696" s="1"/>
      <c r="AD2696">
        <f>IF(data[[#This Row],[type]]="score",SUMPRODUCT($J$1:$AC$1,data[[#This Row],[ci.hts_index]:[stat.tb]]),-1)</f>
        <v>-1</v>
      </c>
      <c r="AE2696">
        <f>IF(data[[#This Row],[type]]="score",RANK(data[[#This Row],[score]],data[score])+COUNTIF($AD$3:AD2696,AD2696)-1,0)</f>
        <v>0</v>
      </c>
    </row>
    <row r="2697" spans="24:31" x14ac:dyDescent="0.25">
      <c r="X2697" s="1"/>
      <c r="Y2697" s="1"/>
      <c r="AD2697">
        <f>IF(data[[#This Row],[type]]="score",SUMPRODUCT($J$1:$AC$1,data[[#This Row],[ci.hts_index]:[stat.tb]]),-1)</f>
        <v>-1</v>
      </c>
      <c r="AE2697">
        <f>IF(data[[#This Row],[type]]="score",RANK(data[[#This Row],[score]],data[score])+COUNTIF($AD$3:AD2697,AD2697)-1,0)</f>
        <v>0</v>
      </c>
    </row>
    <row r="2698" spans="24:31" x14ac:dyDescent="0.25">
      <c r="X2698" s="1"/>
      <c r="Y2698" s="1"/>
      <c r="AD2698">
        <f>IF(data[[#This Row],[type]]="score",SUMPRODUCT($J$1:$AC$1,data[[#This Row],[ci.hts_index]:[stat.tb]]),-1)</f>
        <v>-1</v>
      </c>
      <c r="AE2698">
        <f>IF(data[[#This Row],[type]]="score",RANK(data[[#This Row],[score]],data[score])+COUNTIF($AD$3:AD2698,AD2698)-1,0)</f>
        <v>0</v>
      </c>
    </row>
    <row r="2699" spans="24:31" x14ac:dyDescent="0.25">
      <c r="X2699" s="1"/>
      <c r="Y2699" s="1"/>
      <c r="AD2699">
        <f>IF(data[[#This Row],[type]]="score",SUMPRODUCT($J$1:$AC$1,data[[#This Row],[ci.hts_index]:[stat.tb]]),-1)</f>
        <v>-1</v>
      </c>
      <c r="AE2699">
        <f>IF(data[[#This Row],[type]]="score",RANK(data[[#This Row],[score]],data[score])+COUNTIF($AD$3:AD2699,AD2699)-1,0)</f>
        <v>0</v>
      </c>
    </row>
    <row r="2700" spans="24:31" x14ac:dyDescent="0.25">
      <c r="X2700" s="1"/>
      <c r="Y2700" s="1"/>
      <c r="AD2700">
        <f>IF(data[[#This Row],[type]]="score",SUMPRODUCT($J$1:$AC$1,data[[#This Row],[ci.hts_index]:[stat.tb]]),-1)</f>
        <v>-1</v>
      </c>
      <c r="AE2700">
        <f>IF(data[[#This Row],[type]]="score",RANK(data[[#This Row],[score]],data[score])+COUNTIF($AD$3:AD2700,AD2700)-1,0)</f>
        <v>0</v>
      </c>
    </row>
    <row r="2701" spans="24:31" x14ac:dyDescent="0.25">
      <c r="X2701" s="1"/>
      <c r="Y2701" s="1"/>
      <c r="AD2701">
        <f>IF(data[[#This Row],[type]]="score",SUMPRODUCT($J$1:$AC$1,data[[#This Row],[ci.hts_index]:[stat.tb]]),-1)</f>
        <v>-1</v>
      </c>
      <c r="AE2701">
        <f>IF(data[[#This Row],[type]]="score",RANK(data[[#This Row],[score]],data[score])+COUNTIF($AD$3:AD2701,AD2701)-1,0)</f>
        <v>0</v>
      </c>
    </row>
    <row r="2702" spans="24:31" x14ac:dyDescent="0.25">
      <c r="X2702" s="1"/>
      <c r="Y2702" s="1"/>
      <c r="AD2702">
        <f>IF(data[[#This Row],[type]]="score",SUMPRODUCT($J$1:$AC$1,data[[#This Row],[ci.hts_index]:[stat.tb]]),-1)</f>
        <v>-1</v>
      </c>
      <c r="AE2702">
        <f>IF(data[[#This Row],[type]]="score",RANK(data[[#This Row],[score]],data[score])+COUNTIF($AD$3:AD2702,AD2702)-1,0)</f>
        <v>0</v>
      </c>
    </row>
    <row r="2703" spans="24:31" x14ac:dyDescent="0.25">
      <c r="X2703" s="1"/>
      <c r="Y2703" s="1"/>
      <c r="AD2703">
        <f>IF(data[[#This Row],[type]]="score",SUMPRODUCT($J$1:$AC$1,data[[#This Row],[ci.hts_index]:[stat.tb]]),-1)</f>
        <v>-1</v>
      </c>
      <c r="AE2703">
        <f>IF(data[[#This Row],[type]]="score",RANK(data[[#This Row],[score]],data[score])+COUNTIF($AD$3:AD2703,AD2703)-1,0)</f>
        <v>0</v>
      </c>
    </row>
    <row r="2704" spans="24:31" x14ac:dyDescent="0.25">
      <c r="X2704" s="1"/>
      <c r="Y2704" s="1"/>
      <c r="AD2704">
        <f>IF(data[[#This Row],[type]]="score",SUMPRODUCT($J$1:$AC$1,data[[#This Row],[ci.hts_index]:[stat.tb]]),-1)</f>
        <v>-1</v>
      </c>
      <c r="AE2704">
        <f>IF(data[[#This Row],[type]]="score",RANK(data[[#This Row],[score]],data[score])+COUNTIF($AD$3:AD2704,AD2704)-1,0)</f>
        <v>0</v>
      </c>
    </row>
    <row r="2705" spans="24:31" x14ac:dyDescent="0.25">
      <c r="X2705" s="1"/>
      <c r="Y2705" s="1"/>
      <c r="AD2705">
        <f>IF(data[[#This Row],[type]]="score",SUMPRODUCT($J$1:$AC$1,data[[#This Row],[ci.hts_index]:[stat.tb]]),-1)</f>
        <v>-1</v>
      </c>
      <c r="AE2705">
        <f>IF(data[[#This Row],[type]]="score",RANK(data[[#This Row],[score]],data[score])+COUNTIF($AD$3:AD2705,AD2705)-1,0)</f>
        <v>0</v>
      </c>
    </row>
    <row r="2706" spans="24:31" x14ac:dyDescent="0.25">
      <c r="X2706" s="1"/>
      <c r="Y2706" s="1"/>
      <c r="AD2706">
        <f>IF(data[[#This Row],[type]]="score",SUMPRODUCT($J$1:$AC$1,data[[#This Row],[ci.hts_index]:[stat.tb]]),-1)</f>
        <v>-1</v>
      </c>
      <c r="AE2706">
        <f>IF(data[[#This Row],[type]]="score",RANK(data[[#This Row],[score]],data[score])+COUNTIF($AD$3:AD2706,AD2706)-1,0)</f>
        <v>0</v>
      </c>
    </row>
    <row r="2707" spans="24:31" x14ac:dyDescent="0.25">
      <c r="X2707" s="1"/>
      <c r="Y2707" s="1"/>
      <c r="AD2707">
        <f>IF(data[[#This Row],[type]]="score",SUMPRODUCT($J$1:$AC$1,data[[#This Row],[ci.hts_index]:[stat.tb]]),-1)</f>
        <v>-1</v>
      </c>
      <c r="AE2707">
        <f>IF(data[[#This Row],[type]]="score",RANK(data[[#This Row],[score]],data[score])+COUNTIF($AD$3:AD2707,AD2707)-1,0)</f>
        <v>0</v>
      </c>
    </row>
    <row r="2708" spans="24:31" x14ac:dyDescent="0.25">
      <c r="X2708" s="1"/>
      <c r="Y2708" s="1"/>
      <c r="AD2708">
        <f>IF(data[[#This Row],[type]]="score",SUMPRODUCT($J$1:$AC$1,data[[#This Row],[ci.hts_index]:[stat.tb]]),-1)</f>
        <v>-1</v>
      </c>
      <c r="AE2708">
        <f>IF(data[[#This Row],[type]]="score",RANK(data[[#This Row],[score]],data[score])+COUNTIF($AD$3:AD2708,AD2708)-1,0)</f>
        <v>0</v>
      </c>
    </row>
    <row r="2709" spans="24:31" x14ac:dyDescent="0.25">
      <c r="X2709" s="1"/>
      <c r="Y2709" s="1"/>
      <c r="AD2709">
        <f>IF(data[[#This Row],[type]]="score",SUMPRODUCT($J$1:$AC$1,data[[#This Row],[ci.hts_index]:[stat.tb]]),-1)</f>
        <v>-1</v>
      </c>
      <c r="AE2709">
        <f>IF(data[[#This Row],[type]]="score",RANK(data[[#This Row],[score]],data[score])+COUNTIF($AD$3:AD2709,AD2709)-1,0)</f>
        <v>0</v>
      </c>
    </row>
    <row r="2710" spans="24:31" x14ac:dyDescent="0.25">
      <c r="X2710" s="1"/>
      <c r="Y2710" s="1"/>
      <c r="AD2710">
        <f>IF(data[[#This Row],[type]]="score",SUMPRODUCT($J$1:$AC$1,data[[#This Row],[ci.hts_index]:[stat.tb]]),-1)</f>
        <v>-1</v>
      </c>
      <c r="AE2710">
        <f>IF(data[[#This Row],[type]]="score",RANK(data[[#This Row],[score]],data[score])+COUNTIF($AD$3:AD2710,AD2710)-1,0)</f>
        <v>0</v>
      </c>
    </row>
    <row r="2711" spans="24:31" x14ac:dyDescent="0.25">
      <c r="X2711" s="1"/>
      <c r="Y2711" s="1"/>
      <c r="AD2711">
        <f>IF(data[[#This Row],[type]]="score",SUMPRODUCT($J$1:$AC$1,data[[#This Row],[ci.hts_index]:[stat.tb]]),-1)</f>
        <v>-1</v>
      </c>
      <c r="AE2711">
        <f>IF(data[[#This Row],[type]]="score",RANK(data[[#This Row],[score]],data[score])+COUNTIF($AD$3:AD2711,AD2711)-1,0)</f>
        <v>0</v>
      </c>
    </row>
    <row r="2712" spans="24:31" x14ac:dyDescent="0.25">
      <c r="X2712" s="1"/>
      <c r="Y2712" s="1"/>
      <c r="AD2712">
        <f>IF(data[[#This Row],[type]]="score",SUMPRODUCT($J$1:$AC$1,data[[#This Row],[ci.hts_index]:[stat.tb]]),-1)</f>
        <v>-1</v>
      </c>
      <c r="AE2712">
        <f>IF(data[[#This Row],[type]]="score",RANK(data[[#This Row],[score]],data[score])+COUNTIF($AD$3:AD2712,AD2712)-1,0)</f>
        <v>0</v>
      </c>
    </row>
    <row r="2713" spans="24:31" x14ac:dyDescent="0.25">
      <c r="X2713" s="1"/>
      <c r="Y2713" s="1"/>
      <c r="AD2713">
        <f>IF(data[[#This Row],[type]]="score",SUMPRODUCT($J$1:$AC$1,data[[#This Row],[ci.hts_index]:[stat.tb]]),-1)</f>
        <v>-1</v>
      </c>
      <c r="AE2713">
        <f>IF(data[[#This Row],[type]]="score",RANK(data[[#This Row],[score]],data[score])+COUNTIF($AD$3:AD2713,AD2713)-1,0)</f>
        <v>0</v>
      </c>
    </row>
    <row r="2714" spans="24:31" x14ac:dyDescent="0.25">
      <c r="X2714" s="1"/>
      <c r="Y2714" s="1"/>
      <c r="AD2714">
        <f>IF(data[[#This Row],[type]]="score",SUMPRODUCT($J$1:$AC$1,data[[#This Row],[ci.hts_index]:[stat.tb]]),-1)</f>
        <v>-1</v>
      </c>
      <c r="AE2714">
        <f>IF(data[[#This Row],[type]]="score",RANK(data[[#This Row],[score]],data[score])+COUNTIF($AD$3:AD2714,AD2714)-1,0)</f>
        <v>0</v>
      </c>
    </row>
    <row r="2715" spans="24:31" x14ac:dyDescent="0.25">
      <c r="X2715" s="1"/>
      <c r="Y2715" s="1"/>
      <c r="AD2715">
        <f>IF(data[[#This Row],[type]]="score",SUMPRODUCT($J$1:$AC$1,data[[#This Row],[ci.hts_index]:[stat.tb]]),-1)</f>
        <v>-1</v>
      </c>
      <c r="AE2715">
        <f>IF(data[[#This Row],[type]]="score",RANK(data[[#This Row],[score]],data[score])+COUNTIF($AD$3:AD2715,AD2715)-1,0)</f>
        <v>0</v>
      </c>
    </row>
    <row r="2716" spans="24:31" x14ac:dyDescent="0.25">
      <c r="X2716" s="1"/>
      <c r="Y2716" s="1"/>
      <c r="AD2716">
        <f>IF(data[[#This Row],[type]]="score",SUMPRODUCT($J$1:$AC$1,data[[#This Row],[ci.hts_index]:[stat.tb]]),-1)</f>
        <v>-1</v>
      </c>
      <c r="AE2716">
        <f>IF(data[[#This Row],[type]]="score",RANK(data[[#This Row],[score]],data[score])+COUNTIF($AD$3:AD2716,AD2716)-1,0)</f>
        <v>0</v>
      </c>
    </row>
    <row r="2717" spans="24:31" x14ac:dyDescent="0.25">
      <c r="X2717" s="1"/>
      <c r="Y2717" s="1"/>
      <c r="AD2717">
        <f>IF(data[[#This Row],[type]]="score",SUMPRODUCT($J$1:$AC$1,data[[#This Row],[ci.hts_index]:[stat.tb]]),-1)</f>
        <v>-1</v>
      </c>
      <c r="AE2717">
        <f>IF(data[[#This Row],[type]]="score",RANK(data[[#This Row],[score]],data[score])+COUNTIF($AD$3:AD2717,AD2717)-1,0)</f>
        <v>0</v>
      </c>
    </row>
    <row r="2718" spans="24:31" x14ac:dyDescent="0.25">
      <c r="X2718" s="1"/>
      <c r="Y2718" s="1"/>
      <c r="AD2718">
        <f>IF(data[[#This Row],[type]]="score",SUMPRODUCT($J$1:$AC$1,data[[#This Row],[ci.hts_index]:[stat.tb]]),-1)</f>
        <v>-1</v>
      </c>
      <c r="AE2718">
        <f>IF(data[[#This Row],[type]]="score",RANK(data[[#This Row],[score]],data[score])+COUNTIF($AD$3:AD2718,AD2718)-1,0)</f>
        <v>0</v>
      </c>
    </row>
    <row r="2719" spans="24:31" x14ac:dyDescent="0.25">
      <c r="X2719" s="1"/>
      <c r="Y2719" s="1"/>
      <c r="AD2719">
        <f>IF(data[[#This Row],[type]]="score",SUMPRODUCT($J$1:$AC$1,data[[#This Row],[ci.hts_index]:[stat.tb]]),-1)</f>
        <v>-1</v>
      </c>
      <c r="AE2719">
        <f>IF(data[[#This Row],[type]]="score",RANK(data[[#This Row],[score]],data[score])+COUNTIF($AD$3:AD2719,AD2719)-1,0)</f>
        <v>0</v>
      </c>
    </row>
    <row r="2720" spans="24:31" x14ac:dyDescent="0.25">
      <c r="X2720" s="1"/>
      <c r="Y2720" s="1"/>
      <c r="AD2720">
        <f>IF(data[[#This Row],[type]]="score",SUMPRODUCT($J$1:$AC$1,data[[#This Row],[ci.hts_index]:[stat.tb]]),-1)</f>
        <v>-1</v>
      </c>
      <c r="AE2720">
        <f>IF(data[[#This Row],[type]]="score",RANK(data[[#This Row],[score]],data[score])+COUNTIF($AD$3:AD2720,AD2720)-1,0)</f>
        <v>0</v>
      </c>
    </row>
    <row r="2721" spans="24:31" x14ac:dyDescent="0.25">
      <c r="X2721" s="1"/>
      <c r="Y2721" s="1"/>
      <c r="AD2721">
        <f>IF(data[[#This Row],[type]]="score",SUMPRODUCT($J$1:$AC$1,data[[#This Row],[ci.hts_index]:[stat.tb]]),-1)</f>
        <v>-1</v>
      </c>
      <c r="AE2721">
        <f>IF(data[[#This Row],[type]]="score",RANK(data[[#This Row],[score]],data[score])+COUNTIF($AD$3:AD2721,AD2721)-1,0)</f>
        <v>0</v>
      </c>
    </row>
    <row r="2722" spans="24:31" x14ac:dyDescent="0.25">
      <c r="X2722" s="1"/>
      <c r="Y2722" s="1"/>
      <c r="AD2722">
        <f>IF(data[[#This Row],[type]]="score",SUMPRODUCT($J$1:$AC$1,data[[#This Row],[ci.hts_index]:[stat.tb]]),-1)</f>
        <v>-1</v>
      </c>
      <c r="AE2722">
        <f>IF(data[[#This Row],[type]]="score",RANK(data[[#This Row],[score]],data[score])+COUNTIF($AD$3:AD2722,AD2722)-1,0)</f>
        <v>0</v>
      </c>
    </row>
    <row r="2723" spans="24:31" x14ac:dyDescent="0.25">
      <c r="X2723" s="1"/>
      <c r="Y2723" s="1"/>
      <c r="AD2723">
        <f>IF(data[[#This Row],[type]]="score",SUMPRODUCT($J$1:$AC$1,data[[#This Row],[ci.hts_index]:[stat.tb]]),-1)</f>
        <v>-1</v>
      </c>
      <c r="AE2723">
        <f>IF(data[[#This Row],[type]]="score",RANK(data[[#This Row],[score]],data[score])+COUNTIF($AD$3:AD2723,AD2723)-1,0)</f>
        <v>0</v>
      </c>
    </row>
    <row r="2724" spans="24:31" x14ac:dyDescent="0.25">
      <c r="X2724" s="1"/>
      <c r="Y2724" s="1"/>
      <c r="AD2724">
        <f>IF(data[[#This Row],[type]]="score",SUMPRODUCT($J$1:$AC$1,data[[#This Row],[ci.hts_index]:[stat.tb]]),-1)</f>
        <v>-1</v>
      </c>
      <c r="AE2724">
        <f>IF(data[[#This Row],[type]]="score",RANK(data[[#This Row],[score]],data[score])+COUNTIF($AD$3:AD2724,AD2724)-1,0)</f>
        <v>0</v>
      </c>
    </row>
    <row r="2725" spans="24:31" x14ac:dyDescent="0.25">
      <c r="X2725" s="1"/>
      <c r="Y2725" s="1"/>
      <c r="AD2725">
        <f>IF(data[[#This Row],[type]]="score",SUMPRODUCT($J$1:$AC$1,data[[#This Row],[ci.hts_index]:[stat.tb]]),-1)</f>
        <v>-1</v>
      </c>
      <c r="AE2725">
        <f>IF(data[[#This Row],[type]]="score",RANK(data[[#This Row],[score]],data[score])+COUNTIF($AD$3:AD2725,AD2725)-1,0)</f>
        <v>0</v>
      </c>
    </row>
    <row r="2726" spans="24:31" x14ac:dyDescent="0.25">
      <c r="X2726" s="1"/>
      <c r="Y2726" s="1"/>
      <c r="AD2726">
        <f>IF(data[[#This Row],[type]]="score",SUMPRODUCT($J$1:$AC$1,data[[#This Row],[ci.hts_index]:[stat.tb]]),-1)</f>
        <v>-1</v>
      </c>
      <c r="AE2726">
        <f>IF(data[[#This Row],[type]]="score",RANK(data[[#This Row],[score]],data[score])+COUNTIF($AD$3:AD2726,AD2726)-1,0)</f>
        <v>0</v>
      </c>
    </row>
    <row r="2727" spans="24:31" x14ac:dyDescent="0.25">
      <c r="X2727" s="1"/>
      <c r="Y2727" s="1"/>
      <c r="AD2727">
        <f>IF(data[[#This Row],[type]]="score",SUMPRODUCT($J$1:$AC$1,data[[#This Row],[ci.hts_index]:[stat.tb]]),-1)</f>
        <v>-1</v>
      </c>
      <c r="AE2727">
        <f>IF(data[[#This Row],[type]]="score",RANK(data[[#This Row],[score]],data[score])+COUNTIF($AD$3:AD2727,AD2727)-1,0)</f>
        <v>0</v>
      </c>
    </row>
    <row r="2728" spans="24:31" x14ac:dyDescent="0.25">
      <c r="X2728" s="1"/>
      <c r="Y2728" s="1"/>
      <c r="AD2728">
        <f>IF(data[[#This Row],[type]]="score",SUMPRODUCT($J$1:$AC$1,data[[#This Row],[ci.hts_index]:[stat.tb]]),-1)</f>
        <v>-1</v>
      </c>
      <c r="AE2728">
        <f>IF(data[[#This Row],[type]]="score",RANK(data[[#This Row],[score]],data[score])+COUNTIF($AD$3:AD2728,AD2728)-1,0)</f>
        <v>0</v>
      </c>
    </row>
    <row r="2729" spans="24:31" x14ac:dyDescent="0.25">
      <c r="X2729" s="1"/>
      <c r="Y2729" s="1"/>
      <c r="AD2729">
        <f>IF(data[[#This Row],[type]]="score",SUMPRODUCT($J$1:$AC$1,data[[#This Row],[ci.hts_index]:[stat.tb]]),-1)</f>
        <v>-1</v>
      </c>
      <c r="AE2729">
        <f>IF(data[[#This Row],[type]]="score",RANK(data[[#This Row],[score]],data[score])+COUNTIF($AD$3:AD2729,AD2729)-1,0)</f>
        <v>0</v>
      </c>
    </row>
    <row r="2730" spans="24:31" x14ac:dyDescent="0.25">
      <c r="X2730" s="1"/>
      <c r="Y2730" s="1"/>
      <c r="AD2730">
        <f>IF(data[[#This Row],[type]]="score",SUMPRODUCT($J$1:$AC$1,data[[#This Row],[ci.hts_index]:[stat.tb]]),-1)</f>
        <v>-1</v>
      </c>
      <c r="AE2730">
        <f>IF(data[[#This Row],[type]]="score",RANK(data[[#This Row],[score]],data[score])+COUNTIF($AD$3:AD2730,AD2730)-1,0)</f>
        <v>0</v>
      </c>
    </row>
    <row r="2731" spans="24:31" x14ac:dyDescent="0.25">
      <c r="X2731" s="1"/>
      <c r="Y2731" s="1"/>
      <c r="AD2731">
        <f>IF(data[[#This Row],[type]]="score",SUMPRODUCT($J$1:$AC$1,data[[#This Row],[ci.hts_index]:[stat.tb]]),-1)</f>
        <v>-1</v>
      </c>
      <c r="AE2731">
        <f>IF(data[[#This Row],[type]]="score",RANK(data[[#This Row],[score]],data[score])+COUNTIF($AD$3:AD2731,AD2731)-1,0)</f>
        <v>0</v>
      </c>
    </row>
    <row r="2732" spans="24:31" x14ac:dyDescent="0.25">
      <c r="X2732" s="1"/>
      <c r="Y2732" s="1"/>
      <c r="AD2732">
        <f>IF(data[[#This Row],[type]]="score",SUMPRODUCT($J$1:$AC$1,data[[#This Row],[ci.hts_index]:[stat.tb]]),-1)</f>
        <v>-1</v>
      </c>
      <c r="AE2732">
        <f>IF(data[[#This Row],[type]]="score",RANK(data[[#This Row],[score]],data[score])+COUNTIF($AD$3:AD2732,AD2732)-1,0)</f>
        <v>0</v>
      </c>
    </row>
    <row r="2733" spans="24:31" x14ac:dyDescent="0.25">
      <c r="X2733" s="1"/>
      <c r="Y2733" s="1"/>
      <c r="AD2733">
        <f>IF(data[[#This Row],[type]]="score",SUMPRODUCT($J$1:$AC$1,data[[#This Row],[ci.hts_index]:[stat.tb]]),-1)</f>
        <v>-1</v>
      </c>
      <c r="AE2733">
        <f>IF(data[[#This Row],[type]]="score",RANK(data[[#This Row],[score]],data[score])+COUNTIF($AD$3:AD2733,AD2733)-1,0)</f>
        <v>0</v>
      </c>
    </row>
    <row r="2734" spans="24:31" x14ac:dyDescent="0.25">
      <c r="X2734" s="1"/>
      <c r="Y2734" s="1"/>
      <c r="AD2734">
        <f>IF(data[[#This Row],[type]]="score",SUMPRODUCT($J$1:$AC$1,data[[#This Row],[ci.hts_index]:[stat.tb]]),-1)</f>
        <v>-1</v>
      </c>
      <c r="AE2734">
        <f>IF(data[[#This Row],[type]]="score",RANK(data[[#This Row],[score]],data[score])+COUNTIF($AD$3:AD2734,AD2734)-1,0)</f>
        <v>0</v>
      </c>
    </row>
    <row r="2735" spans="24:31" x14ac:dyDescent="0.25">
      <c r="X2735" s="1"/>
      <c r="Y2735" s="1"/>
      <c r="AD2735">
        <f>IF(data[[#This Row],[type]]="score",SUMPRODUCT($J$1:$AC$1,data[[#This Row],[ci.hts_index]:[stat.tb]]),-1)</f>
        <v>-1</v>
      </c>
      <c r="AE2735">
        <f>IF(data[[#This Row],[type]]="score",RANK(data[[#This Row],[score]],data[score])+COUNTIF($AD$3:AD2735,AD2735)-1,0)</f>
        <v>0</v>
      </c>
    </row>
    <row r="2736" spans="24:31" x14ac:dyDescent="0.25">
      <c r="X2736" s="1"/>
      <c r="Y2736" s="1"/>
      <c r="AD2736">
        <f>IF(data[[#This Row],[type]]="score",SUMPRODUCT($J$1:$AC$1,data[[#This Row],[ci.hts_index]:[stat.tb]]),-1)</f>
        <v>-1</v>
      </c>
      <c r="AE2736">
        <f>IF(data[[#This Row],[type]]="score",RANK(data[[#This Row],[score]],data[score])+COUNTIF($AD$3:AD2736,AD2736)-1,0)</f>
        <v>0</v>
      </c>
    </row>
    <row r="2737" spans="24:31" x14ac:dyDescent="0.25">
      <c r="X2737" s="1"/>
      <c r="Y2737" s="1"/>
      <c r="AD2737">
        <f>IF(data[[#This Row],[type]]="score",SUMPRODUCT($J$1:$AC$1,data[[#This Row],[ci.hts_index]:[stat.tb]]),-1)</f>
        <v>-1</v>
      </c>
      <c r="AE2737">
        <f>IF(data[[#This Row],[type]]="score",RANK(data[[#This Row],[score]],data[score])+COUNTIF($AD$3:AD2737,AD2737)-1,0)</f>
        <v>0</v>
      </c>
    </row>
    <row r="2738" spans="24:31" x14ac:dyDescent="0.25">
      <c r="X2738" s="1"/>
      <c r="Y2738" s="1"/>
      <c r="AD2738">
        <f>IF(data[[#This Row],[type]]="score",SUMPRODUCT($J$1:$AC$1,data[[#This Row],[ci.hts_index]:[stat.tb]]),-1)</f>
        <v>-1</v>
      </c>
      <c r="AE2738">
        <f>IF(data[[#This Row],[type]]="score",RANK(data[[#This Row],[score]],data[score])+COUNTIF($AD$3:AD2738,AD2738)-1,0)</f>
        <v>0</v>
      </c>
    </row>
    <row r="2739" spans="24:31" x14ac:dyDescent="0.25">
      <c r="X2739" s="1"/>
      <c r="Y2739" s="1"/>
      <c r="AD2739">
        <f>IF(data[[#This Row],[type]]="score",SUMPRODUCT($J$1:$AC$1,data[[#This Row],[ci.hts_index]:[stat.tb]]),-1)</f>
        <v>-1</v>
      </c>
      <c r="AE2739">
        <f>IF(data[[#This Row],[type]]="score",RANK(data[[#This Row],[score]],data[score])+COUNTIF($AD$3:AD2739,AD2739)-1,0)</f>
        <v>0</v>
      </c>
    </row>
    <row r="2740" spans="24:31" x14ac:dyDescent="0.25">
      <c r="X2740" s="1"/>
      <c r="Y2740" s="1"/>
      <c r="AD2740">
        <f>IF(data[[#This Row],[type]]="score",SUMPRODUCT($J$1:$AC$1,data[[#This Row],[ci.hts_index]:[stat.tb]]),-1)</f>
        <v>-1</v>
      </c>
      <c r="AE2740">
        <f>IF(data[[#This Row],[type]]="score",RANK(data[[#This Row],[score]],data[score])+COUNTIF($AD$3:AD2740,AD2740)-1,0)</f>
        <v>0</v>
      </c>
    </row>
    <row r="2741" spans="24:31" x14ac:dyDescent="0.25">
      <c r="X2741" s="1"/>
      <c r="Y2741" s="1"/>
      <c r="AD2741">
        <f>IF(data[[#This Row],[type]]="score",SUMPRODUCT($J$1:$AC$1,data[[#This Row],[ci.hts_index]:[stat.tb]]),-1)</f>
        <v>-1</v>
      </c>
      <c r="AE2741">
        <f>IF(data[[#This Row],[type]]="score",RANK(data[[#This Row],[score]],data[score])+COUNTIF($AD$3:AD2741,AD2741)-1,0)</f>
        <v>0</v>
      </c>
    </row>
    <row r="2742" spans="24:31" x14ac:dyDescent="0.25">
      <c r="X2742" s="1"/>
      <c r="Y2742" s="1"/>
      <c r="AD2742">
        <f>IF(data[[#This Row],[type]]="score",SUMPRODUCT($J$1:$AC$1,data[[#This Row],[ci.hts_index]:[stat.tb]]),-1)</f>
        <v>-1</v>
      </c>
      <c r="AE2742">
        <f>IF(data[[#This Row],[type]]="score",RANK(data[[#This Row],[score]],data[score])+COUNTIF($AD$3:AD2742,AD2742)-1,0)</f>
        <v>0</v>
      </c>
    </row>
    <row r="2743" spans="24:31" x14ac:dyDescent="0.25">
      <c r="X2743" s="1"/>
      <c r="Y2743" s="1"/>
      <c r="AD2743">
        <f>IF(data[[#This Row],[type]]="score",SUMPRODUCT($J$1:$AC$1,data[[#This Row],[ci.hts_index]:[stat.tb]]),-1)</f>
        <v>-1</v>
      </c>
      <c r="AE2743">
        <f>IF(data[[#This Row],[type]]="score",RANK(data[[#This Row],[score]],data[score])+COUNTIF($AD$3:AD2743,AD2743)-1,0)</f>
        <v>0</v>
      </c>
    </row>
    <row r="2744" spans="24:31" x14ac:dyDescent="0.25">
      <c r="X2744" s="1"/>
      <c r="Y2744" s="1"/>
      <c r="AD2744">
        <f>IF(data[[#This Row],[type]]="score",SUMPRODUCT($J$1:$AC$1,data[[#This Row],[ci.hts_index]:[stat.tb]]),-1)</f>
        <v>-1</v>
      </c>
      <c r="AE2744">
        <f>IF(data[[#This Row],[type]]="score",RANK(data[[#This Row],[score]],data[score])+COUNTIF($AD$3:AD2744,AD2744)-1,0)</f>
        <v>0</v>
      </c>
    </row>
    <row r="2745" spans="24:31" x14ac:dyDescent="0.25">
      <c r="X2745" s="1"/>
      <c r="Y2745" s="1"/>
      <c r="AD2745">
        <f>IF(data[[#This Row],[type]]="score",SUMPRODUCT($J$1:$AC$1,data[[#This Row],[ci.hts_index]:[stat.tb]]),-1)</f>
        <v>-1</v>
      </c>
      <c r="AE2745">
        <f>IF(data[[#This Row],[type]]="score",RANK(data[[#This Row],[score]],data[score])+COUNTIF($AD$3:AD2745,AD2745)-1,0)</f>
        <v>0</v>
      </c>
    </row>
    <row r="2746" spans="24:31" x14ac:dyDescent="0.25">
      <c r="X2746" s="1"/>
      <c r="Y2746" s="1"/>
      <c r="AD2746">
        <f>IF(data[[#This Row],[type]]="score",SUMPRODUCT($J$1:$AC$1,data[[#This Row],[ci.hts_index]:[stat.tb]]),-1)</f>
        <v>-1</v>
      </c>
      <c r="AE2746">
        <f>IF(data[[#This Row],[type]]="score",RANK(data[[#This Row],[score]],data[score])+COUNTIF($AD$3:AD2746,AD2746)-1,0)</f>
        <v>0</v>
      </c>
    </row>
    <row r="2747" spans="24:31" x14ac:dyDescent="0.25">
      <c r="X2747" s="1"/>
      <c r="Y2747" s="1"/>
      <c r="AD2747">
        <f>IF(data[[#This Row],[type]]="score",SUMPRODUCT($J$1:$AC$1,data[[#This Row],[ci.hts_index]:[stat.tb]]),-1)</f>
        <v>-1</v>
      </c>
      <c r="AE2747">
        <f>IF(data[[#This Row],[type]]="score",RANK(data[[#This Row],[score]],data[score])+COUNTIF($AD$3:AD2747,AD2747)-1,0)</f>
        <v>0</v>
      </c>
    </row>
    <row r="2748" spans="24:31" x14ac:dyDescent="0.25">
      <c r="X2748" s="1"/>
      <c r="Y2748" s="1"/>
      <c r="AD2748">
        <f>IF(data[[#This Row],[type]]="score",SUMPRODUCT($J$1:$AC$1,data[[#This Row],[ci.hts_index]:[stat.tb]]),-1)</f>
        <v>-1</v>
      </c>
      <c r="AE2748">
        <f>IF(data[[#This Row],[type]]="score",RANK(data[[#This Row],[score]],data[score])+COUNTIF($AD$3:AD2748,AD2748)-1,0)</f>
        <v>0</v>
      </c>
    </row>
    <row r="2749" spans="24:31" x14ac:dyDescent="0.25">
      <c r="X2749" s="1"/>
      <c r="Y2749" s="1"/>
      <c r="AD2749">
        <f>IF(data[[#This Row],[type]]="score",SUMPRODUCT($J$1:$AC$1,data[[#This Row],[ci.hts_index]:[stat.tb]]),-1)</f>
        <v>-1</v>
      </c>
      <c r="AE2749">
        <f>IF(data[[#This Row],[type]]="score",RANK(data[[#This Row],[score]],data[score])+COUNTIF($AD$3:AD2749,AD2749)-1,0)</f>
        <v>0</v>
      </c>
    </row>
    <row r="2750" spans="24:31" x14ac:dyDescent="0.25">
      <c r="X2750" s="1"/>
      <c r="Y2750" s="1"/>
      <c r="AD2750">
        <f>IF(data[[#This Row],[type]]="score",SUMPRODUCT($J$1:$AC$1,data[[#This Row],[ci.hts_index]:[stat.tb]]),-1)</f>
        <v>-1</v>
      </c>
      <c r="AE2750">
        <f>IF(data[[#This Row],[type]]="score",RANK(data[[#This Row],[score]],data[score])+COUNTIF($AD$3:AD2750,AD2750)-1,0)</f>
        <v>0</v>
      </c>
    </row>
    <row r="2751" spans="24:31" x14ac:dyDescent="0.25">
      <c r="X2751" s="1"/>
      <c r="Y2751" s="1"/>
      <c r="AD2751">
        <f>IF(data[[#This Row],[type]]="score",SUMPRODUCT($J$1:$AC$1,data[[#This Row],[ci.hts_index]:[stat.tb]]),-1)</f>
        <v>-1</v>
      </c>
      <c r="AE2751">
        <f>IF(data[[#This Row],[type]]="score",RANK(data[[#This Row],[score]],data[score])+COUNTIF($AD$3:AD2751,AD2751)-1,0)</f>
        <v>0</v>
      </c>
    </row>
    <row r="2752" spans="24:31" x14ac:dyDescent="0.25">
      <c r="X2752" s="1"/>
      <c r="Y2752" s="1"/>
      <c r="AD2752">
        <f>IF(data[[#This Row],[type]]="score",SUMPRODUCT($J$1:$AC$1,data[[#This Row],[ci.hts_index]:[stat.tb]]),-1)</f>
        <v>-1</v>
      </c>
      <c r="AE2752">
        <f>IF(data[[#This Row],[type]]="score",RANK(data[[#This Row],[score]],data[score])+COUNTIF($AD$3:AD2752,AD2752)-1,0)</f>
        <v>0</v>
      </c>
    </row>
    <row r="2753" spans="24:31" x14ac:dyDescent="0.25">
      <c r="X2753" s="1"/>
      <c r="Y2753" s="1"/>
      <c r="AD2753">
        <f>IF(data[[#This Row],[type]]="score",SUMPRODUCT($J$1:$AC$1,data[[#This Row],[ci.hts_index]:[stat.tb]]),-1)</f>
        <v>-1</v>
      </c>
      <c r="AE2753">
        <f>IF(data[[#This Row],[type]]="score",RANK(data[[#This Row],[score]],data[score])+COUNTIF($AD$3:AD2753,AD2753)-1,0)</f>
        <v>0</v>
      </c>
    </row>
    <row r="2754" spans="24:31" x14ac:dyDescent="0.25">
      <c r="X2754" s="1"/>
      <c r="Y2754" s="1"/>
      <c r="AD2754">
        <f>IF(data[[#This Row],[type]]="score",SUMPRODUCT($J$1:$AC$1,data[[#This Row],[ci.hts_index]:[stat.tb]]),-1)</f>
        <v>-1</v>
      </c>
      <c r="AE2754">
        <f>IF(data[[#This Row],[type]]="score",RANK(data[[#This Row],[score]],data[score])+COUNTIF($AD$3:AD2754,AD2754)-1,0)</f>
        <v>0</v>
      </c>
    </row>
    <row r="2755" spans="24:31" x14ac:dyDescent="0.25">
      <c r="X2755" s="1"/>
      <c r="Y2755" s="1"/>
      <c r="AD2755">
        <f>IF(data[[#This Row],[type]]="score",SUMPRODUCT($J$1:$AC$1,data[[#This Row],[ci.hts_index]:[stat.tb]]),-1)</f>
        <v>-1</v>
      </c>
      <c r="AE2755">
        <f>IF(data[[#This Row],[type]]="score",RANK(data[[#This Row],[score]],data[score])+COUNTIF($AD$3:AD2755,AD2755)-1,0)</f>
        <v>0</v>
      </c>
    </row>
    <row r="2756" spans="24:31" x14ac:dyDescent="0.25">
      <c r="X2756" s="1"/>
      <c r="Y2756" s="1"/>
      <c r="AD2756">
        <f>IF(data[[#This Row],[type]]="score",SUMPRODUCT($J$1:$AC$1,data[[#This Row],[ci.hts_index]:[stat.tb]]),-1)</f>
        <v>-1</v>
      </c>
      <c r="AE2756">
        <f>IF(data[[#This Row],[type]]="score",RANK(data[[#This Row],[score]],data[score])+COUNTIF($AD$3:AD2756,AD2756)-1,0)</f>
        <v>0</v>
      </c>
    </row>
    <row r="2757" spans="24:31" x14ac:dyDescent="0.25">
      <c r="X2757" s="1"/>
      <c r="Y2757" s="1"/>
      <c r="AD2757">
        <f>IF(data[[#This Row],[type]]="score",SUMPRODUCT($J$1:$AC$1,data[[#This Row],[ci.hts_index]:[stat.tb]]),-1)</f>
        <v>-1</v>
      </c>
      <c r="AE2757">
        <f>IF(data[[#This Row],[type]]="score",RANK(data[[#This Row],[score]],data[score])+COUNTIF($AD$3:AD2757,AD2757)-1,0)</f>
        <v>0</v>
      </c>
    </row>
    <row r="2758" spans="24:31" x14ac:dyDescent="0.25">
      <c r="X2758" s="1"/>
      <c r="Y2758" s="1"/>
      <c r="AD2758">
        <f>IF(data[[#This Row],[type]]="score",SUMPRODUCT($J$1:$AC$1,data[[#This Row],[ci.hts_index]:[stat.tb]]),-1)</f>
        <v>-1</v>
      </c>
      <c r="AE2758">
        <f>IF(data[[#This Row],[type]]="score",RANK(data[[#This Row],[score]],data[score])+COUNTIF($AD$3:AD2758,AD2758)-1,0)</f>
        <v>0</v>
      </c>
    </row>
    <row r="2759" spans="24:31" x14ac:dyDescent="0.25">
      <c r="X2759" s="1"/>
      <c r="Y2759" s="1"/>
      <c r="AD2759">
        <f>IF(data[[#This Row],[type]]="score",SUMPRODUCT($J$1:$AC$1,data[[#This Row],[ci.hts_index]:[stat.tb]]),-1)</f>
        <v>-1</v>
      </c>
      <c r="AE2759">
        <f>IF(data[[#This Row],[type]]="score",RANK(data[[#This Row],[score]],data[score])+COUNTIF($AD$3:AD2759,AD2759)-1,0)</f>
        <v>0</v>
      </c>
    </row>
    <row r="2760" spans="24:31" x14ac:dyDescent="0.25">
      <c r="X2760" s="1"/>
      <c r="Y2760" s="1"/>
      <c r="AD2760">
        <f>IF(data[[#This Row],[type]]="score",SUMPRODUCT($J$1:$AC$1,data[[#This Row],[ci.hts_index]:[stat.tb]]),-1)</f>
        <v>-1</v>
      </c>
      <c r="AE2760">
        <f>IF(data[[#This Row],[type]]="score",RANK(data[[#This Row],[score]],data[score])+COUNTIF($AD$3:AD2760,AD2760)-1,0)</f>
        <v>0</v>
      </c>
    </row>
    <row r="2761" spans="24:31" x14ac:dyDescent="0.25">
      <c r="X2761" s="1"/>
      <c r="Y2761" s="1"/>
      <c r="AD2761">
        <f>IF(data[[#This Row],[type]]="score",SUMPRODUCT($J$1:$AC$1,data[[#This Row],[ci.hts_index]:[stat.tb]]),-1)</f>
        <v>-1</v>
      </c>
      <c r="AE2761">
        <f>IF(data[[#This Row],[type]]="score",RANK(data[[#This Row],[score]],data[score])+COUNTIF($AD$3:AD2761,AD2761)-1,0)</f>
        <v>0</v>
      </c>
    </row>
    <row r="2762" spans="24:31" x14ac:dyDescent="0.25">
      <c r="X2762" s="1"/>
      <c r="Y2762" s="1"/>
      <c r="AD2762">
        <f>IF(data[[#This Row],[type]]="score",SUMPRODUCT($J$1:$AC$1,data[[#This Row],[ci.hts_index]:[stat.tb]]),-1)</f>
        <v>-1</v>
      </c>
      <c r="AE2762">
        <f>IF(data[[#This Row],[type]]="score",RANK(data[[#This Row],[score]],data[score])+COUNTIF($AD$3:AD2762,AD2762)-1,0)</f>
        <v>0</v>
      </c>
    </row>
    <row r="2763" spans="24:31" x14ac:dyDescent="0.25">
      <c r="X2763" s="1"/>
      <c r="Y2763" s="1"/>
      <c r="AD2763">
        <f>IF(data[[#This Row],[type]]="score",SUMPRODUCT($J$1:$AC$1,data[[#This Row],[ci.hts_index]:[stat.tb]]),-1)</f>
        <v>-1</v>
      </c>
      <c r="AE2763">
        <f>IF(data[[#This Row],[type]]="score",RANK(data[[#This Row],[score]],data[score])+COUNTIF($AD$3:AD2763,AD2763)-1,0)</f>
        <v>0</v>
      </c>
    </row>
    <row r="2764" spans="24:31" x14ac:dyDescent="0.25">
      <c r="X2764" s="1"/>
      <c r="Y2764" s="1"/>
      <c r="AD2764">
        <f>IF(data[[#This Row],[type]]="score",SUMPRODUCT($J$1:$AC$1,data[[#This Row],[ci.hts_index]:[stat.tb]]),-1)</f>
        <v>-1</v>
      </c>
      <c r="AE2764">
        <f>IF(data[[#This Row],[type]]="score",RANK(data[[#This Row],[score]],data[score])+COUNTIF($AD$3:AD2764,AD2764)-1,0)</f>
        <v>0</v>
      </c>
    </row>
    <row r="2765" spans="24:31" x14ac:dyDescent="0.25">
      <c r="X2765" s="1"/>
      <c r="Y2765" s="1"/>
      <c r="AD2765">
        <f>IF(data[[#This Row],[type]]="score",SUMPRODUCT($J$1:$AC$1,data[[#This Row],[ci.hts_index]:[stat.tb]]),-1)</f>
        <v>-1</v>
      </c>
      <c r="AE2765">
        <f>IF(data[[#This Row],[type]]="score",RANK(data[[#This Row],[score]],data[score])+COUNTIF($AD$3:AD2765,AD2765)-1,0)</f>
        <v>0</v>
      </c>
    </row>
    <row r="2766" spans="24:31" x14ac:dyDescent="0.25">
      <c r="X2766" s="1"/>
      <c r="Y2766" s="1"/>
      <c r="AD2766">
        <f>IF(data[[#This Row],[type]]="score",SUMPRODUCT($J$1:$AC$1,data[[#This Row],[ci.hts_index]:[stat.tb]]),-1)</f>
        <v>-1</v>
      </c>
      <c r="AE2766">
        <f>IF(data[[#This Row],[type]]="score",RANK(data[[#This Row],[score]],data[score])+COUNTIF($AD$3:AD2766,AD2766)-1,0)</f>
        <v>0</v>
      </c>
    </row>
    <row r="2767" spans="24:31" x14ac:dyDescent="0.25">
      <c r="X2767" s="1"/>
      <c r="Y2767" s="1"/>
      <c r="AD2767">
        <f>IF(data[[#This Row],[type]]="score",SUMPRODUCT($J$1:$AC$1,data[[#This Row],[ci.hts_index]:[stat.tb]]),-1)</f>
        <v>-1</v>
      </c>
      <c r="AE2767">
        <f>IF(data[[#This Row],[type]]="score",RANK(data[[#This Row],[score]],data[score])+COUNTIF($AD$3:AD2767,AD2767)-1,0)</f>
        <v>0</v>
      </c>
    </row>
    <row r="2768" spans="24:31" x14ac:dyDescent="0.25">
      <c r="X2768" s="1"/>
      <c r="Y2768" s="1"/>
      <c r="AD2768">
        <f>IF(data[[#This Row],[type]]="score",SUMPRODUCT($J$1:$AC$1,data[[#This Row],[ci.hts_index]:[stat.tb]]),-1)</f>
        <v>-1</v>
      </c>
      <c r="AE2768">
        <f>IF(data[[#This Row],[type]]="score",RANK(data[[#This Row],[score]],data[score])+COUNTIF($AD$3:AD2768,AD2768)-1,0)</f>
        <v>0</v>
      </c>
    </row>
    <row r="2769" spans="24:31" x14ac:dyDescent="0.25">
      <c r="X2769" s="1"/>
      <c r="Y2769" s="1"/>
      <c r="AD2769">
        <f>IF(data[[#This Row],[type]]="score",SUMPRODUCT($J$1:$AC$1,data[[#This Row],[ci.hts_index]:[stat.tb]]),-1)</f>
        <v>-1</v>
      </c>
      <c r="AE2769">
        <f>IF(data[[#This Row],[type]]="score",RANK(data[[#This Row],[score]],data[score])+COUNTIF($AD$3:AD2769,AD2769)-1,0)</f>
        <v>0</v>
      </c>
    </row>
    <row r="2770" spans="24:31" x14ac:dyDescent="0.25">
      <c r="X2770" s="1"/>
      <c r="Y2770" s="1"/>
      <c r="AD2770">
        <f>IF(data[[#This Row],[type]]="score",SUMPRODUCT($J$1:$AC$1,data[[#This Row],[ci.hts_index]:[stat.tb]]),-1)</f>
        <v>-1</v>
      </c>
      <c r="AE2770">
        <f>IF(data[[#This Row],[type]]="score",RANK(data[[#This Row],[score]],data[score])+COUNTIF($AD$3:AD2770,AD2770)-1,0)</f>
        <v>0</v>
      </c>
    </row>
    <row r="2771" spans="24:31" x14ac:dyDescent="0.25">
      <c r="X2771" s="1"/>
      <c r="Y2771" s="1"/>
      <c r="AD2771">
        <f>IF(data[[#This Row],[type]]="score",SUMPRODUCT($J$1:$AC$1,data[[#This Row],[ci.hts_index]:[stat.tb]]),-1)</f>
        <v>-1</v>
      </c>
      <c r="AE2771">
        <f>IF(data[[#This Row],[type]]="score",RANK(data[[#This Row],[score]],data[score])+COUNTIF($AD$3:AD2771,AD2771)-1,0)</f>
        <v>0</v>
      </c>
    </row>
    <row r="2772" spans="24:31" x14ac:dyDescent="0.25">
      <c r="X2772" s="1"/>
      <c r="Y2772" s="1"/>
      <c r="AD2772">
        <f>IF(data[[#This Row],[type]]="score",SUMPRODUCT($J$1:$AC$1,data[[#This Row],[ci.hts_index]:[stat.tb]]),-1)</f>
        <v>-1</v>
      </c>
      <c r="AE2772">
        <f>IF(data[[#This Row],[type]]="score",RANK(data[[#This Row],[score]],data[score])+COUNTIF($AD$3:AD2772,AD2772)-1,0)</f>
        <v>0</v>
      </c>
    </row>
    <row r="2773" spans="24:31" x14ac:dyDescent="0.25">
      <c r="X2773" s="1"/>
      <c r="Y2773" s="1"/>
      <c r="AD2773">
        <f>IF(data[[#This Row],[type]]="score",SUMPRODUCT($J$1:$AC$1,data[[#This Row],[ci.hts_index]:[stat.tb]]),-1)</f>
        <v>-1</v>
      </c>
      <c r="AE2773">
        <f>IF(data[[#This Row],[type]]="score",RANK(data[[#This Row],[score]],data[score])+COUNTIF($AD$3:AD2773,AD2773)-1,0)</f>
        <v>0</v>
      </c>
    </row>
    <row r="2774" spans="24:31" x14ac:dyDescent="0.25">
      <c r="X2774" s="1"/>
      <c r="Y2774" s="1"/>
      <c r="AD2774">
        <f>IF(data[[#This Row],[type]]="score",SUMPRODUCT($J$1:$AC$1,data[[#This Row],[ci.hts_index]:[stat.tb]]),-1)</f>
        <v>-1</v>
      </c>
      <c r="AE2774">
        <f>IF(data[[#This Row],[type]]="score",RANK(data[[#This Row],[score]],data[score])+COUNTIF($AD$3:AD2774,AD2774)-1,0)</f>
        <v>0</v>
      </c>
    </row>
    <row r="2775" spans="24:31" x14ac:dyDescent="0.25">
      <c r="X2775" s="1"/>
      <c r="Y2775" s="1"/>
      <c r="AD2775">
        <f>IF(data[[#This Row],[type]]="score",SUMPRODUCT($J$1:$AC$1,data[[#This Row],[ci.hts_index]:[stat.tb]]),-1)</f>
        <v>-1</v>
      </c>
      <c r="AE2775">
        <f>IF(data[[#This Row],[type]]="score",RANK(data[[#This Row],[score]],data[score])+COUNTIF($AD$3:AD2775,AD2775)-1,0)</f>
        <v>0</v>
      </c>
    </row>
    <row r="2776" spans="24:31" x14ac:dyDescent="0.25">
      <c r="X2776" s="1"/>
      <c r="Y2776" s="1"/>
      <c r="AD2776">
        <f>IF(data[[#This Row],[type]]="score",SUMPRODUCT($J$1:$AC$1,data[[#This Row],[ci.hts_index]:[stat.tb]]),-1)</f>
        <v>-1</v>
      </c>
      <c r="AE2776">
        <f>IF(data[[#This Row],[type]]="score",RANK(data[[#This Row],[score]],data[score])+COUNTIF($AD$3:AD2776,AD2776)-1,0)</f>
        <v>0</v>
      </c>
    </row>
    <row r="2777" spans="24:31" x14ac:dyDescent="0.25">
      <c r="X2777" s="1"/>
      <c r="Y2777" s="1"/>
      <c r="AD2777">
        <f>IF(data[[#This Row],[type]]="score",SUMPRODUCT($J$1:$AC$1,data[[#This Row],[ci.hts_index]:[stat.tb]]),-1)</f>
        <v>-1</v>
      </c>
      <c r="AE2777">
        <f>IF(data[[#This Row],[type]]="score",RANK(data[[#This Row],[score]],data[score])+COUNTIF($AD$3:AD2777,AD2777)-1,0)</f>
        <v>0</v>
      </c>
    </row>
    <row r="2778" spans="24:31" x14ac:dyDescent="0.25">
      <c r="X2778" s="1"/>
      <c r="Y2778" s="1"/>
      <c r="AD2778">
        <f>IF(data[[#This Row],[type]]="score",SUMPRODUCT($J$1:$AC$1,data[[#This Row],[ci.hts_index]:[stat.tb]]),-1)</f>
        <v>-1</v>
      </c>
      <c r="AE2778">
        <f>IF(data[[#This Row],[type]]="score",RANK(data[[#This Row],[score]],data[score])+COUNTIF($AD$3:AD2778,AD2778)-1,0)</f>
        <v>0</v>
      </c>
    </row>
    <row r="2779" spans="24:31" x14ac:dyDescent="0.25">
      <c r="X2779" s="1"/>
      <c r="Y2779" s="1"/>
      <c r="AD2779">
        <f>IF(data[[#This Row],[type]]="score",SUMPRODUCT($J$1:$AC$1,data[[#This Row],[ci.hts_index]:[stat.tb]]),-1)</f>
        <v>-1</v>
      </c>
      <c r="AE2779">
        <f>IF(data[[#This Row],[type]]="score",RANK(data[[#This Row],[score]],data[score])+COUNTIF($AD$3:AD2779,AD2779)-1,0)</f>
        <v>0</v>
      </c>
    </row>
    <row r="2780" spans="24:31" x14ac:dyDescent="0.25">
      <c r="X2780" s="1"/>
      <c r="Y2780" s="1"/>
      <c r="AD2780">
        <f>IF(data[[#This Row],[type]]="score",SUMPRODUCT($J$1:$AC$1,data[[#This Row],[ci.hts_index]:[stat.tb]]),-1)</f>
        <v>-1</v>
      </c>
      <c r="AE2780">
        <f>IF(data[[#This Row],[type]]="score",RANK(data[[#This Row],[score]],data[score])+COUNTIF($AD$3:AD2780,AD2780)-1,0)</f>
        <v>0</v>
      </c>
    </row>
    <row r="2781" spans="24:31" x14ac:dyDescent="0.25">
      <c r="X2781" s="1"/>
      <c r="Y2781" s="1"/>
      <c r="AD2781">
        <f>IF(data[[#This Row],[type]]="score",SUMPRODUCT($J$1:$AC$1,data[[#This Row],[ci.hts_index]:[stat.tb]]),-1)</f>
        <v>-1</v>
      </c>
      <c r="AE2781">
        <f>IF(data[[#This Row],[type]]="score",RANK(data[[#This Row],[score]],data[score])+COUNTIF($AD$3:AD2781,AD2781)-1,0)</f>
        <v>0</v>
      </c>
    </row>
    <row r="2782" spans="24:31" x14ac:dyDescent="0.25">
      <c r="X2782" s="1"/>
      <c r="Y2782" s="1"/>
      <c r="AD2782">
        <f>IF(data[[#This Row],[type]]="score",SUMPRODUCT($J$1:$AC$1,data[[#This Row],[ci.hts_index]:[stat.tb]]),-1)</f>
        <v>-1</v>
      </c>
      <c r="AE2782">
        <f>IF(data[[#This Row],[type]]="score",RANK(data[[#This Row],[score]],data[score])+COUNTIF($AD$3:AD2782,AD2782)-1,0)</f>
        <v>0</v>
      </c>
    </row>
    <row r="2783" spans="24:31" x14ac:dyDescent="0.25">
      <c r="X2783" s="1"/>
      <c r="Y2783" s="1"/>
      <c r="AD2783">
        <f>IF(data[[#This Row],[type]]="score",SUMPRODUCT($J$1:$AC$1,data[[#This Row],[ci.hts_index]:[stat.tb]]),-1)</f>
        <v>-1</v>
      </c>
      <c r="AE2783">
        <f>IF(data[[#This Row],[type]]="score",RANK(data[[#This Row],[score]],data[score])+COUNTIF($AD$3:AD2783,AD2783)-1,0)</f>
        <v>0</v>
      </c>
    </row>
    <row r="2784" spans="24:31" x14ac:dyDescent="0.25">
      <c r="X2784" s="1"/>
      <c r="Y2784" s="1"/>
      <c r="AD2784">
        <f>IF(data[[#This Row],[type]]="score",SUMPRODUCT($J$1:$AC$1,data[[#This Row],[ci.hts_index]:[stat.tb]]),-1)</f>
        <v>-1</v>
      </c>
      <c r="AE2784">
        <f>IF(data[[#This Row],[type]]="score",RANK(data[[#This Row],[score]],data[score])+COUNTIF($AD$3:AD2784,AD2784)-1,0)</f>
        <v>0</v>
      </c>
    </row>
    <row r="2785" spans="24:31" x14ac:dyDescent="0.25">
      <c r="X2785" s="1"/>
      <c r="Y2785" s="1"/>
      <c r="AD2785">
        <f>IF(data[[#This Row],[type]]="score",SUMPRODUCT($J$1:$AC$1,data[[#This Row],[ci.hts_index]:[stat.tb]]),-1)</f>
        <v>-1</v>
      </c>
      <c r="AE2785">
        <f>IF(data[[#This Row],[type]]="score",RANK(data[[#This Row],[score]],data[score])+COUNTIF($AD$3:AD2785,AD2785)-1,0)</f>
        <v>0</v>
      </c>
    </row>
    <row r="2786" spans="24:31" x14ac:dyDescent="0.25">
      <c r="X2786" s="1"/>
      <c r="Y2786" s="1"/>
      <c r="AD2786">
        <f>IF(data[[#This Row],[type]]="score",SUMPRODUCT($J$1:$AC$1,data[[#This Row],[ci.hts_index]:[stat.tb]]),-1)</f>
        <v>-1</v>
      </c>
      <c r="AE2786">
        <f>IF(data[[#This Row],[type]]="score",RANK(data[[#This Row],[score]],data[score])+COUNTIF($AD$3:AD2786,AD2786)-1,0)</f>
        <v>0</v>
      </c>
    </row>
    <row r="2787" spans="24:31" x14ac:dyDescent="0.25">
      <c r="X2787" s="1"/>
      <c r="Y2787" s="1"/>
      <c r="AD2787">
        <f>IF(data[[#This Row],[type]]="score",SUMPRODUCT($J$1:$AC$1,data[[#This Row],[ci.hts_index]:[stat.tb]]),-1)</f>
        <v>-1</v>
      </c>
      <c r="AE2787">
        <f>IF(data[[#This Row],[type]]="score",RANK(data[[#This Row],[score]],data[score])+COUNTIF($AD$3:AD2787,AD2787)-1,0)</f>
        <v>0</v>
      </c>
    </row>
    <row r="2788" spans="24:31" x14ac:dyDescent="0.25">
      <c r="X2788" s="1"/>
      <c r="Y2788" s="1"/>
      <c r="AD2788">
        <f>IF(data[[#This Row],[type]]="score",SUMPRODUCT($J$1:$AC$1,data[[#This Row],[ci.hts_index]:[stat.tb]]),-1)</f>
        <v>-1</v>
      </c>
      <c r="AE2788">
        <f>IF(data[[#This Row],[type]]="score",RANK(data[[#This Row],[score]],data[score])+COUNTIF($AD$3:AD2788,AD2788)-1,0)</f>
        <v>0</v>
      </c>
    </row>
    <row r="2789" spans="24:31" x14ac:dyDescent="0.25">
      <c r="X2789" s="1"/>
      <c r="Y2789" s="1"/>
      <c r="AD2789">
        <f>IF(data[[#This Row],[type]]="score",SUMPRODUCT($J$1:$AC$1,data[[#This Row],[ci.hts_index]:[stat.tb]]),-1)</f>
        <v>-1</v>
      </c>
      <c r="AE2789">
        <f>IF(data[[#This Row],[type]]="score",RANK(data[[#This Row],[score]],data[score])+COUNTIF($AD$3:AD2789,AD2789)-1,0)</f>
        <v>0</v>
      </c>
    </row>
    <row r="2790" spans="24:31" x14ac:dyDescent="0.25">
      <c r="X2790" s="1"/>
      <c r="Y2790" s="1"/>
      <c r="AD2790">
        <f>IF(data[[#This Row],[type]]="score",SUMPRODUCT($J$1:$AC$1,data[[#This Row],[ci.hts_index]:[stat.tb]]),-1)</f>
        <v>-1</v>
      </c>
      <c r="AE2790">
        <f>IF(data[[#This Row],[type]]="score",RANK(data[[#This Row],[score]],data[score])+COUNTIF($AD$3:AD2790,AD2790)-1,0)</f>
        <v>0</v>
      </c>
    </row>
    <row r="2791" spans="24:31" x14ac:dyDescent="0.25">
      <c r="X2791" s="1"/>
      <c r="Y2791" s="1"/>
      <c r="AD2791">
        <f>IF(data[[#This Row],[type]]="score",SUMPRODUCT($J$1:$AC$1,data[[#This Row],[ci.hts_index]:[stat.tb]]),-1)</f>
        <v>-1</v>
      </c>
      <c r="AE2791">
        <f>IF(data[[#This Row],[type]]="score",RANK(data[[#This Row],[score]],data[score])+COUNTIF($AD$3:AD2791,AD2791)-1,0)</f>
        <v>0</v>
      </c>
    </row>
    <row r="2792" spans="24:31" x14ac:dyDescent="0.25">
      <c r="X2792" s="1"/>
      <c r="Y2792" s="1"/>
      <c r="AD2792">
        <f>IF(data[[#This Row],[type]]="score",SUMPRODUCT($J$1:$AC$1,data[[#This Row],[ci.hts_index]:[stat.tb]]),-1)</f>
        <v>-1</v>
      </c>
      <c r="AE2792">
        <f>IF(data[[#This Row],[type]]="score",RANK(data[[#This Row],[score]],data[score])+COUNTIF($AD$3:AD2792,AD2792)-1,0)</f>
        <v>0</v>
      </c>
    </row>
    <row r="2793" spans="24:31" x14ac:dyDescent="0.25">
      <c r="X2793" s="1"/>
      <c r="Y2793" s="1"/>
      <c r="AD2793">
        <f>IF(data[[#This Row],[type]]="score",SUMPRODUCT($J$1:$AC$1,data[[#This Row],[ci.hts_index]:[stat.tb]]),-1)</f>
        <v>-1</v>
      </c>
      <c r="AE2793">
        <f>IF(data[[#This Row],[type]]="score",RANK(data[[#This Row],[score]],data[score])+COUNTIF($AD$3:AD2793,AD2793)-1,0)</f>
        <v>0</v>
      </c>
    </row>
    <row r="2794" spans="24:31" x14ac:dyDescent="0.25">
      <c r="X2794" s="1"/>
      <c r="Y2794" s="1"/>
      <c r="AD2794">
        <f>IF(data[[#This Row],[type]]="score",SUMPRODUCT($J$1:$AC$1,data[[#This Row],[ci.hts_index]:[stat.tb]]),-1)</f>
        <v>-1</v>
      </c>
      <c r="AE2794">
        <f>IF(data[[#This Row],[type]]="score",RANK(data[[#This Row],[score]],data[score])+COUNTIF($AD$3:AD2794,AD2794)-1,0)</f>
        <v>0</v>
      </c>
    </row>
    <row r="2795" spans="24:31" x14ac:dyDescent="0.25">
      <c r="X2795" s="1"/>
      <c r="Y2795" s="1"/>
      <c r="AD2795">
        <f>IF(data[[#This Row],[type]]="score",SUMPRODUCT($J$1:$AC$1,data[[#This Row],[ci.hts_index]:[stat.tb]]),-1)</f>
        <v>-1</v>
      </c>
      <c r="AE2795">
        <f>IF(data[[#This Row],[type]]="score",RANK(data[[#This Row],[score]],data[score])+COUNTIF($AD$3:AD2795,AD2795)-1,0)</f>
        <v>0</v>
      </c>
    </row>
    <row r="2796" spans="24:31" x14ac:dyDescent="0.25">
      <c r="X2796" s="1"/>
      <c r="Y2796" s="1"/>
      <c r="AD2796">
        <f>IF(data[[#This Row],[type]]="score",SUMPRODUCT($J$1:$AC$1,data[[#This Row],[ci.hts_index]:[stat.tb]]),-1)</f>
        <v>-1</v>
      </c>
      <c r="AE2796">
        <f>IF(data[[#This Row],[type]]="score",RANK(data[[#This Row],[score]],data[score])+COUNTIF($AD$3:AD2796,AD2796)-1,0)</f>
        <v>0</v>
      </c>
    </row>
    <row r="2797" spans="24:31" x14ac:dyDescent="0.25">
      <c r="X2797" s="1"/>
      <c r="Y2797" s="1"/>
      <c r="AD2797">
        <f>IF(data[[#This Row],[type]]="score",SUMPRODUCT($J$1:$AC$1,data[[#This Row],[ci.hts_index]:[stat.tb]]),-1)</f>
        <v>-1</v>
      </c>
      <c r="AE2797">
        <f>IF(data[[#This Row],[type]]="score",RANK(data[[#This Row],[score]],data[score])+COUNTIF($AD$3:AD2797,AD2797)-1,0)</f>
        <v>0</v>
      </c>
    </row>
    <row r="2798" spans="24:31" x14ac:dyDescent="0.25">
      <c r="X2798" s="1"/>
      <c r="Y2798" s="1"/>
      <c r="AD2798">
        <f>IF(data[[#This Row],[type]]="score",SUMPRODUCT($J$1:$AC$1,data[[#This Row],[ci.hts_index]:[stat.tb]]),-1)</f>
        <v>-1</v>
      </c>
      <c r="AE2798">
        <f>IF(data[[#This Row],[type]]="score",RANK(data[[#This Row],[score]],data[score])+COUNTIF($AD$3:AD2798,AD2798)-1,0)</f>
        <v>0</v>
      </c>
    </row>
    <row r="2799" spans="24:31" x14ac:dyDescent="0.25">
      <c r="X2799" s="1"/>
      <c r="Y2799" s="1"/>
      <c r="AD2799">
        <f>IF(data[[#This Row],[type]]="score",SUMPRODUCT($J$1:$AC$1,data[[#This Row],[ci.hts_index]:[stat.tb]]),-1)</f>
        <v>-1</v>
      </c>
      <c r="AE2799">
        <f>IF(data[[#This Row],[type]]="score",RANK(data[[#This Row],[score]],data[score])+COUNTIF($AD$3:AD2799,AD2799)-1,0)</f>
        <v>0</v>
      </c>
    </row>
    <row r="2800" spans="24:31" x14ac:dyDescent="0.25">
      <c r="X2800" s="1"/>
      <c r="Y2800" s="1"/>
      <c r="AD2800">
        <f>IF(data[[#This Row],[type]]="score",SUMPRODUCT($J$1:$AC$1,data[[#This Row],[ci.hts_index]:[stat.tb]]),-1)</f>
        <v>-1</v>
      </c>
      <c r="AE2800">
        <f>IF(data[[#This Row],[type]]="score",RANK(data[[#This Row],[score]],data[score])+COUNTIF($AD$3:AD2800,AD2800)-1,0)</f>
        <v>0</v>
      </c>
    </row>
    <row r="2801" spans="24:31" x14ac:dyDescent="0.25">
      <c r="X2801" s="1"/>
      <c r="Y2801" s="1"/>
      <c r="AD2801">
        <f>IF(data[[#This Row],[type]]="score",SUMPRODUCT($J$1:$AC$1,data[[#This Row],[ci.hts_index]:[stat.tb]]),-1)</f>
        <v>-1</v>
      </c>
      <c r="AE2801">
        <f>IF(data[[#This Row],[type]]="score",RANK(data[[#This Row],[score]],data[score])+COUNTIF($AD$3:AD2801,AD2801)-1,0)</f>
        <v>0</v>
      </c>
    </row>
    <row r="2802" spans="24:31" x14ac:dyDescent="0.25">
      <c r="X2802" s="1"/>
      <c r="Y2802" s="1"/>
      <c r="AD2802">
        <f>IF(data[[#This Row],[type]]="score",SUMPRODUCT($J$1:$AC$1,data[[#This Row],[ci.hts_index]:[stat.tb]]),-1)</f>
        <v>-1</v>
      </c>
      <c r="AE2802">
        <f>IF(data[[#This Row],[type]]="score",RANK(data[[#This Row],[score]],data[score])+COUNTIF($AD$3:AD2802,AD2802)-1,0)</f>
        <v>0</v>
      </c>
    </row>
    <row r="2803" spans="24:31" x14ac:dyDescent="0.25">
      <c r="X2803" s="1"/>
      <c r="Y2803" s="1"/>
      <c r="AD2803">
        <f>IF(data[[#This Row],[type]]="score",SUMPRODUCT($J$1:$AC$1,data[[#This Row],[ci.hts_index]:[stat.tb]]),-1)</f>
        <v>-1</v>
      </c>
      <c r="AE2803">
        <f>IF(data[[#This Row],[type]]="score",RANK(data[[#This Row],[score]],data[score])+COUNTIF($AD$3:AD2803,AD2803)-1,0)</f>
        <v>0</v>
      </c>
    </row>
    <row r="2804" spans="24:31" x14ac:dyDescent="0.25">
      <c r="X2804" s="1"/>
      <c r="Y2804" s="1"/>
      <c r="AD2804">
        <f>IF(data[[#This Row],[type]]="score",SUMPRODUCT($J$1:$AC$1,data[[#This Row],[ci.hts_index]:[stat.tb]]),-1)</f>
        <v>-1</v>
      </c>
      <c r="AE2804">
        <f>IF(data[[#This Row],[type]]="score",RANK(data[[#This Row],[score]],data[score])+COUNTIF($AD$3:AD2804,AD2804)-1,0)</f>
        <v>0</v>
      </c>
    </row>
    <row r="2805" spans="24:31" x14ac:dyDescent="0.25">
      <c r="X2805" s="1"/>
      <c r="Y2805" s="1"/>
      <c r="AD2805">
        <f>IF(data[[#This Row],[type]]="score",SUMPRODUCT($J$1:$AC$1,data[[#This Row],[ci.hts_index]:[stat.tb]]),-1)</f>
        <v>-1</v>
      </c>
      <c r="AE2805">
        <f>IF(data[[#This Row],[type]]="score",RANK(data[[#This Row],[score]],data[score])+COUNTIF($AD$3:AD2805,AD2805)-1,0)</f>
        <v>0</v>
      </c>
    </row>
    <row r="2806" spans="24:31" x14ac:dyDescent="0.25">
      <c r="X2806" s="1"/>
      <c r="Y2806" s="1"/>
      <c r="AD2806">
        <f>IF(data[[#This Row],[type]]="score",SUMPRODUCT($J$1:$AC$1,data[[#This Row],[ci.hts_index]:[stat.tb]]),-1)</f>
        <v>-1</v>
      </c>
      <c r="AE2806">
        <f>IF(data[[#This Row],[type]]="score",RANK(data[[#This Row],[score]],data[score])+COUNTIF($AD$3:AD2806,AD2806)-1,0)</f>
        <v>0</v>
      </c>
    </row>
    <row r="2807" spans="24:31" x14ac:dyDescent="0.25">
      <c r="X2807" s="1"/>
      <c r="Y2807" s="1"/>
      <c r="AD2807">
        <f>IF(data[[#This Row],[type]]="score",SUMPRODUCT($J$1:$AC$1,data[[#This Row],[ci.hts_index]:[stat.tb]]),-1)</f>
        <v>-1</v>
      </c>
      <c r="AE2807">
        <f>IF(data[[#This Row],[type]]="score",RANK(data[[#This Row],[score]],data[score])+COUNTIF($AD$3:AD2807,AD2807)-1,0)</f>
        <v>0</v>
      </c>
    </row>
    <row r="2808" spans="24:31" x14ac:dyDescent="0.25">
      <c r="X2808" s="1"/>
      <c r="Y2808" s="1"/>
      <c r="AD2808">
        <f>IF(data[[#This Row],[type]]="score",SUMPRODUCT($J$1:$AC$1,data[[#This Row],[ci.hts_index]:[stat.tb]]),-1)</f>
        <v>-1</v>
      </c>
      <c r="AE2808">
        <f>IF(data[[#This Row],[type]]="score",RANK(data[[#This Row],[score]],data[score])+COUNTIF($AD$3:AD2808,AD2808)-1,0)</f>
        <v>0</v>
      </c>
    </row>
    <row r="2809" spans="24:31" x14ac:dyDescent="0.25">
      <c r="X2809" s="1"/>
      <c r="Y2809" s="1"/>
      <c r="AD2809">
        <f>IF(data[[#This Row],[type]]="score",SUMPRODUCT($J$1:$AC$1,data[[#This Row],[ci.hts_index]:[stat.tb]]),-1)</f>
        <v>-1</v>
      </c>
      <c r="AE2809">
        <f>IF(data[[#This Row],[type]]="score",RANK(data[[#This Row],[score]],data[score])+COUNTIF($AD$3:AD2809,AD2809)-1,0)</f>
        <v>0</v>
      </c>
    </row>
    <row r="2810" spans="24:31" x14ac:dyDescent="0.25">
      <c r="X2810" s="1"/>
      <c r="Y2810" s="1"/>
      <c r="AD2810">
        <f>IF(data[[#This Row],[type]]="score",SUMPRODUCT($J$1:$AC$1,data[[#This Row],[ci.hts_index]:[stat.tb]]),-1)</f>
        <v>-1</v>
      </c>
      <c r="AE2810">
        <f>IF(data[[#This Row],[type]]="score",RANK(data[[#This Row],[score]],data[score])+COUNTIF($AD$3:AD2810,AD2810)-1,0)</f>
        <v>0</v>
      </c>
    </row>
    <row r="2811" spans="24:31" x14ac:dyDescent="0.25">
      <c r="X2811" s="1"/>
      <c r="Y2811" s="1"/>
      <c r="AD2811">
        <f>IF(data[[#This Row],[type]]="score",SUMPRODUCT($J$1:$AC$1,data[[#This Row],[ci.hts_index]:[stat.tb]]),-1)</f>
        <v>-1</v>
      </c>
      <c r="AE2811">
        <f>IF(data[[#This Row],[type]]="score",RANK(data[[#This Row],[score]],data[score])+COUNTIF($AD$3:AD2811,AD2811)-1,0)</f>
        <v>0</v>
      </c>
    </row>
    <row r="2812" spans="24:31" x14ac:dyDescent="0.25">
      <c r="X2812" s="1"/>
      <c r="Y2812" s="1"/>
      <c r="AD2812">
        <f>IF(data[[#This Row],[type]]="score",SUMPRODUCT($J$1:$AC$1,data[[#This Row],[ci.hts_index]:[stat.tb]]),-1)</f>
        <v>-1</v>
      </c>
      <c r="AE2812">
        <f>IF(data[[#This Row],[type]]="score",RANK(data[[#This Row],[score]],data[score])+COUNTIF($AD$3:AD2812,AD2812)-1,0)</f>
        <v>0</v>
      </c>
    </row>
    <row r="2813" spans="24:31" x14ac:dyDescent="0.25">
      <c r="X2813" s="1"/>
      <c r="Y2813" s="1"/>
      <c r="AD2813">
        <f>IF(data[[#This Row],[type]]="score",SUMPRODUCT($J$1:$AC$1,data[[#This Row],[ci.hts_index]:[stat.tb]]),-1)</f>
        <v>-1</v>
      </c>
      <c r="AE2813">
        <f>IF(data[[#This Row],[type]]="score",RANK(data[[#This Row],[score]],data[score])+COUNTIF($AD$3:AD2813,AD2813)-1,0)</f>
        <v>0</v>
      </c>
    </row>
    <row r="2814" spans="24:31" x14ac:dyDescent="0.25">
      <c r="X2814" s="1"/>
      <c r="Y2814" s="1"/>
      <c r="AD2814">
        <f>IF(data[[#This Row],[type]]="score",SUMPRODUCT($J$1:$AC$1,data[[#This Row],[ci.hts_index]:[stat.tb]]),-1)</f>
        <v>-1</v>
      </c>
      <c r="AE2814">
        <f>IF(data[[#This Row],[type]]="score",RANK(data[[#This Row],[score]],data[score])+COUNTIF($AD$3:AD2814,AD2814)-1,0)</f>
        <v>0</v>
      </c>
    </row>
    <row r="2815" spans="24:31" x14ac:dyDescent="0.25">
      <c r="X2815" s="1"/>
      <c r="Y2815" s="1"/>
      <c r="AD2815">
        <f>IF(data[[#This Row],[type]]="score",SUMPRODUCT($J$1:$AC$1,data[[#This Row],[ci.hts_index]:[stat.tb]]),-1)</f>
        <v>-1</v>
      </c>
      <c r="AE2815">
        <f>IF(data[[#This Row],[type]]="score",RANK(data[[#This Row],[score]],data[score])+COUNTIF($AD$3:AD2815,AD2815)-1,0)</f>
        <v>0</v>
      </c>
    </row>
    <row r="2816" spans="24:31" x14ac:dyDescent="0.25">
      <c r="X2816" s="1"/>
      <c r="Y2816" s="1"/>
      <c r="AD2816">
        <f>IF(data[[#This Row],[type]]="score",SUMPRODUCT($J$1:$AC$1,data[[#This Row],[ci.hts_index]:[stat.tb]]),-1)</f>
        <v>-1</v>
      </c>
      <c r="AE2816">
        <f>IF(data[[#This Row],[type]]="score",RANK(data[[#This Row],[score]],data[score])+COUNTIF($AD$3:AD2816,AD2816)-1,0)</f>
        <v>0</v>
      </c>
    </row>
    <row r="2817" spans="24:31" x14ac:dyDescent="0.25">
      <c r="X2817" s="1"/>
      <c r="Y2817" s="1"/>
      <c r="AD2817">
        <f>IF(data[[#This Row],[type]]="score",SUMPRODUCT($J$1:$AC$1,data[[#This Row],[ci.hts_index]:[stat.tb]]),-1)</f>
        <v>-1</v>
      </c>
      <c r="AE2817">
        <f>IF(data[[#This Row],[type]]="score",RANK(data[[#This Row],[score]],data[score])+COUNTIF($AD$3:AD2817,AD2817)-1,0)</f>
        <v>0</v>
      </c>
    </row>
    <row r="2818" spans="24:31" x14ac:dyDescent="0.25">
      <c r="X2818" s="1"/>
      <c r="Y2818" s="1"/>
      <c r="AD2818">
        <f>IF(data[[#This Row],[type]]="score",SUMPRODUCT($J$1:$AC$1,data[[#This Row],[ci.hts_index]:[stat.tb]]),-1)</f>
        <v>-1</v>
      </c>
      <c r="AE2818">
        <f>IF(data[[#This Row],[type]]="score",RANK(data[[#This Row],[score]],data[score])+COUNTIF($AD$3:AD2818,AD2818)-1,0)</f>
        <v>0</v>
      </c>
    </row>
    <row r="2819" spans="24:31" x14ac:dyDescent="0.25">
      <c r="X2819" s="1"/>
      <c r="Y2819" s="1"/>
      <c r="AD2819">
        <f>IF(data[[#This Row],[type]]="score",SUMPRODUCT($J$1:$AC$1,data[[#This Row],[ci.hts_index]:[stat.tb]]),-1)</f>
        <v>-1</v>
      </c>
      <c r="AE2819">
        <f>IF(data[[#This Row],[type]]="score",RANK(data[[#This Row],[score]],data[score])+COUNTIF($AD$3:AD2819,AD2819)-1,0)</f>
        <v>0</v>
      </c>
    </row>
    <row r="2820" spans="24:31" x14ac:dyDescent="0.25">
      <c r="X2820" s="1"/>
      <c r="Y2820" s="1"/>
      <c r="AD2820">
        <f>IF(data[[#This Row],[type]]="score",SUMPRODUCT($J$1:$AC$1,data[[#This Row],[ci.hts_index]:[stat.tb]]),-1)</f>
        <v>-1</v>
      </c>
      <c r="AE2820">
        <f>IF(data[[#This Row],[type]]="score",RANK(data[[#This Row],[score]],data[score])+COUNTIF($AD$3:AD2820,AD2820)-1,0)</f>
        <v>0</v>
      </c>
    </row>
    <row r="2821" spans="24:31" x14ac:dyDescent="0.25">
      <c r="X2821" s="1"/>
      <c r="Y2821" s="1"/>
      <c r="AD2821">
        <f>IF(data[[#This Row],[type]]="score",SUMPRODUCT($J$1:$AC$1,data[[#This Row],[ci.hts_index]:[stat.tb]]),-1)</f>
        <v>-1</v>
      </c>
      <c r="AE2821">
        <f>IF(data[[#This Row],[type]]="score",RANK(data[[#This Row],[score]],data[score])+COUNTIF($AD$3:AD2821,AD2821)-1,0)</f>
        <v>0</v>
      </c>
    </row>
    <row r="2822" spans="24:31" x14ac:dyDescent="0.25">
      <c r="X2822" s="1"/>
      <c r="Y2822" s="1"/>
      <c r="AD2822">
        <f>IF(data[[#This Row],[type]]="score",SUMPRODUCT($J$1:$AC$1,data[[#This Row],[ci.hts_index]:[stat.tb]]),-1)</f>
        <v>-1</v>
      </c>
      <c r="AE2822">
        <f>IF(data[[#This Row],[type]]="score",RANK(data[[#This Row],[score]],data[score])+COUNTIF($AD$3:AD2822,AD2822)-1,0)</f>
        <v>0</v>
      </c>
    </row>
    <row r="2823" spans="24:31" x14ac:dyDescent="0.25">
      <c r="X2823" s="1"/>
      <c r="Y2823" s="1"/>
      <c r="AD2823">
        <f>IF(data[[#This Row],[type]]="score",SUMPRODUCT($J$1:$AC$1,data[[#This Row],[ci.hts_index]:[stat.tb]]),-1)</f>
        <v>-1</v>
      </c>
      <c r="AE2823">
        <f>IF(data[[#This Row],[type]]="score",RANK(data[[#This Row],[score]],data[score])+COUNTIF($AD$3:AD2823,AD2823)-1,0)</f>
        <v>0</v>
      </c>
    </row>
    <row r="2824" spans="24:31" x14ac:dyDescent="0.25">
      <c r="X2824" s="1"/>
      <c r="Y2824" s="1"/>
      <c r="AD2824">
        <f>IF(data[[#This Row],[type]]="score",SUMPRODUCT($J$1:$AC$1,data[[#This Row],[ci.hts_index]:[stat.tb]]),-1)</f>
        <v>-1</v>
      </c>
      <c r="AE2824">
        <f>IF(data[[#This Row],[type]]="score",RANK(data[[#This Row],[score]],data[score])+COUNTIF($AD$3:AD2824,AD2824)-1,0)</f>
        <v>0</v>
      </c>
    </row>
    <row r="2825" spans="24:31" x14ac:dyDescent="0.25">
      <c r="X2825" s="1"/>
      <c r="Y2825" s="1"/>
      <c r="AD2825">
        <f>IF(data[[#This Row],[type]]="score",SUMPRODUCT($J$1:$AC$1,data[[#This Row],[ci.hts_index]:[stat.tb]]),-1)</f>
        <v>-1</v>
      </c>
      <c r="AE2825">
        <f>IF(data[[#This Row],[type]]="score",RANK(data[[#This Row],[score]],data[score])+COUNTIF($AD$3:AD2825,AD2825)-1,0)</f>
        <v>0</v>
      </c>
    </row>
    <row r="2826" spans="24:31" x14ac:dyDescent="0.25">
      <c r="X2826" s="1"/>
      <c r="Y2826" s="1"/>
      <c r="AD2826">
        <f>IF(data[[#This Row],[type]]="score",SUMPRODUCT($J$1:$AC$1,data[[#This Row],[ci.hts_index]:[stat.tb]]),-1)</f>
        <v>-1</v>
      </c>
      <c r="AE2826">
        <f>IF(data[[#This Row],[type]]="score",RANK(data[[#This Row],[score]],data[score])+COUNTIF($AD$3:AD2826,AD2826)-1,0)</f>
        <v>0</v>
      </c>
    </row>
    <row r="2827" spans="24:31" x14ac:dyDescent="0.25">
      <c r="X2827" s="1"/>
      <c r="Y2827" s="1"/>
      <c r="AD2827">
        <f>IF(data[[#This Row],[type]]="score",SUMPRODUCT($J$1:$AC$1,data[[#This Row],[ci.hts_index]:[stat.tb]]),-1)</f>
        <v>-1</v>
      </c>
      <c r="AE2827">
        <f>IF(data[[#This Row],[type]]="score",RANK(data[[#This Row],[score]],data[score])+COUNTIF($AD$3:AD2827,AD2827)-1,0)</f>
        <v>0</v>
      </c>
    </row>
    <row r="2828" spans="24:31" x14ac:dyDescent="0.25">
      <c r="X2828" s="1"/>
      <c r="Y2828" s="1"/>
      <c r="AD2828">
        <f>IF(data[[#This Row],[type]]="score",SUMPRODUCT($J$1:$AC$1,data[[#This Row],[ci.hts_index]:[stat.tb]]),-1)</f>
        <v>-1</v>
      </c>
      <c r="AE2828">
        <f>IF(data[[#This Row],[type]]="score",RANK(data[[#This Row],[score]],data[score])+COUNTIF($AD$3:AD2828,AD2828)-1,0)</f>
        <v>0</v>
      </c>
    </row>
    <row r="2829" spans="24:31" x14ac:dyDescent="0.25">
      <c r="X2829" s="1"/>
      <c r="Y2829" s="1"/>
      <c r="AD2829">
        <f>IF(data[[#This Row],[type]]="score",SUMPRODUCT($J$1:$AC$1,data[[#This Row],[ci.hts_index]:[stat.tb]]),-1)</f>
        <v>-1</v>
      </c>
      <c r="AE2829">
        <f>IF(data[[#This Row],[type]]="score",RANK(data[[#This Row],[score]],data[score])+COUNTIF($AD$3:AD2829,AD2829)-1,0)</f>
        <v>0</v>
      </c>
    </row>
    <row r="2830" spans="24:31" x14ac:dyDescent="0.25">
      <c r="X2830" s="1"/>
      <c r="Y2830" s="1"/>
      <c r="AD2830">
        <f>IF(data[[#This Row],[type]]="score",SUMPRODUCT($J$1:$AC$1,data[[#This Row],[ci.hts_index]:[stat.tb]]),-1)</f>
        <v>-1</v>
      </c>
      <c r="AE2830">
        <f>IF(data[[#This Row],[type]]="score",RANK(data[[#This Row],[score]],data[score])+COUNTIF($AD$3:AD2830,AD2830)-1,0)</f>
        <v>0</v>
      </c>
    </row>
    <row r="2831" spans="24:31" x14ac:dyDescent="0.25">
      <c r="X2831" s="1"/>
      <c r="Y2831" s="1"/>
      <c r="AD2831">
        <f>IF(data[[#This Row],[type]]="score",SUMPRODUCT($J$1:$AC$1,data[[#This Row],[ci.hts_index]:[stat.tb]]),-1)</f>
        <v>-1</v>
      </c>
      <c r="AE2831">
        <f>IF(data[[#This Row],[type]]="score",RANK(data[[#This Row],[score]],data[score])+COUNTIF($AD$3:AD2831,AD2831)-1,0)</f>
        <v>0</v>
      </c>
    </row>
    <row r="2832" spans="24:31" x14ac:dyDescent="0.25">
      <c r="X2832" s="1"/>
      <c r="Y2832" s="1"/>
      <c r="AD2832">
        <f>IF(data[[#This Row],[type]]="score",SUMPRODUCT($J$1:$AC$1,data[[#This Row],[ci.hts_index]:[stat.tb]]),-1)</f>
        <v>-1</v>
      </c>
      <c r="AE2832">
        <f>IF(data[[#This Row],[type]]="score",RANK(data[[#This Row],[score]],data[score])+COUNTIF($AD$3:AD2832,AD2832)-1,0)</f>
        <v>0</v>
      </c>
    </row>
    <row r="2833" spans="24:31" x14ac:dyDescent="0.25">
      <c r="X2833" s="1"/>
      <c r="Y2833" s="1"/>
      <c r="AD2833">
        <f>IF(data[[#This Row],[type]]="score",SUMPRODUCT($J$1:$AC$1,data[[#This Row],[ci.hts_index]:[stat.tb]]),-1)</f>
        <v>-1</v>
      </c>
      <c r="AE2833">
        <f>IF(data[[#This Row],[type]]="score",RANK(data[[#This Row],[score]],data[score])+COUNTIF($AD$3:AD2833,AD2833)-1,0)</f>
        <v>0</v>
      </c>
    </row>
    <row r="2834" spans="24:31" x14ac:dyDescent="0.25">
      <c r="X2834" s="1"/>
      <c r="Y2834" s="1"/>
      <c r="AD2834">
        <f>IF(data[[#This Row],[type]]="score",SUMPRODUCT($J$1:$AC$1,data[[#This Row],[ci.hts_index]:[stat.tb]]),-1)</f>
        <v>-1</v>
      </c>
      <c r="AE2834">
        <f>IF(data[[#This Row],[type]]="score",RANK(data[[#This Row],[score]],data[score])+COUNTIF($AD$3:AD2834,AD2834)-1,0)</f>
        <v>0</v>
      </c>
    </row>
    <row r="2835" spans="24:31" x14ac:dyDescent="0.25">
      <c r="X2835" s="1"/>
      <c r="Y2835" s="1"/>
      <c r="AD2835">
        <f>IF(data[[#This Row],[type]]="score",SUMPRODUCT($J$1:$AC$1,data[[#This Row],[ci.hts_index]:[stat.tb]]),-1)</f>
        <v>-1</v>
      </c>
      <c r="AE2835">
        <f>IF(data[[#This Row],[type]]="score",RANK(data[[#This Row],[score]],data[score])+COUNTIF($AD$3:AD2835,AD2835)-1,0)</f>
        <v>0</v>
      </c>
    </row>
    <row r="2836" spans="24:31" x14ac:dyDescent="0.25">
      <c r="X2836" s="1"/>
      <c r="Y2836" s="1"/>
      <c r="AD2836">
        <f>IF(data[[#This Row],[type]]="score",SUMPRODUCT($J$1:$AC$1,data[[#This Row],[ci.hts_index]:[stat.tb]]),-1)</f>
        <v>-1</v>
      </c>
      <c r="AE2836">
        <f>IF(data[[#This Row],[type]]="score",RANK(data[[#This Row],[score]],data[score])+COUNTIF($AD$3:AD2836,AD2836)-1,0)</f>
        <v>0</v>
      </c>
    </row>
    <row r="2837" spans="24:31" x14ac:dyDescent="0.25">
      <c r="X2837" s="1"/>
      <c r="Y2837" s="1"/>
      <c r="AD2837">
        <f>IF(data[[#This Row],[type]]="score",SUMPRODUCT($J$1:$AC$1,data[[#This Row],[ci.hts_index]:[stat.tb]]),-1)</f>
        <v>-1</v>
      </c>
      <c r="AE2837">
        <f>IF(data[[#This Row],[type]]="score",RANK(data[[#This Row],[score]],data[score])+COUNTIF($AD$3:AD2837,AD2837)-1,0)</f>
        <v>0</v>
      </c>
    </row>
    <row r="2838" spans="24:31" x14ac:dyDescent="0.25">
      <c r="X2838" s="1"/>
      <c r="Y2838" s="1"/>
      <c r="AD2838">
        <f>IF(data[[#This Row],[type]]="score",SUMPRODUCT($J$1:$AC$1,data[[#This Row],[ci.hts_index]:[stat.tb]]),-1)</f>
        <v>-1</v>
      </c>
      <c r="AE2838">
        <f>IF(data[[#This Row],[type]]="score",RANK(data[[#This Row],[score]],data[score])+COUNTIF($AD$3:AD2838,AD2838)-1,0)</f>
        <v>0</v>
      </c>
    </row>
    <row r="2839" spans="24:31" x14ac:dyDescent="0.25">
      <c r="X2839" s="1"/>
      <c r="Y2839" s="1"/>
      <c r="AD2839">
        <f>IF(data[[#This Row],[type]]="score",SUMPRODUCT($J$1:$AC$1,data[[#This Row],[ci.hts_index]:[stat.tb]]),-1)</f>
        <v>-1</v>
      </c>
      <c r="AE2839">
        <f>IF(data[[#This Row],[type]]="score",RANK(data[[#This Row],[score]],data[score])+COUNTIF($AD$3:AD2839,AD2839)-1,0)</f>
        <v>0</v>
      </c>
    </row>
    <row r="2840" spans="24:31" x14ac:dyDescent="0.25">
      <c r="X2840" s="1"/>
      <c r="Y2840" s="1"/>
      <c r="AD2840">
        <f>IF(data[[#This Row],[type]]="score",SUMPRODUCT($J$1:$AC$1,data[[#This Row],[ci.hts_index]:[stat.tb]]),-1)</f>
        <v>-1</v>
      </c>
      <c r="AE2840">
        <f>IF(data[[#This Row],[type]]="score",RANK(data[[#This Row],[score]],data[score])+COUNTIF($AD$3:AD2840,AD2840)-1,0)</f>
        <v>0</v>
      </c>
    </row>
    <row r="2841" spans="24:31" x14ac:dyDescent="0.25">
      <c r="X2841" s="1"/>
      <c r="Y2841" s="1"/>
      <c r="AD2841">
        <f>IF(data[[#This Row],[type]]="score",SUMPRODUCT($J$1:$AC$1,data[[#This Row],[ci.hts_index]:[stat.tb]]),-1)</f>
        <v>-1</v>
      </c>
      <c r="AE2841">
        <f>IF(data[[#This Row],[type]]="score",RANK(data[[#This Row],[score]],data[score])+COUNTIF($AD$3:AD2841,AD2841)-1,0)</f>
        <v>0</v>
      </c>
    </row>
    <row r="2842" spans="24:31" x14ac:dyDescent="0.25">
      <c r="X2842" s="1"/>
      <c r="Y2842" s="1"/>
      <c r="AD2842">
        <f>IF(data[[#This Row],[type]]="score",SUMPRODUCT($J$1:$AC$1,data[[#This Row],[ci.hts_index]:[stat.tb]]),-1)</f>
        <v>-1</v>
      </c>
      <c r="AE2842">
        <f>IF(data[[#This Row],[type]]="score",RANK(data[[#This Row],[score]],data[score])+COUNTIF($AD$3:AD2842,AD2842)-1,0)</f>
        <v>0</v>
      </c>
    </row>
    <row r="2843" spans="24:31" x14ac:dyDescent="0.25">
      <c r="X2843" s="1"/>
      <c r="Y2843" s="1"/>
      <c r="AD2843">
        <f>IF(data[[#This Row],[type]]="score",SUMPRODUCT($J$1:$AC$1,data[[#This Row],[ci.hts_index]:[stat.tb]]),-1)</f>
        <v>-1</v>
      </c>
      <c r="AE2843">
        <f>IF(data[[#This Row],[type]]="score",RANK(data[[#This Row],[score]],data[score])+COUNTIF($AD$3:AD2843,AD2843)-1,0)</f>
        <v>0</v>
      </c>
    </row>
    <row r="2844" spans="24:31" x14ac:dyDescent="0.25">
      <c r="X2844" s="1"/>
      <c r="Y2844" s="1"/>
      <c r="AD2844">
        <f>IF(data[[#This Row],[type]]="score",SUMPRODUCT($J$1:$AC$1,data[[#This Row],[ci.hts_index]:[stat.tb]]),-1)</f>
        <v>-1</v>
      </c>
      <c r="AE2844">
        <f>IF(data[[#This Row],[type]]="score",RANK(data[[#This Row],[score]],data[score])+COUNTIF($AD$3:AD2844,AD2844)-1,0)</f>
        <v>0</v>
      </c>
    </row>
    <row r="2845" spans="24:31" x14ac:dyDescent="0.25">
      <c r="X2845" s="1"/>
      <c r="Y2845" s="1"/>
      <c r="AD2845">
        <f>IF(data[[#This Row],[type]]="score",SUMPRODUCT($J$1:$AC$1,data[[#This Row],[ci.hts_index]:[stat.tb]]),-1)</f>
        <v>-1</v>
      </c>
      <c r="AE2845">
        <f>IF(data[[#This Row],[type]]="score",RANK(data[[#This Row],[score]],data[score])+COUNTIF($AD$3:AD2845,AD2845)-1,0)</f>
        <v>0</v>
      </c>
    </row>
    <row r="2846" spans="24:31" x14ac:dyDescent="0.25">
      <c r="X2846" s="1"/>
      <c r="Y2846" s="1"/>
      <c r="AD2846">
        <f>IF(data[[#This Row],[type]]="score",SUMPRODUCT($J$1:$AC$1,data[[#This Row],[ci.hts_index]:[stat.tb]]),-1)</f>
        <v>-1</v>
      </c>
      <c r="AE2846">
        <f>IF(data[[#This Row],[type]]="score",RANK(data[[#This Row],[score]],data[score])+COUNTIF($AD$3:AD2846,AD2846)-1,0)</f>
        <v>0</v>
      </c>
    </row>
    <row r="2847" spans="24:31" x14ac:dyDescent="0.25">
      <c r="X2847" s="1"/>
      <c r="Y2847" s="1"/>
      <c r="AD2847">
        <f>IF(data[[#This Row],[type]]="score",SUMPRODUCT($J$1:$AC$1,data[[#This Row],[ci.hts_index]:[stat.tb]]),-1)</f>
        <v>-1</v>
      </c>
      <c r="AE2847">
        <f>IF(data[[#This Row],[type]]="score",RANK(data[[#This Row],[score]],data[score])+COUNTIF($AD$3:AD2847,AD2847)-1,0)</f>
        <v>0</v>
      </c>
    </row>
    <row r="2848" spans="24:31" x14ac:dyDescent="0.25">
      <c r="X2848" s="1"/>
      <c r="Y2848" s="1"/>
      <c r="AD2848">
        <f>IF(data[[#This Row],[type]]="score",SUMPRODUCT($J$1:$AC$1,data[[#This Row],[ci.hts_index]:[stat.tb]]),-1)</f>
        <v>-1</v>
      </c>
      <c r="AE2848">
        <f>IF(data[[#This Row],[type]]="score",RANK(data[[#This Row],[score]],data[score])+COUNTIF($AD$3:AD2848,AD2848)-1,0)</f>
        <v>0</v>
      </c>
    </row>
    <row r="2849" spans="24:31" x14ac:dyDescent="0.25">
      <c r="X2849" s="1"/>
      <c r="Y2849" s="1"/>
      <c r="AD2849">
        <f>IF(data[[#This Row],[type]]="score",SUMPRODUCT($J$1:$AC$1,data[[#This Row],[ci.hts_index]:[stat.tb]]),-1)</f>
        <v>-1</v>
      </c>
      <c r="AE2849">
        <f>IF(data[[#This Row],[type]]="score",RANK(data[[#This Row],[score]],data[score])+COUNTIF($AD$3:AD2849,AD2849)-1,0)</f>
        <v>0</v>
      </c>
    </row>
    <row r="2850" spans="24:31" x14ac:dyDescent="0.25">
      <c r="X2850" s="1"/>
      <c r="Y2850" s="1"/>
      <c r="AD2850">
        <f>IF(data[[#This Row],[type]]="score",SUMPRODUCT($J$1:$AC$1,data[[#This Row],[ci.hts_index]:[stat.tb]]),-1)</f>
        <v>-1</v>
      </c>
      <c r="AE2850">
        <f>IF(data[[#This Row],[type]]="score",RANK(data[[#This Row],[score]],data[score])+COUNTIF($AD$3:AD2850,AD2850)-1,0)</f>
        <v>0</v>
      </c>
    </row>
    <row r="2851" spans="24:31" x14ac:dyDescent="0.25">
      <c r="X2851" s="1"/>
      <c r="Y2851" s="1"/>
      <c r="AD2851">
        <f>IF(data[[#This Row],[type]]="score",SUMPRODUCT($J$1:$AC$1,data[[#This Row],[ci.hts_index]:[stat.tb]]),-1)</f>
        <v>-1</v>
      </c>
      <c r="AE2851">
        <f>IF(data[[#This Row],[type]]="score",RANK(data[[#This Row],[score]],data[score])+COUNTIF($AD$3:AD2851,AD2851)-1,0)</f>
        <v>0</v>
      </c>
    </row>
    <row r="2852" spans="24:31" x14ac:dyDescent="0.25">
      <c r="X2852" s="1"/>
      <c r="Y2852" s="1"/>
      <c r="AD2852">
        <f>IF(data[[#This Row],[type]]="score",SUMPRODUCT($J$1:$AC$1,data[[#This Row],[ci.hts_index]:[stat.tb]]),-1)</f>
        <v>-1</v>
      </c>
      <c r="AE2852">
        <f>IF(data[[#This Row],[type]]="score",RANK(data[[#This Row],[score]],data[score])+COUNTIF($AD$3:AD2852,AD2852)-1,0)</f>
        <v>0</v>
      </c>
    </row>
    <row r="2853" spans="24:31" x14ac:dyDescent="0.25">
      <c r="X2853" s="1"/>
      <c r="Y2853" s="1"/>
      <c r="AD2853">
        <f>IF(data[[#This Row],[type]]="score",SUMPRODUCT($J$1:$AC$1,data[[#This Row],[ci.hts_index]:[stat.tb]]),-1)</f>
        <v>-1</v>
      </c>
      <c r="AE2853">
        <f>IF(data[[#This Row],[type]]="score",RANK(data[[#This Row],[score]],data[score])+COUNTIF($AD$3:AD2853,AD2853)-1,0)</f>
        <v>0</v>
      </c>
    </row>
    <row r="2854" spans="24:31" x14ac:dyDescent="0.25">
      <c r="X2854" s="1"/>
      <c r="Y2854" s="1"/>
      <c r="AD2854">
        <f>IF(data[[#This Row],[type]]="score",SUMPRODUCT($J$1:$AC$1,data[[#This Row],[ci.hts_index]:[stat.tb]]),-1)</f>
        <v>-1</v>
      </c>
      <c r="AE2854">
        <f>IF(data[[#This Row],[type]]="score",RANK(data[[#This Row],[score]],data[score])+COUNTIF($AD$3:AD2854,AD2854)-1,0)</f>
        <v>0</v>
      </c>
    </row>
    <row r="2855" spans="24:31" x14ac:dyDescent="0.25">
      <c r="X2855" s="1"/>
      <c r="Y2855" s="1"/>
      <c r="AD2855">
        <f>IF(data[[#This Row],[type]]="score",SUMPRODUCT($J$1:$AC$1,data[[#This Row],[ci.hts_index]:[stat.tb]]),-1)</f>
        <v>-1</v>
      </c>
      <c r="AE2855">
        <f>IF(data[[#This Row],[type]]="score",RANK(data[[#This Row],[score]],data[score])+COUNTIF($AD$3:AD2855,AD2855)-1,0)</f>
        <v>0</v>
      </c>
    </row>
    <row r="2856" spans="24:31" x14ac:dyDescent="0.25">
      <c r="X2856" s="1"/>
      <c r="Y2856" s="1"/>
      <c r="AD2856">
        <f>IF(data[[#This Row],[type]]="score",SUMPRODUCT($J$1:$AC$1,data[[#This Row],[ci.hts_index]:[stat.tb]]),-1)</f>
        <v>-1</v>
      </c>
      <c r="AE2856">
        <f>IF(data[[#This Row],[type]]="score",RANK(data[[#This Row],[score]],data[score])+COUNTIF($AD$3:AD2856,AD2856)-1,0)</f>
        <v>0</v>
      </c>
    </row>
    <row r="2857" spans="24:31" x14ac:dyDescent="0.25">
      <c r="X2857" s="1"/>
      <c r="Y2857" s="1"/>
      <c r="AD2857">
        <f>IF(data[[#This Row],[type]]="score",SUMPRODUCT($J$1:$AC$1,data[[#This Row],[ci.hts_index]:[stat.tb]]),-1)</f>
        <v>-1</v>
      </c>
      <c r="AE2857">
        <f>IF(data[[#This Row],[type]]="score",RANK(data[[#This Row],[score]],data[score])+COUNTIF($AD$3:AD2857,AD2857)-1,0)</f>
        <v>0</v>
      </c>
    </row>
    <row r="2858" spans="24:31" x14ac:dyDescent="0.25">
      <c r="X2858" s="1"/>
      <c r="Y2858" s="1"/>
      <c r="AD2858">
        <f>IF(data[[#This Row],[type]]="score",SUMPRODUCT($J$1:$AC$1,data[[#This Row],[ci.hts_index]:[stat.tb]]),-1)</f>
        <v>-1</v>
      </c>
      <c r="AE2858">
        <f>IF(data[[#This Row],[type]]="score",RANK(data[[#This Row],[score]],data[score])+COUNTIF($AD$3:AD2858,AD2858)-1,0)</f>
        <v>0</v>
      </c>
    </row>
    <row r="2859" spans="24:31" x14ac:dyDescent="0.25">
      <c r="X2859" s="1"/>
      <c r="Y2859" s="1"/>
      <c r="AD2859">
        <f>IF(data[[#This Row],[type]]="score",SUMPRODUCT($J$1:$AC$1,data[[#This Row],[ci.hts_index]:[stat.tb]]),-1)</f>
        <v>-1</v>
      </c>
      <c r="AE2859">
        <f>IF(data[[#This Row],[type]]="score",RANK(data[[#This Row],[score]],data[score])+COUNTIF($AD$3:AD2859,AD2859)-1,0)</f>
        <v>0</v>
      </c>
    </row>
    <row r="2860" spans="24:31" x14ac:dyDescent="0.25">
      <c r="X2860" s="1"/>
      <c r="Y2860" s="1"/>
      <c r="AD2860">
        <f>IF(data[[#This Row],[type]]="score",SUMPRODUCT($J$1:$AC$1,data[[#This Row],[ci.hts_index]:[stat.tb]]),-1)</f>
        <v>-1</v>
      </c>
      <c r="AE2860">
        <f>IF(data[[#This Row],[type]]="score",RANK(data[[#This Row],[score]],data[score])+COUNTIF($AD$3:AD2860,AD2860)-1,0)</f>
        <v>0</v>
      </c>
    </row>
    <row r="2861" spans="24:31" x14ac:dyDescent="0.25">
      <c r="X2861" s="1"/>
      <c r="Y2861" s="1"/>
      <c r="AD2861">
        <f>IF(data[[#This Row],[type]]="score",SUMPRODUCT($J$1:$AC$1,data[[#This Row],[ci.hts_index]:[stat.tb]]),-1)</f>
        <v>-1</v>
      </c>
      <c r="AE2861">
        <f>IF(data[[#This Row],[type]]="score",RANK(data[[#This Row],[score]],data[score])+COUNTIF($AD$3:AD2861,AD2861)-1,0)</f>
        <v>0</v>
      </c>
    </row>
    <row r="2862" spans="24:31" x14ac:dyDescent="0.25">
      <c r="X2862" s="1"/>
      <c r="Y2862" s="1"/>
      <c r="AD2862">
        <f>IF(data[[#This Row],[type]]="score",SUMPRODUCT($J$1:$AC$1,data[[#This Row],[ci.hts_index]:[stat.tb]]),-1)</f>
        <v>-1</v>
      </c>
      <c r="AE2862">
        <f>IF(data[[#This Row],[type]]="score",RANK(data[[#This Row],[score]],data[score])+COUNTIF($AD$3:AD2862,AD2862)-1,0)</f>
        <v>0</v>
      </c>
    </row>
    <row r="2863" spans="24:31" x14ac:dyDescent="0.25">
      <c r="X2863" s="1"/>
      <c r="Y2863" s="1"/>
      <c r="AD2863">
        <f>IF(data[[#This Row],[type]]="score",SUMPRODUCT($J$1:$AC$1,data[[#This Row],[ci.hts_index]:[stat.tb]]),-1)</f>
        <v>-1</v>
      </c>
      <c r="AE2863">
        <f>IF(data[[#This Row],[type]]="score",RANK(data[[#This Row],[score]],data[score])+COUNTIF($AD$3:AD2863,AD2863)-1,0)</f>
        <v>0</v>
      </c>
    </row>
    <row r="2864" spans="24:31" x14ac:dyDescent="0.25">
      <c r="X2864" s="1"/>
      <c r="Y2864" s="1"/>
      <c r="AD2864">
        <f>IF(data[[#This Row],[type]]="score",SUMPRODUCT($J$1:$AC$1,data[[#This Row],[ci.hts_index]:[stat.tb]]),-1)</f>
        <v>-1</v>
      </c>
      <c r="AE2864">
        <f>IF(data[[#This Row],[type]]="score",RANK(data[[#This Row],[score]],data[score])+COUNTIF($AD$3:AD2864,AD2864)-1,0)</f>
        <v>0</v>
      </c>
    </row>
    <row r="2865" spans="24:31" x14ac:dyDescent="0.25">
      <c r="X2865" s="1"/>
      <c r="Y2865" s="1"/>
      <c r="AD2865">
        <f>IF(data[[#This Row],[type]]="score",SUMPRODUCT($J$1:$AC$1,data[[#This Row],[ci.hts_index]:[stat.tb]]),-1)</f>
        <v>-1</v>
      </c>
      <c r="AE2865">
        <f>IF(data[[#This Row],[type]]="score",RANK(data[[#This Row],[score]],data[score])+COUNTIF($AD$3:AD2865,AD2865)-1,0)</f>
        <v>0</v>
      </c>
    </row>
    <row r="2866" spans="24:31" x14ac:dyDescent="0.25">
      <c r="X2866" s="1"/>
      <c r="Y2866" s="1"/>
      <c r="AD2866">
        <f>IF(data[[#This Row],[type]]="score",SUMPRODUCT($J$1:$AC$1,data[[#This Row],[ci.hts_index]:[stat.tb]]),-1)</f>
        <v>-1</v>
      </c>
      <c r="AE2866">
        <f>IF(data[[#This Row],[type]]="score",RANK(data[[#This Row],[score]],data[score])+COUNTIF($AD$3:AD2866,AD2866)-1,0)</f>
        <v>0</v>
      </c>
    </row>
    <row r="2867" spans="24:31" x14ac:dyDescent="0.25">
      <c r="X2867" s="1"/>
      <c r="Y2867" s="1"/>
      <c r="AD2867">
        <f>IF(data[[#This Row],[type]]="score",SUMPRODUCT($J$1:$AC$1,data[[#This Row],[ci.hts_index]:[stat.tb]]),-1)</f>
        <v>-1</v>
      </c>
      <c r="AE2867">
        <f>IF(data[[#This Row],[type]]="score",RANK(data[[#This Row],[score]],data[score])+COUNTIF($AD$3:AD2867,AD2867)-1,0)</f>
        <v>0</v>
      </c>
    </row>
    <row r="2868" spans="24:31" x14ac:dyDescent="0.25">
      <c r="X2868" s="1"/>
      <c r="Y2868" s="1"/>
      <c r="AD2868">
        <f>IF(data[[#This Row],[type]]="score",SUMPRODUCT($J$1:$AC$1,data[[#This Row],[ci.hts_index]:[stat.tb]]),-1)</f>
        <v>-1</v>
      </c>
      <c r="AE2868">
        <f>IF(data[[#This Row],[type]]="score",RANK(data[[#This Row],[score]],data[score])+COUNTIF($AD$3:AD2868,AD2868)-1,0)</f>
        <v>0</v>
      </c>
    </row>
    <row r="2869" spans="24:31" x14ac:dyDescent="0.25">
      <c r="X2869" s="1"/>
      <c r="Y2869" s="1"/>
      <c r="AD2869">
        <f>IF(data[[#This Row],[type]]="score",SUMPRODUCT($J$1:$AC$1,data[[#This Row],[ci.hts_index]:[stat.tb]]),-1)</f>
        <v>-1</v>
      </c>
      <c r="AE2869">
        <f>IF(data[[#This Row],[type]]="score",RANK(data[[#This Row],[score]],data[score])+COUNTIF($AD$3:AD2869,AD2869)-1,0)</f>
        <v>0</v>
      </c>
    </row>
    <row r="2870" spans="24:31" x14ac:dyDescent="0.25">
      <c r="X2870" s="1"/>
      <c r="Y2870" s="1"/>
      <c r="AD2870">
        <f>IF(data[[#This Row],[type]]="score",SUMPRODUCT($J$1:$AC$1,data[[#This Row],[ci.hts_index]:[stat.tb]]),-1)</f>
        <v>-1</v>
      </c>
      <c r="AE2870">
        <f>IF(data[[#This Row],[type]]="score",RANK(data[[#This Row],[score]],data[score])+COUNTIF($AD$3:AD2870,AD2870)-1,0)</f>
        <v>0</v>
      </c>
    </row>
    <row r="2871" spans="24:31" x14ac:dyDescent="0.25">
      <c r="X2871" s="1"/>
      <c r="Y2871" s="1"/>
      <c r="AD2871">
        <f>IF(data[[#This Row],[type]]="score",SUMPRODUCT($J$1:$AC$1,data[[#This Row],[ci.hts_index]:[stat.tb]]),-1)</f>
        <v>-1</v>
      </c>
      <c r="AE2871">
        <f>IF(data[[#This Row],[type]]="score",RANK(data[[#This Row],[score]],data[score])+COUNTIF($AD$3:AD2871,AD2871)-1,0)</f>
        <v>0</v>
      </c>
    </row>
    <row r="2872" spans="24:31" x14ac:dyDescent="0.25">
      <c r="X2872" s="1"/>
      <c r="Y2872" s="1"/>
      <c r="AD2872">
        <f>IF(data[[#This Row],[type]]="score",SUMPRODUCT($J$1:$AC$1,data[[#This Row],[ci.hts_index]:[stat.tb]]),-1)</f>
        <v>-1</v>
      </c>
      <c r="AE2872">
        <f>IF(data[[#This Row],[type]]="score",RANK(data[[#This Row],[score]],data[score])+COUNTIF($AD$3:AD2872,AD2872)-1,0)</f>
        <v>0</v>
      </c>
    </row>
    <row r="2873" spans="24:31" x14ac:dyDescent="0.25">
      <c r="X2873" s="1"/>
      <c r="Y2873" s="1"/>
      <c r="AD2873">
        <f>IF(data[[#This Row],[type]]="score",SUMPRODUCT($J$1:$AC$1,data[[#This Row],[ci.hts_index]:[stat.tb]]),-1)</f>
        <v>-1</v>
      </c>
      <c r="AE2873">
        <f>IF(data[[#This Row],[type]]="score",RANK(data[[#This Row],[score]],data[score])+COUNTIF($AD$3:AD2873,AD2873)-1,0)</f>
        <v>0</v>
      </c>
    </row>
    <row r="2874" spans="24:31" x14ac:dyDescent="0.25">
      <c r="X2874" s="1"/>
      <c r="Y2874" s="1"/>
      <c r="AD2874">
        <f>IF(data[[#This Row],[type]]="score",SUMPRODUCT($J$1:$AC$1,data[[#This Row],[ci.hts_index]:[stat.tb]]),-1)</f>
        <v>-1</v>
      </c>
      <c r="AE2874">
        <f>IF(data[[#This Row],[type]]="score",RANK(data[[#This Row],[score]],data[score])+COUNTIF($AD$3:AD2874,AD2874)-1,0)</f>
        <v>0</v>
      </c>
    </row>
    <row r="2875" spans="24:31" x14ac:dyDescent="0.25">
      <c r="X2875" s="1"/>
      <c r="Y2875" s="1"/>
      <c r="AD2875">
        <f>IF(data[[#This Row],[type]]="score",SUMPRODUCT($J$1:$AC$1,data[[#This Row],[ci.hts_index]:[stat.tb]]),-1)</f>
        <v>-1</v>
      </c>
      <c r="AE2875">
        <f>IF(data[[#This Row],[type]]="score",RANK(data[[#This Row],[score]],data[score])+COUNTIF($AD$3:AD2875,AD2875)-1,0)</f>
        <v>0</v>
      </c>
    </row>
    <row r="2876" spans="24:31" x14ac:dyDescent="0.25">
      <c r="X2876" s="1"/>
      <c r="Y2876" s="1"/>
      <c r="AD2876">
        <f>IF(data[[#This Row],[type]]="score",SUMPRODUCT($J$1:$AC$1,data[[#This Row],[ci.hts_index]:[stat.tb]]),-1)</f>
        <v>-1</v>
      </c>
      <c r="AE2876">
        <f>IF(data[[#This Row],[type]]="score",RANK(data[[#This Row],[score]],data[score])+COUNTIF($AD$3:AD2876,AD2876)-1,0)</f>
        <v>0</v>
      </c>
    </row>
    <row r="2877" spans="24:31" x14ac:dyDescent="0.25">
      <c r="X2877" s="1"/>
      <c r="Y2877" s="1"/>
      <c r="AD2877">
        <f>IF(data[[#This Row],[type]]="score",SUMPRODUCT($J$1:$AC$1,data[[#This Row],[ci.hts_index]:[stat.tb]]),-1)</f>
        <v>-1</v>
      </c>
      <c r="AE2877">
        <f>IF(data[[#This Row],[type]]="score",RANK(data[[#This Row],[score]],data[score])+COUNTIF($AD$3:AD2877,AD2877)-1,0)</f>
        <v>0</v>
      </c>
    </row>
    <row r="2878" spans="24:31" x14ac:dyDescent="0.25">
      <c r="X2878" s="1"/>
      <c r="Y2878" s="1"/>
      <c r="AD2878">
        <f>IF(data[[#This Row],[type]]="score",SUMPRODUCT($J$1:$AC$1,data[[#This Row],[ci.hts_index]:[stat.tb]]),-1)</f>
        <v>-1</v>
      </c>
      <c r="AE2878">
        <f>IF(data[[#This Row],[type]]="score",RANK(data[[#This Row],[score]],data[score])+COUNTIF($AD$3:AD2878,AD2878)-1,0)</f>
        <v>0</v>
      </c>
    </row>
    <row r="2879" spans="24:31" x14ac:dyDescent="0.25">
      <c r="X2879" s="1"/>
      <c r="Y2879" s="1"/>
      <c r="AD2879">
        <f>IF(data[[#This Row],[type]]="score",SUMPRODUCT($J$1:$AC$1,data[[#This Row],[ci.hts_index]:[stat.tb]]),-1)</f>
        <v>-1</v>
      </c>
      <c r="AE2879">
        <f>IF(data[[#This Row],[type]]="score",RANK(data[[#This Row],[score]],data[score])+COUNTIF($AD$3:AD2879,AD2879)-1,0)</f>
        <v>0</v>
      </c>
    </row>
    <row r="2880" spans="24:31" x14ac:dyDescent="0.25">
      <c r="X2880" s="1"/>
      <c r="Y2880" s="1"/>
      <c r="AD2880">
        <f>IF(data[[#This Row],[type]]="score",SUMPRODUCT($J$1:$AC$1,data[[#This Row],[ci.hts_index]:[stat.tb]]),-1)</f>
        <v>-1</v>
      </c>
      <c r="AE2880">
        <f>IF(data[[#This Row],[type]]="score",RANK(data[[#This Row],[score]],data[score])+COUNTIF($AD$3:AD2880,AD2880)-1,0)</f>
        <v>0</v>
      </c>
    </row>
    <row r="2881" spans="24:31" x14ac:dyDescent="0.25">
      <c r="X2881" s="1"/>
      <c r="Y2881" s="1"/>
      <c r="AD2881">
        <f>IF(data[[#This Row],[type]]="score",SUMPRODUCT($J$1:$AC$1,data[[#This Row],[ci.hts_index]:[stat.tb]]),-1)</f>
        <v>-1</v>
      </c>
      <c r="AE2881">
        <f>IF(data[[#This Row],[type]]="score",RANK(data[[#This Row],[score]],data[score])+COUNTIF($AD$3:AD2881,AD2881)-1,0)</f>
        <v>0</v>
      </c>
    </row>
    <row r="2882" spans="24:31" x14ac:dyDescent="0.25">
      <c r="X2882" s="1"/>
      <c r="Y2882" s="1"/>
      <c r="AD2882">
        <f>IF(data[[#This Row],[type]]="score",SUMPRODUCT($J$1:$AC$1,data[[#This Row],[ci.hts_index]:[stat.tb]]),-1)</f>
        <v>-1</v>
      </c>
      <c r="AE2882">
        <f>IF(data[[#This Row],[type]]="score",RANK(data[[#This Row],[score]],data[score])+COUNTIF($AD$3:AD2882,AD2882)-1,0)</f>
        <v>0</v>
      </c>
    </row>
    <row r="2883" spans="24:31" x14ac:dyDescent="0.25">
      <c r="X2883" s="1"/>
      <c r="Y2883" s="1"/>
      <c r="AD2883">
        <f>IF(data[[#This Row],[type]]="score",SUMPRODUCT($J$1:$AC$1,data[[#This Row],[ci.hts_index]:[stat.tb]]),-1)</f>
        <v>-1</v>
      </c>
      <c r="AE2883">
        <f>IF(data[[#This Row],[type]]="score",RANK(data[[#This Row],[score]],data[score])+COUNTIF($AD$3:AD2883,AD2883)-1,0)</f>
        <v>0</v>
      </c>
    </row>
    <row r="2884" spans="24:31" x14ac:dyDescent="0.25">
      <c r="X2884" s="1"/>
      <c r="Y2884" s="1"/>
      <c r="AD2884">
        <f>IF(data[[#This Row],[type]]="score",SUMPRODUCT($J$1:$AC$1,data[[#This Row],[ci.hts_index]:[stat.tb]]),-1)</f>
        <v>-1</v>
      </c>
      <c r="AE2884">
        <f>IF(data[[#This Row],[type]]="score",RANK(data[[#This Row],[score]],data[score])+COUNTIF($AD$3:AD2884,AD2884)-1,0)</f>
        <v>0</v>
      </c>
    </row>
    <row r="2885" spans="24:31" x14ac:dyDescent="0.25">
      <c r="X2885" s="1"/>
      <c r="Y2885" s="1"/>
      <c r="AD2885">
        <f>IF(data[[#This Row],[type]]="score",SUMPRODUCT($J$1:$AC$1,data[[#This Row],[ci.hts_index]:[stat.tb]]),-1)</f>
        <v>-1</v>
      </c>
      <c r="AE2885">
        <f>IF(data[[#This Row],[type]]="score",RANK(data[[#This Row],[score]],data[score])+COUNTIF($AD$3:AD2885,AD2885)-1,0)</f>
        <v>0</v>
      </c>
    </row>
    <row r="2886" spans="24:31" x14ac:dyDescent="0.25">
      <c r="X2886" s="1"/>
      <c r="Y2886" s="1"/>
      <c r="AD2886">
        <f>IF(data[[#This Row],[type]]="score",SUMPRODUCT($J$1:$AC$1,data[[#This Row],[ci.hts_index]:[stat.tb]]),-1)</f>
        <v>-1</v>
      </c>
      <c r="AE2886">
        <f>IF(data[[#This Row],[type]]="score",RANK(data[[#This Row],[score]],data[score])+COUNTIF($AD$3:AD2886,AD2886)-1,0)</f>
        <v>0</v>
      </c>
    </row>
    <row r="2887" spans="24:31" x14ac:dyDescent="0.25">
      <c r="X2887" s="1"/>
      <c r="Y2887" s="1"/>
      <c r="AD2887">
        <f>IF(data[[#This Row],[type]]="score",SUMPRODUCT($J$1:$AC$1,data[[#This Row],[ci.hts_index]:[stat.tb]]),-1)</f>
        <v>-1</v>
      </c>
      <c r="AE2887">
        <f>IF(data[[#This Row],[type]]="score",RANK(data[[#This Row],[score]],data[score])+COUNTIF($AD$3:AD2887,AD2887)-1,0)</f>
        <v>0</v>
      </c>
    </row>
    <row r="2888" spans="24:31" x14ac:dyDescent="0.25">
      <c r="X2888" s="1"/>
      <c r="Y2888" s="1"/>
      <c r="AD2888">
        <f>IF(data[[#This Row],[type]]="score",SUMPRODUCT($J$1:$AC$1,data[[#This Row],[ci.hts_index]:[stat.tb]]),-1)</f>
        <v>-1</v>
      </c>
      <c r="AE2888">
        <f>IF(data[[#This Row],[type]]="score",RANK(data[[#This Row],[score]],data[score])+COUNTIF($AD$3:AD2888,AD2888)-1,0)</f>
        <v>0</v>
      </c>
    </row>
    <row r="2889" spans="24:31" x14ac:dyDescent="0.25">
      <c r="X2889" s="1"/>
      <c r="Y2889" s="1"/>
      <c r="AD2889">
        <f>IF(data[[#This Row],[type]]="score",SUMPRODUCT($J$1:$AC$1,data[[#This Row],[ci.hts_index]:[stat.tb]]),-1)</f>
        <v>-1</v>
      </c>
      <c r="AE2889">
        <f>IF(data[[#This Row],[type]]="score",RANK(data[[#This Row],[score]],data[score])+COUNTIF($AD$3:AD2889,AD2889)-1,0)</f>
        <v>0</v>
      </c>
    </row>
    <row r="2890" spans="24:31" x14ac:dyDescent="0.25">
      <c r="X2890" s="1"/>
      <c r="Y2890" s="1"/>
      <c r="AD2890">
        <f>IF(data[[#This Row],[type]]="score",SUMPRODUCT($J$1:$AC$1,data[[#This Row],[ci.hts_index]:[stat.tb]]),-1)</f>
        <v>-1</v>
      </c>
      <c r="AE2890">
        <f>IF(data[[#This Row],[type]]="score",RANK(data[[#This Row],[score]],data[score])+COUNTIF($AD$3:AD2890,AD2890)-1,0)</f>
        <v>0</v>
      </c>
    </row>
    <row r="2891" spans="24:31" x14ac:dyDescent="0.25">
      <c r="X2891" s="1"/>
      <c r="Y2891" s="1"/>
      <c r="AD2891">
        <f>IF(data[[#This Row],[type]]="score",SUMPRODUCT($J$1:$AC$1,data[[#This Row],[ci.hts_index]:[stat.tb]]),-1)</f>
        <v>-1</v>
      </c>
      <c r="AE2891">
        <f>IF(data[[#This Row],[type]]="score",RANK(data[[#This Row],[score]],data[score])+COUNTIF($AD$3:AD2891,AD2891)-1,0)</f>
        <v>0</v>
      </c>
    </row>
    <row r="2892" spans="24:31" x14ac:dyDescent="0.25">
      <c r="X2892" s="1"/>
      <c r="Y2892" s="1"/>
      <c r="AD2892">
        <f>IF(data[[#This Row],[type]]="score",SUMPRODUCT($J$1:$AC$1,data[[#This Row],[ci.hts_index]:[stat.tb]]),-1)</f>
        <v>-1</v>
      </c>
      <c r="AE2892">
        <f>IF(data[[#This Row],[type]]="score",RANK(data[[#This Row],[score]],data[score])+COUNTIF($AD$3:AD2892,AD2892)-1,0)</f>
        <v>0</v>
      </c>
    </row>
    <row r="2893" spans="24:31" x14ac:dyDescent="0.25">
      <c r="X2893" s="1"/>
      <c r="Y2893" s="1"/>
      <c r="AD2893">
        <f>IF(data[[#This Row],[type]]="score",SUMPRODUCT($J$1:$AC$1,data[[#This Row],[ci.hts_index]:[stat.tb]]),-1)</f>
        <v>-1</v>
      </c>
      <c r="AE2893">
        <f>IF(data[[#This Row],[type]]="score",RANK(data[[#This Row],[score]],data[score])+COUNTIF($AD$3:AD2893,AD2893)-1,0)</f>
        <v>0</v>
      </c>
    </row>
    <row r="2894" spans="24:31" x14ac:dyDescent="0.25">
      <c r="X2894" s="1"/>
      <c r="Y2894" s="1"/>
      <c r="AD2894">
        <f>IF(data[[#This Row],[type]]="score",SUMPRODUCT($J$1:$AC$1,data[[#This Row],[ci.hts_index]:[stat.tb]]),-1)</f>
        <v>-1</v>
      </c>
      <c r="AE2894">
        <f>IF(data[[#This Row],[type]]="score",RANK(data[[#This Row],[score]],data[score])+COUNTIF($AD$3:AD2894,AD2894)-1,0)</f>
        <v>0</v>
      </c>
    </row>
    <row r="2895" spans="24:31" x14ac:dyDescent="0.25">
      <c r="X2895" s="1"/>
      <c r="Y2895" s="1"/>
      <c r="AD2895">
        <f>IF(data[[#This Row],[type]]="score",SUMPRODUCT($J$1:$AC$1,data[[#This Row],[ci.hts_index]:[stat.tb]]),-1)</f>
        <v>-1</v>
      </c>
      <c r="AE2895">
        <f>IF(data[[#This Row],[type]]="score",RANK(data[[#This Row],[score]],data[score])+COUNTIF($AD$3:AD2895,AD2895)-1,0)</f>
        <v>0</v>
      </c>
    </row>
    <row r="2896" spans="24:31" x14ac:dyDescent="0.25">
      <c r="X2896" s="1"/>
      <c r="Y2896" s="1"/>
      <c r="AD2896">
        <f>IF(data[[#This Row],[type]]="score",SUMPRODUCT($J$1:$AC$1,data[[#This Row],[ci.hts_index]:[stat.tb]]),-1)</f>
        <v>-1</v>
      </c>
      <c r="AE2896">
        <f>IF(data[[#This Row],[type]]="score",RANK(data[[#This Row],[score]],data[score])+COUNTIF($AD$3:AD2896,AD2896)-1,0)</f>
        <v>0</v>
      </c>
    </row>
    <row r="2897" spans="24:31" x14ac:dyDescent="0.25">
      <c r="X2897" s="1"/>
      <c r="Y2897" s="1"/>
      <c r="AD2897">
        <f>IF(data[[#This Row],[type]]="score",SUMPRODUCT($J$1:$AC$1,data[[#This Row],[ci.hts_index]:[stat.tb]]),-1)</f>
        <v>-1</v>
      </c>
      <c r="AE2897">
        <f>IF(data[[#This Row],[type]]="score",RANK(data[[#This Row],[score]],data[score])+COUNTIF($AD$3:AD2897,AD2897)-1,0)</f>
        <v>0</v>
      </c>
    </row>
    <row r="2898" spans="24:31" x14ac:dyDescent="0.25">
      <c r="X2898" s="1"/>
      <c r="Y2898" s="1"/>
      <c r="AD2898">
        <f>IF(data[[#This Row],[type]]="score",SUMPRODUCT($J$1:$AC$1,data[[#This Row],[ci.hts_index]:[stat.tb]]),-1)</f>
        <v>-1</v>
      </c>
      <c r="AE2898">
        <f>IF(data[[#This Row],[type]]="score",RANK(data[[#This Row],[score]],data[score])+COUNTIF($AD$3:AD2898,AD2898)-1,0)</f>
        <v>0</v>
      </c>
    </row>
    <row r="2899" spans="24:31" x14ac:dyDescent="0.25">
      <c r="X2899" s="1"/>
      <c r="Y2899" s="1"/>
      <c r="AD2899">
        <f>IF(data[[#This Row],[type]]="score",SUMPRODUCT($J$1:$AC$1,data[[#This Row],[ci.hts_index]:[stat.tb]]),-1)</f>
        <v>-1</v>
      </c>
      <c r="AE2899">
        <f>IF(data[[#This Row],[type]]="score",RANK(data[[#This Row],[score]],data[score])+COUNTIF($AD$3:AD2899,AD2899)-1,0)</f>
        <v>0</v>
      </c>
    </row>
    <row r="2900" spans="24:31" x14ac:dyDescent="0.25">
      <c r="X2900" s="1"/>
      <c r="Y2900" s="1"/>
      <c r="AD2900">
        <f>IF(data[[#This Row],[type]]="score",SUMPRODUCT($J$1:$AC$1,data[[#This Row],[ci.hts_index]:[stat.tb]]),-1)</f>
        <v>-1</v>
      </c>
      <c r="AE2900">
        <f>IF(data[[#This Row],[type]]="score",RANK(data[[#This Row],[score]],data[score])+COUNTIF($AD$3:AD2900,AD2900)-1,0)</f>
        <v>0</v>
      </c>
    </row>
    <row r="2901" spans="24:31" x14ac:dyDescent="0.25">
      <c r="X2901" s="1"/>
      <c r="Y2901" s="1"/>
      <c r="AD2901">
        <f>IF(data[[#This Row],[type]]="score",SUMPRODUCT($J$1:$AC$1,data[[#This Row],[ci.hts_index]:[stat.tb]]),-1)</f>
        <v>-1</v>
      </c>
      <c r="AE2901">
        <f>IF(data[[#This Row],[type]]="score",RANK(data[[#This Row],[score]],data[score])+COUNTIF($AD$3:AD2901,AD2901)-1,0)</f>
        <v>0</v>
      </c>
    </row>
    <row r="2902" spans="24:31" x14ac:dyDescent="0.25">
      <c r="X2902" s="1"/>
      <c r="Y2902" s="1"/>
      <c r="AD2902">
        <f>IF(data[[#This Row],[type]]="score",SUMPRODUCT($J$1:$AC$1,data[[#This Row],[ci.hts_index]:[stat.tb]]),-1)</f>
        <v>-1</v>
      </c>
      <c r="AE2902">
        <f>IF(data[[#This Row],[type]]="score",RANK(data[[#This Row],[score]],data[score])+COUNTIF($AD$3:AD2902,AD2902)-1,0)</f>
        <v>0</v>
      </c>
    </row>
    <row r="2903" spans="24:31" x14ac:dyDescent="0.25">
      <c r="X2903" s="1"/>
      <c r="Y2903" s="1"/>
      <c r="AD2903">
        <f>IF(data[[#This Row],[type]]="score",SUMPRODUCT($J$1:$AC$1,data[[#This Row],[ci.hts_index]:[stat.tb]]),-1)</f>
        <v>-1</v>
      </c>
      <c r="AE2903">
        <f>IF(data[[#This Row],[type]]="score",RANK(data[[#This Row],[score]],data[score])+COUNTIF($AD$3:AD2903,AD2903)-1,0)</f>
        <v>0</v>
      </c>
    </row>
    <row r="2904" spans="24:31" x14ac:dyDescent="0.25">
      <c r="X2904" s="1"/>
      <c r="Y2904" s="1"/>
      <c r="AD2904">
        <f>IF(data[[#This Row],[type]]="score",SUMPRODUCT($J$1:$AC$1,data[[#This Row],[ci.hts_index]:[stat.tb]]),-1)</f>
        <v>-1</v>
      </c>
      <c r="AE2904">
        <f>IF(data[[#This Row],[type]]="score",RANK(data[[#This Row],[score]],data[score])+COUNTIF($AD$3:AD2904,AD2904)-1,0)</f>
        <v>0</v>
      </c>
    </row>
    <row r="2905" spans="24:31" x14ac:dyDescent="0.25">
      <c r="X2905" s="1"/>
      <c r="Y2905" s="1"/>
      <c r="AD2905">
        <f>IF(data[[#This Row],[type]]="score",SUMPRODUCT($J$1:$AC$1,data[[#This Row],[ci.hts_index]:[stat.tb]]),-1)</f>
        <v>-1</v>
      </c>
      <c r="AE2905">
        <f>IF(data[[#This Row],[type]]="score",RANK(data[[#This Row],[score]],data[score])+COUNTIF($AD$3:AD2905,AD2905)-1,0)</f>
        <v>0</v>
      </c>
    </row>
    <row r="2906" spans="24:31" x14ac:dyDescent="0.25">
      <c r="X2906" s="1"/>
      <c r="Y2906" s="1"/>
      <c r="AD2906">
        <f>IF(data[[#This Row],[type]]="score",SUMPRODUCT($J$1:$AC$1,data[[#This Row],[ci.hts_index]:[stat.tb]]),-1)</f>
        <v>-1</v>
      </c>
      <c r="AE2906">
        <f>IF(data[[#This Row],[type]]="score",RANK(data[[#This Row],[score]],data[score])+COUNTIF($AD$3:AD2906,AD2906)-1,0)</f>
        <v>0</v>
      </c>
    </row>
    <row r="2907" spans="24:31" x14ac:dyDescent="0.25">
      <c r="X2907" s="1"/>
      <c r="Y2907" s="1"/>
      <c r="AD2907">
        <f>IF(data[[#This Row],[type]]="score",SUMPRODUCT($J$1:$AC$1,data[[#This Row],[ci.hts_index]:[stat.tb]]),-1)</f>
        <v>-1</v>
      </c>
      <c r="AE2907">
        <f>IF(data[[#This Row],[type]]="score",RANK(data[[#This Row],[score]],data[score])+COUNTIF($AD$3:AD2907,AD2907)-1,0)</f>
        <v>0</v>
      </c>
    </row>
    <row r="2908" spans="24:31" x14ac:dyDescent="0.25">
      <c r="X2908" s="1"/>
      <c r="Y2908" s="1"/>
      <c r="AD2908">
        <f>IF(data[[#This Row],[type]]="score",SUMPRODUCT($J$1:$AC$1,data[[#This Row],[ci.hts_index]:[stat.tb]]),-1)</f>
        <v>-1</v>
      </c>
      <c r="AE2908">
        <f>IF(data[[#This Row],[type]]="score",RANK(data[[#This Row],[score]],data[score])+COUNTIF($AD$3:AD2908,AD2908)-1,0)</f>
        <v>0</v>
      </c>
    </row>
    <row r="2909" spans="24:31" x14ac:dyDescent="0.25">
      <c r="X2909" s="1"/>
      <c r="Y2909" s="1"/>
      <c r="AD2909">
        <f>IF(data[[#This Row],[type]]="score",SUMPRODUCT($J$1:$AC$1,data[[#This Row],[ci.hts_index]:[stat.tb]]),-1)</f>
        <v>-1</v>
      </c>
      <c r="AE2909">
        <f>IF(data[[#This Row],[type]]="score",RANK(data[[#This Row],[score]],data[score])+COUNTIF($AD$3:AD2909,AD2909)-1,0)</f>
        <v>0</v>
      </c>
    </row>
    <row r="2910" spans="24:31" x14ac:dyDescent="0.25">
      <c r="X2910" s="1"/>
      <c r="Y2910" s="1"/>
      <c r="AD2910">
        <f>IF(data[[#This Row],[type]]="score",SUMPRODUCT($J$1:$AC$1,data[[#This Row],[ci.hts_index]:[stat.tb]]),-1)</f>
        <v>-1</v>
      </c>
      <c r="AE2910">
        <f>IF(data[[#This Row],[type]]="score",RANK(data[[#This Row],[score]],data[score])+COUNTIF($AD$3:AD2910,AD2910)-1,0)</f>
        <v>0</v>
      </c>
    </row>
    <row r="2911" spans="24:31" x14ac:dyDescent="0.25">
      <c r="X2911" s="1"/>
      <c r="Y2911" s="1"/>
      <c r="AD2911">
        <f>IF(data[[#This Row],[type]]="score",SUMPRODUCT($J$1:$AC$1,data[[#This Row],[ci.hts_index]:[stat.tb]]),-1)</f>
        <v>-1</v>
      </c>
      <c r="AE2911">
        <f>IF(data[[#This Row],[type]]="score",RANK(data[[#This Row],[score]],data[score])+COUNTIF($AD$3:AD2911,AD2911)-1,0)</f>
        <v>0</v>
      </c>
    </row>
    <row r="2912" spans="24:31" x14ac:dyDescent="0.25">
      <c r="X2912" s="1"/>
      <c r="Y2912" s="1"/>
      <c r="AD2912">
        <f>IF(data[[#This Row],[type]]="score",SUMPRODUCT($J$1:$AC$1,data[[#This Row],[ci.hts_index]:[stat.tb]]),-1)</f>
        <v>-1</v>
      </c>
      <c r="AE2912">
        <f>IF(data[[#This Row],[type]]="score",RANK(data[[#This Row],[score]],data[score])+COUNTIF($AD$3:AD2912,AD2912)-1,0)</f>
        <v>0</v>
      </c>
    </row>
    <row r="2913" spans="24:31" x14ac:dyDescent="0.25">
      <c r="X2913" s="1"/>
      <c r="Y2913" s="1"/>
      <c r="AD2913">
        <f>IF(data[[#This Row],[type]]="score",SUMPRODUCT($J$1:$AC$1,data[[#This Row],[ci.hts_index]:[stat.tb]]),-1)</f>
        <v>-1</v>
      </c>
      <c r="AE2913">
        <f>IF(data[[#This Row],[type]]="score",RANK(data[[#This Row],[score]],data[score])+COUNTIF($AD$3:AD2913,AD2913)-1,0)</f>
        <v>0</v>
      </c>
    </row>
    <row r="2914" spans="24:31" x14ac:dyDescent="0.25">
      <c r="X2914" s="1"/>
      <c r="Y2914" s="1"/>
      <c r="AD2914">
        <f>IF(data[[#This Row],[type]]="score",SUMPRODUCT($J$1:$AC$1,data[[#This Row],[ci.hts_index]:[stat.tb]]),-1)</f>
        <v>-1</v>
      </c>
      <c r="AE2914">
        <f>IF(data[[#This Row],[type]]="score",RANK(data[[#This Row],[score]],data[score])+COUNTIF($AD$3:AD2914,AD2914)-1,0)</f>
        <v>0</v>
      </c>
    </row>
    <row r="2915" spans="24:31" x14ac:dyDescent="0.25">
      <c r="X2915" s="1"/>
      <c r="Y2915" s="1"/>
      <c r="AD2915">
        <f>IF(data[[#This Row],[type]]="score",SUMPRODUCT($J$1:$AC$1,data[[#This Row],[ci.hts_index]:[stat.tb]]),-1)</f>
        <v>-1</v>
      </c>
      <c r="AE2915">
        <f>IF(data[[#This Row],[type]]="score",RANK(data[[#This Row],[score]],data[score])+COUNTIF($AD$3:AD2915,AD2915)-1,0)</f>
        <v>0</v>
      </c>
    </row>
    <row r="2916" spans="24:31" x14ac:dyDescent="0.25">
      <c r="X2916" s="1"/>
      <c r="Y2916" s="1"/>
      <c r="AD2916">
        <f>IF(data[[#This Row],[type]]="score",SUMPRODUCT($J$1:$AC$1,data[[#This Row],[ci.hts_index]:[stat.tb]]),-1)</f>
        <v>-1</v>
      </c>
      <c r="AE2916">
        <f>IF(data[[#This Row],[type]]="score",RANK(data[[#This Row],[score]],data[score])+COUNTIF($AD$3:AD2916,AD2916)-1,0)</f>
        <v>0</v>
      </c>
    </row>
    <row r="2917" spans="24:31" x14ac:dyDescent="0.25">
      <c r="X2917" s="1"/>
      <c r="Y2917" s="1"/>
      <c r="AD2917">
        <f>IF(data[[#This Row],[type]]="score",SUMPRODUCT($J$1:$AC$1,data[[#This Row],[ci.hts_index]:[stat.tb]]),-1)</f>
        <v>-1</v>
      </c>
      <c r="AE2917">
        <f>IF(data[[#This Row],[type]]="score",RANK(data[[#This Row],[score]],data[score])+COUNTIF($AD$3:AD2917,AD2917)-1,0)</f>
        <v>0</v>
      </c>
    </row>
    <row r="2918" spans="24:31" x14ac:dyDescent="0.25">
      <c r="X2918" s="1"/>
      <c r="Y2918" s="1"/>
      <c r="AD2918">
        <f>IF(data[[#This Row],[type]]="score",SUMPRODUCT($J$1:$AC$1,data[[#This Row],[ci.hts_index]:[stat.tb]]),-1)</f>
        <v>-1</v>
      </c>
      <c r="AE2918">
        <f>IF(data[[#This Row],[type]]="score",RANK(data[[#This Row],[score]],data[score])+COUNTIF($AD$3:AD2918,AD2918)-1,0)</f>
        <v>0</v>
      </c>
    </row>
    <row r="2919" spans="24:31" x14ac:dyDescent="0.25">
      <c r="X2919" s="1"/>
      <c r="Y2919" s="1"/>
      <c r="AD2919">
        <f>IF(data[[#This Row],[type]]="score",SUMPRODUCT($J$1:$AC$1,data[[#This Row],[ci.hts_index]:[stat.tb]]),-1)</f>
        <v>-1</v>
      </c>
      <c r="AE2919">
        <f>IF(data[[#This Row],[type]]="score",RANK(data[[#This Row],[score]],data[score])+COUNTIF($AD$3:AD2919,AD2919)-1,0)</f>
        <v>0</v>
      </c>
    </row>
    <row r="2920" spans="24:31" x14ac:dyDescent="0.25">
      <c r="X2920" s="1"/>
      <c r="Y2920" s="1"/>
      <c r="AD2920">
        <f>IF(data[[#This Row],[type]]="score",SUMPRODUCT($J$1:$AC$1,data[[#This Row],[ci.hts_index]:[stat.tb]]),-1)</f>
        <v>-1</v>
      </c>
      <c r="AE2920">
        <f>IF(data[[#This Row],[type]]="score",RANK(data[[#This Row],[score]],data[score])+COUNTIF($AD$3:AD2920,AD2920)-1,0)</f>
        <v>0</v>
      </c>
    </row>
    <row r="2921" spans="24:31" x14ac:dyDescent="0.25">
      <c r="X2921" s="1"/>
      <c r="Y2921" s="1"/>
      <c r="AD2921">
        <f>IF(data[[#This Row],[type]]="score",SUMPRODUCT($J$1:$AC$1,data[[#This Row],[ci.hts_index]:[stat.tb]]),-1)</f>
        <v>-1</v>
      </c>
      <c r="AE2921">
        <f>IF(data[[#This Row],[type]]="score",RANK(data[[#This Row],[score]],data[score])+COUNTIF($AD$3:AD2921,AD2921)-1,0)</f>
        <v>0</v>
      </c>
    </row>
    <row r="2922" spans="24:31" x14ac:dyDescent="0.25">
      <c r="X2922" s="1"/>
      <c r="Y2922" s="1"/>
      <c r="AD2922">
        <f>IF(data[[#This Row],[type]]="score",SUMPRODUCT($J$1:$AC$1,data[[#This Row],[ci.hts_index]:[stat.tb]]),-1)</f>
        <v>-1</v>
      </c>
      <c r="AE2922">
        <f>IF(data[[#This Row],[type]]="score",RANK(data[[#This Row],[score]],data[score])+COUNTIF($AD$3:AD2922,AD2922)-1,0)</f>
        <v>0</v>
      </c>
    </row>
    <row r="2923" spans="24:31" x14ac:dyDescent="0.25">
      <c r="X2923" s="1"/>
      <c r="Y2923" s="1"/>
      <c r="AD2923">
        <f>IF(data[[#This Row],[type]]="score",SUMPRODUCT($J$1:$AC$1,data[[#This Row],[ci.hts_index]:[stat.tb]]),-1)</f>
        <v>-1</v>
      </c>
      <c r="AE2923">
        <f>IF(data[[#This Row],[type]]="score",RANK(data[[#This Row],[score]],data[score])+COUNTIF($AD$3:AD2923,AD2923)-1,0)</f>
        <v>0</v>
      </c>
    </row>
    <row r="2924" spans="24:31" x14ac:dyDescent="0.25">
      <c r="X2924" s="1"/>
      <c r="Y2924" s="1"/>
      <c r="AD2924">
        <f>IF(data[[#This Row],[type]]="score",SUMPRODUCT($J$1:$AC$1,data[[#This Row],[ci.hts_index]:[stat.tb]]),-1)</f>
        <v>-1</v>
      </c>
      <c r="AE2924">
        <f>IF(data[[#This Row],[type]]="score",RANK(data[[#This Row],[score]],data[score])+COUNTIF($AD$3:AD2924,AD2924)-1,0)</f>
        <v>0</v>
      </c>
    </row>
    <row r="2925" spans="24:31" x14ac:dyDescent="0.25">
      <c r="X2925" s="1"/>
      <c r="Y2925" s="1"/>
      <c r="AD2925">
        <f>IF(data[[#This Row],[type]]="score",SUMPRODUCT($J$1:$AC$1,data[[#This Row],[ci.hts_index]:[stat.tb]]),-1)</f>
        <v>-1</v>
      </c>
      <c r="AE2925">
        <f>IF(data[[#This Row],[type]]="score",RANK(data[[#This Row],[score]],data[score])+COUNTIF($AD$3:AD2925,AD2925)-1,0)</f>
        <v>0</v>
      </c>
    </row>
    <row r="2926" spans="24:31" x14ac:dyDescent="0.25">
      <c r="X2926" s="1"/>
      <c r="Y2926" s="1"/>
      <c r="AD2926">
        <f>IF(data[[#This Row],[type]]="score",SUMPRODUCT($J$1:$AC$1,data[[#This Row],[ci.hts_index]:[stat.tb]]),-1)</f>
        <v>-1</v>
      </c>
      <c r="AE2926">
        <f>IF(data[[#This Row],[type]]="score",RANK(data[[#This Row],[score]],data[score])+COUNTIF($AD$3:AD2926,AD2926)-1,0)</f>
        <v>0</v>
      </c>
    </row>
    <row r="2927" spans="24:31" x14ac:dyDescent="0.25">
      <c r="X2927" s="1"/>
      <c r="Y2927" s="1"/>
      <c r="AD2927">
        <f>IF(data[[#This Row],[type]]="score",SUMPRODUCT($J$1:$AC$1,data[[#This Row],[ci.hts_index]:[stat.tb]]),-1)</f>
        <v>-1</v>
      </c>
      <c r="AE2927">
        <f>IF(data[[#This Row],[type]]="score",RANK(data[[#This Row],[score]],data[score])+COUNTIF($AD$3:AD2927,AD2927)-1,0)</f>
        <v>0</v>
      </c>
    </row>
    <row r="2928" spans="24:31" x14ac:dyDescent="0.25">
      <c r="X2928" s="1"/>
      <c r="Y2928" s="1"/>
      <c r="AD2928">
        <f>IF(data[[#This Row],[type]]="score",SUMPRODUCT($J$1:$AC$1,data[[#This Row],[ci.hts_index]:[stat.tb]]),-1)</f>
        <v>-1</v>
      </c>
      <c r="AE2928">
        <f>IF(data[[#This Row],[type]]="score",RANK(data[[#This Row],[score]],data[score])+COUNTIF($AD$3:AD2928,AD2928)-1,0)</f>
        <v>0</v>
      </c>
    </row>
    <row r="2929" spans="24:31" x14ac:dyDescent="0.25">
      <c r="X2929" s="1"/>
      <c r="Y2929" s="1"/>
      <c r="AD2929">
        <f>IF(data[[#This Row],[type]]="score",SUMPRODUCT($J$1:$AC$1,data[[#This Row],[ci.hts_index]:[stat.tb]]),-1)</f>
        <v>-1</v>
      </c>
      <c r="AE2929">
        <f>IF(data[[#This Row],[type]]="score",RANK(data[[#This Row],[score]],data[score])+COUNTIF($AD$3:AD2929,AD2929)-1,0)</f>
        <v>0</v>
      </c>
    </row>
    <row r="2930" spans="24:31" x14ac:dyDescent="0.25">
      <c r="X2930" s="1"/>
      <c r="Y2930" s="1"/>
      <c r="AD2930">
        <f>IF(data[[#This Row],[type]]="score",SUMPRODUCT($J$1:$AC$1,data[[#This Row],[ci.hts_index]:[stat.tb]]),-1)</f>
        <v>-1</v>
      </c>
      <c r="AE2930">
        <f>IF(data[[#This Row],[type]]="score",RANK(data[[#This Row],[score]],data[score])+COUNTIF($AD$3:AD2930,AD2930)-1,0)</f>
        <v>0</v>
      </c>
    </row>
    <row r="2931" spans="24:31" x14ac:dyDescent="0.25">
      <c r="X2931" s="1"/>
      <c r="Y2931" s="1"/>
      <c r="AD2931">
        <f>IF(data[[#This Row],[type]]="score",SUMPRODUCT($J$1:$AC$1,data[[#This Row],[ci.hts_index]:[stat.tb]]),-1)</f>
        <v>-1</v>
      </c>
      <c r="AE2931">
        <f>IF(data[[#This Row],[type]]="score",RANK(data[[#This Row],[score]],data[score])+COUNTIF($AD$3:AD2931,AD2931)-1,0)</f>
        <v>0</v>
      </c>
    </row>
    <row r="2932" spans="24:31" x14ac:dyDescent="0.25">
      <c r="X2932" s="1"/>
      <c r="Y2932" s="1"/>
      <c r="AD2932">
        <f>IF(data[[#This Row],[type]]="score",SUMPRODUCT($J$1:$AC$1,data[[#This Row],[ci.hts_index]:[stat.tb]]),-1)</f>
        <v>-1</v>
      </c>
      <c r="AE2932">
        <f>IF(data[[#This Row],[type]]="score",RANK(data[[#This Row],[score]],data[score])+COUNTIF($AD$3:AD2932,AD2932)-1,0)</f>
        <v>0</v>
      </c>
    </row>
    <row r="2933" spans="24:31" x14ac:dyDescent="0.25">
      <c r="X2933" s="1"/>
      <c r="Y2933" s="1"/>
      <c r="AD2933">
        <f>IF(data[[#This Row],[type]]="score",SUMPRODUCT($J$1:$AC$1,data[[#This Row],[ci.hts_index]:[stat.tb]]),-1)</f>
        <v>-1</v>
      </c>
      <c r="AE2933">
        <f>IF(data[[#This Row],[type]]="score",RANK(data[[#This Row],[score]],data[score])+COUNTIF($AD$3:AD2933,AD2933)-1,0)</f>
        <v>0</v>
      </c>
    </row>
    <row r="2934" spans="24:31" x14ac:dyDescent="0.25">
      <c r="X2934" s="1"/>
      <c r="Y2934" s="1"/>
      <c r="AD2934">
        <f>IF(data[[#This Row],[type]]="score",SUMPRODUCT($J$1:$AC$1,data[[#This Row],[ci.hts_index]:[stat.tb]]),-1)</f>
        <v>-1</v>
      </c>
      <c r="AE2934">
        <f>IF(data[[#This Row],[type]]="score",RANK(data[[#This Row],[score]],data[score])+COUNTIF($AD$3:AD2934,AD2934)-1,0)</f>
        <v>0</v>
      </c>
    </row>
    <row r="2935" spans="24:31" x14ac:dyDescent="0.25">
      <c r="X2935" s="1"/>
      <c r="Y2935" s="1"/>
      <c r="AD2935">
        <f>IF(data[[#This Row],[type]]="score",SUMPRODUCT($J$1:$AC$1,data[[#This Row],[ci.hts_index]:[stat.tb]]),-1)</f>
        <v>-1</v>
      </c>
      <c r="AE2935">
        <f>IF(data[[#This Row],[type]]="score",RANK(data[[#This Row],[score]],data[score])+COUNTIF($AD$3:AD2935,AD2935)-1,0)</f>
        <v>0</v>
      </c>
    </row>
    <row r="2936" spans="24:31" x14ac:dyDescent="0.25">
      <c r="X2936" s="1"/>
      <c r="Y2936" s="1"/>
      <c r="AD2936">
        <f>IF(data[[#This Row],[type]]="score",SUMPRODUCT($J$1:$AC$1,data[[#This Row],[ci.hts_index]:[stat.tb]]),-1)</f>
        <v>-1</v>
      </c>
      <c r="AE2936">
        <f>IF(data[[#This Row],[type]]="score",RANK(data[[#This Row],[score]],data[score])+COUNTIF($AD$3:AD2936,AD2936)-1,0)</f>
        <v>0</v>
      </c>
    </row>
    <row r="2937" spans="24:31" x14ac:dyDescent="0.25">
      <c r="X2937" s="1"/>
      <c r="Y2937" s="1"/>
      <c r="AD2937">
        <f>IF(data[[#This Row],[type]]="score",SUMPRODUCT($J$1:$AC$1,data[[#This Row],[ci.hts_index]:[stat.tb]]),-1)</f>
        <v>-1</v>
      </c>
      <c r="AE2937">
        <f>IF(data[[#This Row],[type]]="score",RANK(data[[#This Row],[score]],data[score])+COUNTIF($AD$3:AD2937,AD2937)-1,0)</f>
        <v>0</v>
      </c>
    </row>
    <row r="2938" spans="24:31" x14ac:dyDescent="0.25">
      <c r="X2938" s="1"/>
      <c r="Y2938" s="1"/>
      <c r="AD2938">
        <f>IF(data[[#This Row],[type]]="score",SUMPRODUCT($J$1:$AC$1,data[[#This Row],[ci.hts_index]:[stat.tb]]),-1)</f>
        <v>-1</v>
      </c>
      <c r="AE2938">
        <f>IF(data[[#This Row],[type]]="score",RANK(data[[#This Row],[score]],data[score])+COUNTIF($AD$3:AD2938,AD2938)-1,0)</f>
        <v>0</v>
      </c>
    </row>
    <row r="2939" spans="24:31" x14ac:dyDescent="0.25">
      <c r="X2939" s="1"/>
      <c r="Y2939" s="1"/>
      <c r="AD2939">
        <f>IF(data[[#This Row],[type]]="score",SUMPRODUCT($J$1:$AC$1,data[[#This Row],[ci.hts_index]:[stat.tb]]),-1)</f>
        <v>-1</v>
      </c>
      <c r="AE2939">
        <f>IF(data[[#This Row],[type]]="score",RANK(data[[#This Row],[score]],data[score])+COUNTIF($AD$3:AD2939,AD2939)-1,0)</f>
        <v>0</v>
      </c>
    </row>
    <row r="2940" spans="24:31" x14ac:dyDescent="0.25">
      <c r="X2940" s="1"/>
      <c r="Y2940" s="1"/>
      <c r="AD2940">
        <f>IF(data[[#This Row],[type]]="score",SUMPRODUCT($J$1:$AC$1,data[[#This Row],[ci.hts_index]:[stat.tb]]),-1)</f>
        <v>-1</v>
      </c>
      <c r="AE2940">
        <f>IF(data[[#This Row],[type]]="score",RANK(data[[#This Row],[score]],data[score])+COUNTIF($AD$3:AD2940,AD2940)-1,0)</f>
        <v>0</v>
      </c>
    </row>
    <row r="2941" spans="24:31" x14ac:dyDescent="0.25">
      <c r="X2941" s="1"/>
      <c r="Y2941" s="1"/>
      <c r="AD2941">
        <f>IF(data[[#This Row],[type]]="score",SUMPRODUCT($J$1:$AC$1,data[[#This Row],[ci.hts_index]:[stat.tb]]),-1)</f>
        <v>-1</v>
      </c>
      <c r="AE2941">
        <f>IF(data[[#This Row],[type]]="score",RANK(data[[#This Row],[score]],data[score])+COUNTIF($AD$3:AD2941,AD2941)-1,0)</f>
        <v>0</v>
      </c>
    </row>
    <row r="2942" spans="24:31" x14ac:dyDescent="0.25">
      <c r="X2942" s="1"/>
      <c r="Y2942" s="1"/>
      <c r="AD2942">
        <f>IF(data[[#This Row],[type]]="score",SUMPRODUCT($J$1:$AC$1,data[[#This Row],[ci.hts_index]:[stat.tb]]),-1)</f>
        <v>-1</v>
      </c>
      <c r="AE2942">
        <f>IF(data[[#This Row],[type]]="score",RANK(data[[#This Row],[score]],data[score])+COUNTIF($AD$3:AD2942,AD2942)-1,0)</f>
        <v>0</v>
      </c>
    </row>
    <row r="2943" spans="24:31" x14ac:dyDescent="0.25">
      <c r="X2943" s="1"/>
      <c r="Y2943" s="1"/>
      <c r="AD2943">
        <f>IF(data[[#This Row],[type]]="score",SUMPRODUCT($J$1:$AC$1,data[[#This Row],[ci.hts_index]:[stat.tb]]),-1)</f>
        <v>-1</v>
      </c>
      <c r="AE2943">
        <f>IF(data[[#This Row],[type]]="score",RANK(data[[#This Row],[score]],data[score])+COUNTIF($AD$3:AD2943,AD2943)-1,0)</f>
        <v>0</v>
      </c>
    </row>
    <row r="2944" spans="24:31" x14ac:dyDescent="0.25">
      <c r="X2944" s="1"/>
      <c r="Y2944" s="1"/>
      <c r="AD2944">
        <f>IF(data[[#This Row],[type]]="score",SUMPRODUCT($J$1:$AC$1,data[[#This Row],[ci.hts_index]:[stat.tb]]),-1)</f>
        <v>-1</v>
      </c>
      <c r="AE2944">
        <f>IF(data[[#This Row],[type]]="score",RANK(data[[#This Row],[score]],data[score])+COUNTIF($AD$3:AD2944,AD2944)-1,0)</f>
        <v>0</v>
      </c>
    </row>
    <row r="2945" spans="24:31" x14ac:dyDescent="0.25">
      <c r="X2945" s="1"/>
      <c r="Y2945" s="1"/>
      <c r="AD2945">
        <f>IF(data[[#This Row],[type]]="score",SUMPRODUCT($J$1:$AC$1,data[[#This Row],[ci.hts_index]:[stat.tb]]),-1)</f>
        <v>-1</v>
      </c>
      <c r="AE2945">
        <f>IF(data[[#This Row],[type]]="score",RANK(data[[#This Row],[score]],data[score])+COUNTIF($AD$3:AD2945,AD2945)-1,0)</f>
        <v>0</v>
      </c>
    </row>
    <row r="2946" spans="24:31" x14ac:dyDescent="0.25">
      <c r="X2946" s="1"/>
      <c r="Y2946" s="1"/>
      <c r="AD2946">
        <f>IF(data[[#This Row],[type]]="score",SUMPRODUCT($J$1:$AC$1,data[[#This Row],[ci.hts_index]:[stat.tb]]),-1)</f>
        <v>-1</v>
      </c>
      <c r="AE2946">
        <f>IF(data[[#This Row],[type]]="score",RANK(data[[#This Row],[score]],data[score])+COUNTIF($AD$3:AD2946,AD2946)-1,0)</f>
        <v>0</v>
      </c>
    </row>
    <row r="2947" spans="24:31" x14ac:dyDescent="0.25">
      <c r="X2947" s="1"/>
      <c r="Y2947" s="1"/>
      <c r="AD2947">
        <f>IF(data[[#This Row],[type]]="score",SUMPRODUCT($J$1:$AC$1,data[[#This Row],[ci.hts_index]:[stat.tb]]),-1)</f>
        <v>-1</v>
      </c>
      <c r="AE2947">
        <f>IF(data[[#This Row],[type]]="score",RANK(data[[#This Row],[score]],data[score])+COUNTIF($AD$3:AD2947,AD2947)-1,0)</f>
        <v>0</v>
      </c>
    </row>
    <row r="2948" spans="24:31" x14ac:dyDescent="0.25">
      <c r="X2948" s="1"/>
      <c r="Y2948" s="1"/>
      <c r="AD2948">
        <f>IF(data[[#This Row],[type]]="score",SUMPRODUCT($J$1:$AC$1,data[[#This Row],[ci.hts_index]:[stat.tb]]),-1)</f>
        <v>-1</v>
      </c>
      <c r="AE2948">
        <f>IF(data[[#This Row],[type]]="score",RANK(data[[#This Row],[score]],data[score])+COUNTIF($AD$3:AD2948,AD2948)-1,0)</f>
        <v>0</v>
      </c>
    </row>
    <row r="2949" spans="24:31" x14ac:dyDescent="0.25">
      <c r="X2949" s="1"/>
      <c r="Y2949" s="1"/>
      <c r="AD2949">
        <f>IF(data[[#This Row],[type]]="score",SUMPRODUCT($J$1:$AC$1,data[[#This Row],[ci.hts_index]:[stat.tb]]),-1)</f>
        <v>-1</v>
      </c>
      <c r="AE2949">
        <f>IF(data[[#This Row],[type]]="score",RANK(data[[#This Row],[score]],data[score])+COUNTIF($AD$3:AD2949,AD2949)-1,0)</f>
        <v>0</v>
      </c>
    </row>
    <row r="2950" spans="24:31" x14ac:dyDescent="0.25">
      <c r="X2950" s="1"/>
      <c r="Y2950" s="1"/>
      <c r="AD2950">
        <f>IF(data[[#This Row],[type]]="score",SUMPRODUCT($J$1:$AC$1,data[[#This Row],[ci.hts_index]:[stat.tb]]),-1)</f>
        <v>-1</v>
      </c>
      <c r="AE2950">
        <f>IF(data[[#This Row],[type]]="score",RANK(data[[#This Row],[score]],data[score])+COUNTIF($AD$3:AD2950,AD2950)-1,0)</f>
        <v>0</v>
      </c>
    </row>
    <row r="2951" spans="24:31" x14ac:dyDescent="0.25">
      <c r="X2951" s="1"/>
      <c r="Y2951" s="1"/>
      <c r="AD2951">
        <f>IF(data[[#This Row],[type]]="score",SUMPRODUCT($J$1:$AC$1,data[[#This Row],[ci.hts_index]:[stat.tb]]),-1)</f>
        <v>-1</v>
      </c>
      <c r="AE2951">
        <f>IF(data[[#This Row],[type]]="score",RANK(data[[#This Row],[score]],data[score])+COUNTIF($AD$3:AD2951,AD2951)-1,0)</f>
        <v>0</v>
      </c>
    </row>
    <row r="2952" spans="24:31" x14ac:dyDescent="0.25">
      <c r="X2952" s="1"/>
      <c r="Y2952" s="1"/>
      <c r="AD2952">
        <f>IF(data[[#This Row],[type]]="score",SUMPRODUCT($J$1:$AC$1,data[[#This Row],[ci.hts_index]:[stat.tb]]),-1)</f>
        <v>-1</v>
      </c>
      <c r="AE2952">
        <f>IF(data[[#This Row],[type]]="score",RANK(data[[#This Row],[score]],data[score])+COUNTIF($AD$3:AD2952,AD2952)-1,0)</f>
        <v>0</v>
      </c>
    </row>
    <row r="2953" spans="24:31" x14ac:dyDescent="0.25">
      <c r="X2953" s="1"/>
      <c r="Y2953" s="1"/>
      <c r="AD2953">
        <f>IF(data[[#This Row],[type]]="score",SUMPRODUCT($J$1:$AC$1,data[[#This Row],[ci.hts_index]:[stat.tb]]),-1)</f>
        <v>-1</v>
      </c>
      <c r="AE2953">
        <f>IF(data[[#This Row],[type]]="score",RANK(data[[#This Row],[score]],data[score])+COUNTIF($AD$3:AD2953,AD2953)-1,0)</f>
        <v>0</v>
      </c>
    </row>
    <row r="2954" spans="24:31" x14ac:dyDescent="0.25">
      <c r="X2954" s="1"/>
      <c r="Y2954" s="1"/>
      <c r="AD2954">
        <f>IF(data[[#This Row],[type]]="score",SUMPRODUCT($J$1:$AC$1,data[[#This Row],[ci.hts_index]:[stat.tb]]),-1)</f>
        <v>-1</v>
      </c>
      <c r="AE2954">
        <f>IF(data[[#This Row],[type]]="score",RANK(data[[#This Row],[score]],data[score])+COUNTIF($AD$3:AD2954,AD2954)-1,0)</f>
        <v>0</v>
      </c>
    </row>
    <row r="2955" spans="24:31" x14ac:dyDescent="0.25">
      <c r="X2955" s="1"/>
      <c r="Y2955" s="1"/>
      <c r="AD2955">
        <f>IF(data[[#This Row],[type]]="score",SUMPRODUCT($J$1:$AC$1,data[[#This Row],[ci.hts_index]:[stat.tb]]),-1)</f>
        <v>-1</v>
      </c>
      <c r="AE2955">
        <f>IF(data[[#This Row],[type]]="score",RANK(data[[#This Row],[score]],data[score])+COUNTIF($AD$3:AD2955,AD2955)-1,0)</f>
        <v>0</v>
      </c>
    </row>
    <row r="2956" spans="24:31" x14ac:dyDescent="0.25">
      <c r="X2956" s="1"/>
      <c r="Y2956" s="1"/>
      <c r="AD2956">
        <f>IF(data[[#This Row],[type]]="score",SUMPRODUCT($J$1:$AC$1,data[[#This Row],[ci.hts_index]:[stat.tb]]),-1)</f>
        <v>-1</v>
      </c>
      <c r="AE2956">
        <f>IF(data[[#This Row],[type]]="score",RANK(data[[#This Row],[score]],data[score])+COUNTIF($AD$3:AD2956,AD2956)-1,0)</f>
        <v>0</v>
      </c>
    </row>
    <row r="2957" spans="24:31" x14ac:dyDescent="0.25">
      <c r="X2957" s="1"/>
      <c r="Y2957" s="1"/>
      <c r="AD2957">
        <f>IF(data[[#This Row],[type]]="score",SUMPRODUCT($J$1:$AC$1,data[[#This Row],[ci.hts_index]:[stat.tb]]),-1)</f>
        <v>-1</v>
      </c>
      <c r="AE2957">
        <f>IF(data[[#This Row],[type]]="score",RANK(data[[#This Row],[score]],data[score])+COUNTIF($AD$3:AD2957,AD2957)-1,0)</f>
        <v>0</v>
      </c>
    </row>
    <row r="2958" spans="24:31" x14ac:dyDescent="0.25">
      <c r="X2958" s="1"/>
      <c r="Y2958" s="1"/>
      <c r="AD2958">
        <f>IF(data[[#This Row],[type]]="score",SUMPRODUCT($J$1:$AC$1,data[[#This Row],[ci.hts_index]:[stat.tb]]),-1)</f>
        <v>-1</v>
      </c>
      <c r="AE2958">
        <f>IF(data[[#This Row],[type]]="score",RANK(data[[#This Row],[score]],data[score])+COUNTIF($AD$3:AD2958,AD2958)-1,0)</f>
        <v>0</v>
      </c>
    </row>
    <row r="2959" spans="24:31" x14ac:dyDescent="0.25">
      <c r="X2959" s="1"/>
      <c r="Y2959" s="1"/>
      <c r="AD2959">
        <f>IF(data[[#This Row],[type]]="score",SUMPRODUCT($J$1:$AC$1,data[[#This Row],[ci.hts_index]:[stat.tb]]),-1)</f>
        <v>-1</v>
      </c>
      <c r="AE2959">
        <f>IF(data[[#This Row],[type]]="score",RANK(data[[#This Row],[score]],data[score])+COUNTIF($AD$3:AD2959,AD2959)-1,0)</f>
        <v>0</v>
      </c>
    </row>
    <row r="2960" spans="24:31" x14ac:dyDescent="0.25">
      <c r="X2960" s="1"/>
      <c r="Y2960" s="1"/>
      <c r="AD2960">
        <f>IF(data[[#This Row],[type]]="score",SUMPRODUCT($J$1:$AC$1,data[[#This Row],[ci.hts_index]:[stat.tb]]),-1)</f>
        <v>-1</v>
      </c>
      <c r="AE2960">
        <f>IF(data[[#This Row],[type]]="score",RANK(data[[#This Row],[score]],data[score])+COUNTIF($AD$3:AD2960,AD2960)-1,0)</f>
        <v>0</v>
      </c>
    </row>
    <row r="2961" spans="24:31" x14ac:dyDescent="0.25">
      <c r="X2961" s="1"/>
      <c r="Y2961" s="1"/>
      <c r="AD2961">
        <f>IF(data[[#This Row],[type]]="score",SUMPRODUCT($J$1:$AC$1,data[[#This Row],[ci.hts_index]:[stat.tb]]),-1)</f>
        <v>-1</v>
      </c>
      <c r="AE2961">
        <f>IF(data[[#This Row],[type]]="score",RANK(data[[#This Row],[score]],data[score])+COUNTIF($AD$3:AD2961,AD2961)-1,0)</f>
        <v>0</v>
      </c>
    </row>
    <row r="2962" spans="24:31" x14ac:dyDescent="0.25">
      <c r="X2962" s="1"/>
      <c r="Y2962" s="1"/>
      <c r="AD2962">
        <f>IF(data[[#This Row],[type]]="score",SUMPRODUCT($J$1:$AC$1,data[[#This Row],[ci.hts_index]:[stat.tb]]),-1)</f>
        <v>-1</v>
      </c>
      <c r="AE2962">
        <f>IF(data[[#This Row],[type]]="score",RANK(data[[#This Row],[score]],data[score])+COUNTIF($AD$3:AD2962,AD2962)-1,0)</f>
        <v>0</v>
      </c>
    </row>
    <row r="2963" spans="24:31" x14ac:dyDescent="0.25">
      <c r="X2963" s="1"/>
      <c r="Y2963" s="1"/>
      <c r="AD2963">
        <f>IF(data[[#This Row],[type]]="score",SUMPRODUCT($J$1:$AC$1,data[[#This Row],[ci.hts_index]:[stat.tb]]),-1)</f>
        <v>-1</v>
      </c>
      <c r="AE2963">
        <f>IF(data[[#This Row],[type]]="score",RANK(data[[#This Row],[score]],data[score])+COUNTIF($AD$3:AD2963,AD2963)-1,0)</f>
        <v>0</v>
      </c>
    </row>
    <row r="2964" spans="24:31" x14ac:dyDescent="0.25">
      <c r="X2964" s="1"/>
      <c r="Y2964" s="1"/>
      <c r="AD2964">
        <f>IF(data[[#This Row],[type]]="score",SUMPRODUCT($J$1:$AC$1,data[[#This Row],[ci.hts_index]:[stat.tb]]),-1)</f>
        <v>-1</v>
      </c>
      <c r="AE2964">
        <f>IF(data[[#This Row],[type]]="score",RANK(data[[#This Row],[score]],data[score])+COUNTIF($AD$3:AD2964,AD2964)-1,0)</f>
        <v>0</v>
      </c>
    </row>
    <row r="2965" spans="24:31" x14ac:dyDescent="0.25">
      <c r="X2965" s="1"/>
      <c r="Y2965" s="1"/>
      <c r="AD2965">
        <f>IF(data[[#This Row],[type]]="score",SUMPRODUCT($J$1:$AC$1,data[[#This Row],[ci.hts_index]:[stat.tb]]),-1)</f>
        <v>-1</v>
      </c>
      <c r="AE2965">
        <f>IF(data[[#This Row],[type]]="score",RANK(data[[#This Row],[score]],data[score])+COUNTIF($AD$3:AD2965,AD2965)-1,0)</f>
        <v>0</v>
      </c>
    </row>
    <row r="2966" spans="24:31" x14ac:dyDescent="0.25">
      <c r="X2966" s="1"/>
      <c r="Y2966" s="1"/>
      <c r="AD2966">
        <f>IF(data[[#This Row],[type]]="score",SUMPRODUCT($J$1:$AC$1,data[[#This Row],[ci.hts_index]:[stat.tb]]),-1)</f>
        <v>-1</v>
      </c>
      <c r="AE2966">
        <f>IF(data[[#This Row],[type]]="score",RANK(data[[#This Row],[score]],data[score])+COUNTIF($AD$3:AD2966,AD2966)-1,0)</f>
        <v>0</v>
      </c>
    </row>
    <row r="2967" spans="24:31" x14ac:dyDescent="0.25">
      <c r="X2967" s="1"/>
      <c r="Y2967" s="1"/>
      <c r="AD2967">
        <f>IF(data[[#This Row],[type]]="score",SUMPRODUCT($J$1:$AC$1,data[[#This Row],[ci.hts_index]:[stat.tb]]),-1)</f>
        <v>-1</v>
      </c>
      <c r="AE2967">
        <f>IF(data[[#This Row],[type]]="score",RANK(data[[#This Row],[score]],data[score])+COUNTIF($AD$3:AD2967,AD2967)-1,0)</f>
        <v>0</v>
      </c>
    </row>
    <row r="2968" spans="24:31" x14ac:dyDescent="0.25">
      <c r="X2968" s="1"/>
      <c r="Y2968" s="1"/>
      <c r="AD2968">
        <f>IF(data[[#This Row],[type]]="score",SUMPRODUCT($J$1:$AC$1,data[[#This Row],[ci.hts_index]:[stat.tb]]),-1)</f>
        <v>-1</v>
      </c>
      <c r="AE2968">
        <f>IF(data[[#This Row],[type]]="score",RANK(data[[#This Row],[score]],data[score])+COUNTIF($AD$3:AD2968,AD2968)-1,0)</f>
        <v>0</v>
      </c>
    </row>
    <row r="2969" spans="24:31" x14ac:dyDescent="0.25">
      <c r="X2969" s="1"/>
      <c r="Y2969" s="1"/>
      <c r="AD2969">
        <f>IF(data[[#This Row],[type]]="score",SUMPRODUCT($J$1:$AC$1,data[[#This Row],[ci.hts_index]:[stat.tb]]),-1)</f>
        <v>-1</v>
      </c>
      <c r="AE2969">
        <f>IF(data[[#This Row],[type]]="score",RANK(data[[#This Row],[score]],data[score])+COUNTIF($AD$3:AD2969,AD2969)-1,0)</f>
        <v>0</v>
      </c>
    </row>
    <row r="2970" spans="24:31" x14ac:dyDescent="0.25">
      <c r="X2970" s="1"/>
      <c r="Y2970" s="1"/>
      <c r="AD2970">
        <f>IF(data[[#This Row],[type]]="score",SUMPRODUCT($J$1:$AC$1,data[[#This Row],[ci.hts_index]:[stat.tb]]),-1)</f>
        <v>-1</v>
      </c>
      <c r="AE2970">
        <f>IF(data[[#This Row],[type]]="score",RANK(data[[#This Row],[score]],data[score])+COUNTIF($AD$3:AD2970,AD2970)-1,0)</f>
        <v>0</v>
      </c>
    </row>
    <row r="2971" spans="24:31" x14ac:dyDescent="0.25">
      <c r="X2971" s="1"/>
      <c r="Y2971" s="1"/>
      <c r="AD2971">
        <f>IF(data[[#This Row],[type]]="score",SUMPRODUCT($J$1:$AC$1,data[[#This Row],[ci.hts_index]:[stat.tb]]),-1)</f>
        <v>-1</v>
      </c>
      <c r="AE2971">
        <f>IF(data[[#This Row],[type]]="score",RANK(data[[#This Row],[score]],data[score])+COUNTIF($AD$3:AD2971,AD2971)-1,0)</f>
        <v>0</v>
      </c>
    </row>
    <row r="2972" spans="24:31" x14ac:dyDescent="0.25">
      <c r="X2972" s="1"/>
      <c r="Y2972" s="1"/>
      <c r="AD2972">
        <f>IF(data[[#This Row],[type]]="score",SUMPRODUCT($J$1:$AC$1,data[[#This Row],[ci.hts_index]:[stat.tb]]),-1)</f>
        <v>-1</v>
      </c>
      <c r="AE2972">
        <f>IF(data[[#This Row],[type]]="score",RANK(data[[#This Row],[score]],data[score])+COUNTIF($AD$3:AD2972,AD2972)-1,0)</f>
        <v>0</v>
      </c>
    </row>
    <row r="2973" spans="24:31" x14ac:dyDescent="0.25">
      <c r="X2973" s="1"/>
      <c r="Y2973" s="1"/>
      <c r="AD2973">
        <f>IF(data[[#This Row],[type]]="score",SUMPRODUCT($J$1:$AC$1,data[[#This Row],[ci.hts_index]:[stat.tb]]),-1)</f>
        <v>-1</v>
      </c>
      <c r="AE2973">
        <f>IF(data[[#This Row],[type]]="score",RANK(data[[#This Row],[score]],data[score])+COUNTIF($AD$3:AD2973,AD2973)-1,0)</f>
        <v>0</v>
      </c>
    </row>
    <row r="2974" spans="24:31" x14ac:dyDescent="0.25">
      <c r="X2974" s="1"/>
      <c r="Y2974" s="1"/>
      <c r="AD2974">
        <f>IF(data[[#This Row],[type]]="score",SUMPRODUCT($J$1:$AC$1,data[[#This Row],[ci.hts_index]:[stat.tb]]),-1)</f>
        <v>-1</v>
      </c>
      <c r="AE2974">
        <f>IF(data[[#This Row],[type]]="score",RANK(data[[#This Row],[score]],data[score])+COUNTIF($AD$3:AD2974,AD2974)-1,0)</f>
        <v>0</v>
      </c>
    </row>
    <row r="2975" spans="24:31" x14ac:dyDescent="0.25">
      <c r="X2975" s="1"/>
      <c r="Y2975" s="1"/>
      <c r="AD2975">
        <f>IF(data[[#This Row],[type]]="score",SUMPRODUCT($J$1:$AC$1,data[[#This Row],[ci.hts_index]:[stat.tb]]),-1)</f>
        <v>-1</v>
      </c>
      <c r="AE2975">
        <f>IF(data[[#This Row],[type]]="score",RANK(data[[#This Row],[score]],data[score])+COUNTIF($AD$3:AD2975,AD2975)-1,0)</f>
        <v>0</v>
      </c>
    </row>
    <row r="2976" spans="24:31" x14ac:dyDescent="0.25">
      <c r="X2976" s="1"/>
      <c r="Y2976" s="1"/>
      <c r="AD2976">
        <f>IF(data[[#This Row],[type]]="score",SUMPRODUCT($J$1:$AC$1,data[[#This Row],[ci.hts_index]:[stat.tb]]),-1)</f>
        <v>-1</v>
      </c>
      <c r="AE2976">
        <f>IF(data[[#This Row],[type]]="score",RANK(data[[#This Row],[score]],data[score])+COUNTIF($AD$3:AD2976,AD2976)-1,0)</f>
        <v>0</v>
      </c>
    </row>
    <row r="2977" spans="24:31" x14ac:dyDescent="0.25">
      <c r="X2977" s="1"/>
      <c r="Y2977" s="1"/>
      <c r="AD2977">
        <f>IF(data[[#This Row],[type]]="score",SUMPRODUCT($J$1:$AC$1,data[[#This Row],[ci.hts_index]:[stat.tb]]),-1)</f>
        <v>-1</v>
      </c>
      <c r="AE2977">
        <f>IF(data[[#This Row],[type]]="score",RANK(data[[#This Row],[score]],data[score])+COUNTIF($AD$3:AD2977,AD2977)-1,0)</f>
        <v>0</v>
      </c>
    </row>
    <row r="2978" spans="24:31" x14ac:dyDescent="0.25">
      <c r="X2978" s="1"/>
      <c r="Y2978" s="1"/>
      <c r="AD2978">
        <f>IF(data[[#This Row],[type]]="score",SUMPRODUCT($J$1:$AC$1,data[[#This Row],[ci.hts_index]:[stat.tb]]),-1)</f>
        <v>-1</v>
      </c>
      <c r="AE2978">
        <f>IF(data[[#This Row],[type]]="score",RANK(data[[#This Row],[score]],data[score])+COUNTIF($AD$3:AD2978,AD2978)-1,0)</f>
        <v>0</v>
      </c>
    </row>
    <row r="2979" spans="24:31" x14ac:dyDescent="0.25">
      <c r="X2979" s="1"/>
      <c r="Y2979" s="1"/>
      <c r="AD2979">
        <f>IF(data[[#This Row],[type]]="score",SUMPRODUCT($J$1:$AC$1,data[[#This Row],[ci.hts_index]:[stat.tb]]),-1)</f>
        <v>-1</v>
      </c>
      <c r="AE2979">
        <f>IF(data[[#This Row],[type]]="score",RANK(data[[#This Row],[score]],data[score])+COUNTIF($AD$3:AD2979,AD2979)-1,0)</f>
        <v>0</v>
      </c>
    </row>
    <row r="2980" spans="24:31" x14ac:dyDescent="0.25">
      <c r="X2980" s="1"/>
      <c r="Y2980" s="1"/>
      <c r="AD2980">
        <f>IF(data[[#This Row],[type]]="score",SUMPRODUCT($J$1:$AC$1,data[[#This Row],[ci.hts_index]:[stat.tb]]),-1)</f>
        <v>-1</v>
      </c>
      <c r="AE2980">
        <f>IF(data[[#This Row],[type]]="score",RANK(data[[#This Row],[score]],data[score])+COUNTIF($AD$3:AD2980,AD2980)-1,0)</f>
        <v>0</v>
      </c>
    </row>
    <row r="2981" spans="24:31" x14ac:dyDescent="0.25">
      <c r="X2981" s="1"/>
      <c r="Y2981" s="1"/>
      <c r="AD2981">
        <f>IF(data[[#This Row],[type]]="score",SUMPRODUCT($J$1:$AC$1,data[[#This Row],[ci.hts_index]:[stat.tb]]),-1)</f>
        <v>-1</v>
      </c>
      <c r="AE2981">
        <f>IF(data[[#This Row],[type]]="score",RANK(data[[#This Row],[score]],data[score])+COUNTIF($AD$3:AD2981,AD2981)-1,0)</f>
        <v>0</v>
      </c>
    </row>
    <row r="2982" spans="24:31" x14ac:dyDescent="0.25">
      <c r="X2982" s="1"/>
      <c r="Y2982" s="1"/>
      <c r="AD2982">
        <f>IF(data[[#This Row],[type]]="score",SUMPRODUCT($J$1:$AC$1,data[[#This Row],[ci.hts_index]:[stat.tb]]),-1)</f>
        <v>-1</v>
      </c>
      <c r="AE2982">
        <f>IF(data[[#This Row],[type]]="score",RANK(data[[#This Row],[score]],data[score])+COUNTIF($AD$3:AD2982,AD2982)-1,0)</f>
        <v>0</v>
      </c>
    </row>
    <row r="2983" spans="24:31" x14ac:dyDescent="0.25">
      <c r="X2983" s="1"/>
      <c r="Y2983" s="1"/>
      <c r="AD2983">
        <f>IF(data[[#This Row],[type]]="score",SUMPRODUCT($J$1:$AC$1,data[[#This Row],[ci.hts_index]:[stat.tb]]),-1)</f>
        <v>-1</v>
      </c>
      <c r="AE2983">
        <f>IF(data[[#This Row],[type]]="score",RANK(data[[#This Row],[score]],data[score])+COUNTIF($AD$3:AD2983,AD2983)-1,0)</f>
        <v>0</v>
      </c>
    </row>
    <row r="2984" spans="24:31" x14ac:dyDescent="0.25">
      <c r="X2984" s="1"/>
      <c r="Y2984" s="1"/>
      <c r="AD2984">
        <f>IF(data[[#This Row],[type]]="score",SUMPRODUCT($J$1:$AC$1,data[[#This Row],[ci.hts_index]:[stat.tb]]),-1)</f>
        <v>-1</v>
      </c>
      <c r="AE2984">
        <f>IF(data[[#This Row],[type]]="score",RANK(data[[#This Row],[score]],data[score])+COUNTIF($AD$3:AD2984,AD2984)-1,0)</f>
        <v>0</v>
      </c>
    </row>
    <row r="2985" spans="24:31" x14ac:dyDescent="0.25">
      <c r="X2985" s="1"/>
      <c r="Y2985" s="1"/>
      <c r="AD2985">
        <f>IF(data[[#This Row],[type]]="score",SUMPRODUCT($J$1:$AC$1,data[[#This Row],[ci.hts_index]:[stat.tb]]),-1)</f>
        <v>-1</v>
      </c>
      <c r="AE2985">
        <f>IF(data[[#This Row],[type]]="score",RANK(data[[#This Row],[score]],data[score])+COUNTIF($AD$3:AD2985,AD2985)-1,0)</f>
        <v>0</v>
      </c>
    </row>
    <row r="2986" spans="24:31" x14ac:dyDescent="0.25">
      <c r="X2986" s="1"/>
      <c r="Y2986" s="1"/>
      <c r="AD2986">
        <f>IF(data[[#This Row],[type]]="score",SUMPRODUCT($J$1:$AC$1,data[[#This Row],[ci.hts_index]:[stat.tb]]),-1)</f>
        <v>-1</v>
      </c>
      <c r="AE2986">
        <f>IF(data[[#This Row],[type]]="score",RANK(data[[#This Row],[score]],data[score])+COUNTIF($AD$3:AD2986,AD2986)-1,0)</f>
        <v>0</v>
      </c>
    </row>
    <row r="2987" spans="24:31" x14ac:dyDescent="0.25">
      <c r="X2987" s="1"/>
      <c r="Y2987" s="1"/>
      <c r="AD2987">
        <f>IF(data[[#This Row],[type]]="score",SUMPRODUCT($J$1:$AC$1,data[[#This Row],[ci.hts_index]:[stat.tb]]),-1)</f>
        <v>-1</v>
      </c>
      <c r="AE2987">
        <f>IF(data[[#This Row],[type]]="score",RANK(data[[#This Row],[score]],data[score])+COUNTIF($AD$3:AD2987,AD2987)-1,0)</f>
        <v>0</v>
      </c>
    </row>
    <row r="2988" spans="24:31" x14ac:dyDescent="0.25">
      <c r="X2988" s="1"/>
      <c r="Y2988" s="1"/>
      <c r="AD2988">
        <f>IF(data[[#This Row],[type]]="score",SUMPRODUCT($J$1:$AC$1,data[[#This Row],[ci.hts_index]:[stat.tb]]),-1)</f>
        <v>-1</v>
      </c>
      <c r="AE2988">
        <f>IF(data[[#This Row],[type]]="score",RANK(data[[#This Row],[score]],data[score])+COUNTIF($AD$3:AD2988,AD2988)-1,0)</f>
        <v>0</v>
      </c>
    </row>
    <row r="2989" spans="24:31" x14ac:dyDescent="0.25">
      <c r="X2989" s="1"/>
      <c r="Y2989" s="1"/>
      <c r="AD2989">
        <f>IF(data[[#This Row],[type]]="score",SUMPRODUCT($J$1:$AC$1,data[[#This Row],[ci.hts_index]:[stat.tb]]),-1)</f>
        <v>-1</v>
      </c>
      <c r="AE2989">
        <f>IF(data[[#This Row],[type]]="score",RANK(data[[#This Row],[score]],data[score])+COUNTIF($AD$3:AD2989,AD2989)-1,0)</f>
        <v>0</v>
      </c>
    </row>
    <row r="2990" spans="24:31" x14ac:dyDescent="0.25">
      <c r="X2990" s="1"/>
      <c r="Y2990" s="1"/>
      <c r="AD2990">
        <f>IF(data[[#This Row],[type]]="score",SUMPRODUCT($J$1:$AC$1,data[[#This Row],[ci.hts_index]:[stat.tb]]),-1)</f>
        <v>-1</v>
      </c>
      <c r="AE2990">
        <f>IF(data[[#This Row],[type]]="score",RANK(data[[#This Row],[score]],data[score])+COUNTIF($AD$3:AD2990,AD2990)-1,0)</f>
        <v>0</v>
      </c>
    </row>
    <row r="2991" spans="24:31" x14ac:dyDescent="0.25">
      <c r="X2991" s="1"/>
      <c r="Y2991" s="1"/>
      <c r="AD2991">
        <f>IF(data[[#This Row],[type]]="score",SUMPRODUCT($J$1:$AC$1,data[[#This Row],[ci.hts_index]:[stat.tb]]),-1)</f>
        <v>-1</v>
      </c>
      <c r="AE2991">
        <f>IF(data[[#This Row],[type]]="score",RANK(data[[#This Row],[score]],data[score])+COUNTIF($AD$3:AD2991,AD2991)-1,0)</f>
        <v>0</v>
      </c>
    </row>
    <row r="2992" spans="24:31" x14ac:dyDescent="0.25">
      <c r="X2992" s="1"/>
      <c r="Y2992" s="1"/>
      <c r="AD2992">
        <f>IF(data[[#This Row],[type]]="score",SUMPRODUCT($J$1:$AC$1,data[[#This Row],[ci.hts_index]:[stat.tb]]),-1)</f>
        <v>-1</v>
      </c>
      <c r="AE2992">
        <f>IF(data[[#This Row],[type]]="score",RANK(data[[#This Row],[score]],data[score])+COUNTIF($AD$3:AD2992,AD2992)-1,0)</f>
        <v>0</v>
      </c>
    </row>
    <row r="2993" spans="24:31" x14ac:dyDescent="0.25">
      <c r="X2993" s="1"/>
      <c r="Y2993" s="1"/>
      <c r="AD2993">
        <f>IF(data[[#This Row],[type]]="score",SUMPRODUCT($J$1:$AC$1,data[[#This Row],[ci.hts_index]:[stat.tb]]),-1)</f>
        <v>-1</v>
      </c>
      <c r="AE2993">
        <f>IF(data[[#This Row],[type]]="score",RANK(data[[#This Row],[score]],data[score])+COUNTIF($AD$3:AD2993,AD2993)-1,0)</f>
        <v>0</v>
      </c>
    </row>
    <row r="2994" spans="24:31" x14ac:dyDescent="0.25">
      <c r="X2994" s="1"/>
      <c r="Y2994" s="1"/>
      <c r="AD2994">
        <f>IF(data[[#This Row],[type]]="score",SUMPRODUCT($J$1:$AC$1,data[[#This Row],[ci.hts_index]:[stat.tb]]),-1)</f>
        <v>-1</v>
      </c>
      <c r="AE2994">
        <f>IF(data[[#This Row],[type]]="score",RANK(data[[#This Row],[score]],data[score])+COUNTIF($AD$3:AD2994,AD2994)-1,0)</f>
        <v>0</v>
      </c>
    </row>
    <row r="2995" spans="24:31" x14ac:dyDescent="0.25">
      <c r="X2995" s="1"/>
      <c r="Y2995" s="1"/>
      <c r="AD2995">
        <f>IF(data[[#This Row],[type]]="score",SUMPRODUCT($J$1:$AC$1,data[[#This Row],[ci.hts_index]:[stat.tb]]),-1)</f>
        <v>-1</v>
      </c>
      <c r="AE2995">
        <f>IF(data[[#This Row],[type]]="score",RANK(data[[#This Row],[score]],data[score])+COUNTIF($AD$3:AD2995,AD2995)-1,0)</f>
        <v>0</v>
      </c>
    </row>
    <row r="2996" spans="24:31" x14ac:dyDescent="0.25">
      <c r="X2996" s="1"/>
      <c r="Y2996" s="1"/>
      <c r="AD2996">
        <f>IF(data[[#This Row],[type]]="score",SUMPRODUCT($J$1:$AC$1,data[[#This Row],[ci.hts_index]:[stat.tb]]),-1)</f>
        <v>-1</v>
      </c>
      <c r="AE2996">
        <f>IF(data[[#This Row],[type]]="score",RANK(data[[#This Row],[score]],data[score])+COUNTIF($AD$3:AD2996,AD2996)-1,0)</f>
        <v>0</v>
      </c>
    </row>
    <row r="2997" spans="24:31" x14ac:dyDescent="0.25">
      <c r="X2997" s="1"/>
      <c r="Y2997" s="1"/>
      <c r="AD2997">
        <f>IF(data[[#This Row],[type]]="score",SUMPRODUCT($J$1:$AC$1,data[[#This Row],[ci.hts_index]:[stat.tb]]),-1)</f>
        <v>-1</v>
      </c>
      <c r="AE2997">
        <f>IF(data[[#This Row],[type]]="score",RANK(data[[#This Row],[score]],data[score])+COUNTIF($AD$3:AD2997,AD2997)-1,0)</f>
        <v>0</v>
      </c>
    </row>
    <row r="2998" spans="24:31" x14ac:dyDescent="0.25">
      <c r="X2998" s="1"/>
      <c r="Y2998" s="1"/>
      <c r="AD2998">
        <f>IF(data[[#This Row],[type]]="score",SUMPRODUCT($J$1:$AC$1,data[[#This Row],[ci.hts_index]:[stat.tb]]),-1)</f>
        <v>-1</v>
      </c>
      <c r="AE2998">
        <f>IF(data[[#This Row],[type]]="score",RANK(data[[#This Row],[score]],data[score])+COUNTIF($AD$3:AD2998,AD2998)-1,0)</f>
        <v>0</v>
      </c>
    </row>
    <row r="2999" spans="24:31" x14ac:dyDescent="0.25">
      <c r="X2999" s="1"/>
      <c r="Y2999" s="1"/>
      <c r="AD2999">
        <f>IF(data[[#This Row],[type]]="score",SUMPRODUCT($J$1:$AC$1,data[[#This Row],[ci.hts_index]:[stat.tb]]),-1)</f>
        <v>-1</v>
      </c>
      <c r="AE2999">
        <f>IF(data[[#This Row],[type]]="score",RANK(data[[#This Row],[score]],data[score])+COUNTIF($AD$3:AD2999,AD2999)-1,0)</f>
        <v>0</v>
      </c>
    </row>
    <row r="3000" spans="24:31" x14ac:dyDescent="0.25">
      <c r="X3000" s="1"/>
      <c r="Y3000" s="1"/>
      <c r="AD3000">
        <f>IF(data[[#This Row],[type]]="score",SUMPRODUCT($J$1:$AC$1,data[[#This Row],[ci.hts_index]:[stat.tb]]),-1)</f>
        <v>-1</v>
      </c>
      <c r="AE3000">
        <f>IF(data[[#This Row],[type]]="score",RANK(data[[#This Row],[score]],data[score])+COUNTIF($AD$3:AD3000,AD3000)-1,0)</f>
        <v>0</v>
      </c>
    </row>
    <row r="3001" spans="24:31" x14ac:dyDescent="0.25">
      <c r="X3001" s="1"/>
      <c r="Y3001" s="1"/>
      <c r="AD3001">
        <f>IF(data[[#This Row],[type]]="score",SUMPRODUCT($J$1:$AC$1,data[[#This Row],[ci.hts_index]:[stat.tb]]),-1)</f>
        <v>-1</v>
      </c>
      <c r="AE3001">
        <f>IF(data[[#This Row],[type]]="score",RANK(data[[#This Row],[score]],data[score])+COUNTIF($AD$3:AD3001,AD3001)-1,0)</f>
        <v>0</v>
      </c>
    </row>
    <row r="3002" spans="24:31" x14ac:dyDescent="0.25">
      <c r="X3002" s="1"/>
      <c r="Y3002" s="1"/>
      <c r="AD3002">
        <f>IF(data[[#This Row],[type]]="score",SUMPRODUCT($J$1:$AC$1,data[[#This Row],[ci.hts_index]:[stat.tb]]),-1)</f>
        <v>-1</v>
      </c>
      <c r="AE3002">
        <f>IF(data[[#This Row],[type]]="score",RANK(data[[#This Row],[score]],data[score])+COUNTIF($AD$3:AD3002,AD3002)-1,0)</f>
        <v>0</v>
      </c>
    </row>
    <row r="3003" spans="24:31" x14ac:dyDescent="0.25">
      <c r="X3003" s="1"/>
      <c r="Y3003" s="1"/>
      <c r="AD3003">
        <f>IF(data[[#This Row],[type]]="score",SUMPRODUCT($J$1:$AC$1,data[[#This Row],[ci.hts_index]:[stat.tb]]),-1)</f>
        <v>-1</v>
      </c>
      <c r="AE3003">
        <f>IF(data[[#This Row],[type]]="score",RANK(data[[#This Row],[score]],data[score])+COUNTIF($AD$3:AD3003,AD3003)-1,0)</f>
        <v>0</v>
      </c>
    </row>
    <row r="3004" spans="24:31" x14ac:dyDescent="0.25">
      <c r="X3004" s="1"/>
      <c r="Y3004" s="1"/>
      <c r="AD3004">
        <f>IF(data[[#This Row],[type]]="score",SUMPRODUCT($J$1:$AC$1,data[[#This Row],[ci.hts_index]:[stat.tb]]),-1)</f>
        <v>-1</v>
      </c>
      <c r="AE3004">
        <f>IF(data[[#This Row],[type]]="score",RANK(data[[#This Row],[score]],data[score])+COUNTIF($AD$3:AD3004,AD3004)-1,0)</f>
        <v>0</v>
      </c>
    </row>
    <row r="3005" spans="24:31" x14ac:dyDescent="0.25">
      <c r="X3005" s="1"/>
      <c r="Y3005" s="1"/>
      <c r="AD3005">
        <f>IF(data[[#This Row],[type]]="score",SUMPRODUCT($J$1:$AC$1,data[[#This Row],[ci.hts_index]:[stat.tb]]),-1)</f>
        <v>-1</v>
      </c>
      <c r="AE3005">
        <f>IF(data[[#This Row],[type]]="score",RANK(data[[#This Row],[score]],data[score])+COUNTIF($AD$3:AD3005,AD3005)-1,0)</f>
        <v>0</v>
      </c>
    </row>
    <row r="3006" spans="24:31" x14ac:dyDescent="0.25">
      <c r="X3006" s="1"/>
      <c r="Y3006" s="1"/>
      <c r="AD3006">
        <f>IF(data[[#This Row],[type]]="score",SUMPRODUCT($J$1:$AC$1,data[[#This Row],[ci.hts_index]:[stat.tb]]),-1)</f>
        <v>-1</v>
      </c>
      <c r="AE3006">
        <f>IF(data[[#This Row],[type]]="score",RANK(data[[#This Row],[score]],data[score])+COUNTIF($AD$3:AD3006,AD3006)-1,0)</f>
        <v>0</v>
      </c>
    </row>
    <row r="3007" spans="24:31" x14ac:dyDescent="0.25">
      <c r="X3007" s="1"/>
      <c r="Y3007" s="1"/>
      <c r="AD3007">
        <f>IF(data[[#This Row],[type]]="score",SUMPRODUCT($J$1:$AC$1,data[[#This Row],[ci.hts_index]:[stat.tb]]),-1)</f>
        <v>-1</v>
      </c>
      <c r="AE3007">
        <f>IF(data[[#This Row],[type]]="score",RANK(data[[#This Row],[score]],data[score])+COUNTIF($AD$3:AD3007,AD3007)-1,0)</f>
        <v>0</v>
      </c>
    </row>
    <row r="3008" spans="24:31" x14ac:dyDescent="0.25">
      <c r="X3008" s="1"/>
      <c r="Y3008" s="1"/>
      <c r="AD3008">
        <f>IF(data[[#This Row],[type]]="score",SUMPRODUCT($J$1:$AC$1,data[[#This Row],[ci.hts_index]:[stat.tb]]),-1)</f>
        <v>-1</v>
      </c>
      <c r="AE3008">
        <f>IF(data[[#This Row],[type]]="score",RANK(data[[#This Row],[score]],data[score])+COUNTIF($AD$3:AD3008,AD3008)-1,0)</f>
        <v>0</v>
      </c>
    </row>
    <row r="3009" spans="24:31" x14ac:dyDescent="0.25">
      <c r="X3009" s="1"/>
      <c r="Y3009" s="1"/>
      <c r="AD3009">
        <f>IF(data[[#This Row],[type]]="score",SUMPRODUCT($J$1:$AC$1,data[[#This Row],[ci.hts_index]:[stat.tb]]),-1)</f>
        <v>-1</v>
      </c>
      <c r="AE3009">
        <f>IF(data[[#This Row],[type]]="score",RANK(data[[#This Row],[score]],data[score])+COUNTIF($AD$3:AD3009,AD3009)-1,0)</f>
        <v>0</v>
      </c>
    </row>
    <row r="3010" spans="24:31" x14ac:dyDescent="0.25">
      <c r="X3010" s="1"/>
      <c r="Y3010" s="1"/>
      <c r="AD3010">
        <f>IF(data[[#This Row],[type]]="score",SUMPRODUCT($J$1:$AC$1,data[[#This Row],[ci.hts_index]:[stat.tb]]),-1)</f>
        <v>-1</v>
      </c>
      <c r="AE3010">
        <f>IF(data[[#This Row],[type]]="score",RANK(data[[#This Row],[score]],data[score])+COUNTIF($AD$3:AD3010,AD3010)-1,0)</f>
        <v>0</v>
      </c>
    </row>
    <row r="3011" spans="24:31" x14ac:dyDescent="0.25">
      <c r="X3011" s="1"/>
      <c r="Y3011" s="1"/>
      <c r="AD3011">
        <f>IF(data[[#This Row],[type]]="score",SUMPRODUCT($J$1:$AC$1,data[[#This Row],[ci.hts_index]:[stat.tb]]),-1)</f>
        <v>-1</v>
      </c>
      <c r="AE3011">
        <f>IF(data[[#This Row],[type]]="score",RANK(data[[#This Row],[score]],data[score])+COUNTIF($AD$3:AD3011,AD3011)-1,0)</f>
        <v>0</v>
      </c>
    </row>
    <row r="3012" spans="24:31" x14ac:dyDescent="0.25">
      <c r="X3012" s="1"/>
      <c r="Y3012" s="1"/>
      <c r="AD3012">
        <f>IF(data[[#This Row],[type]]="score",SUMPRODUCT($J$1:$AC$1,data[[#This Row],[ci.hts_index]:[stat.tb]]),-1)</f>
        <v>-1</v>
      </c>
      <c r="AE3012">
        <f>IF(data[[#This Row],[type]]="score",RANK(data[[#This Row],[score]],data[score])+COUNTIF($AD$3:AD3012,AD3012)-1,0)</f>
        <v>0</v>
      </c>
    </row>
    <row r="3013" spans="24:31" x14ac:dyDescent="0.25">
      <c r="X3013" s="1"/>
      <c r="Y3013" s="1"/>
      <c r="AD3013">
        <f>IF(data[[#This Row],[type]]="score",SUMPRODUCT($J$1:$AC$1,data[[#This Row],[ci.hts_index]:[stat.tb]]),-1)</f>
        <v>-1</v>
      </c>
      <c r="AE3013">
        <f>IF(data[[#This Row],[type]]="score",RANK(data[[#This Row],[score]],data[score])+COUNTIF($AD$3:AD3013,AD3013)-1,0)</f>
        <v>0</v>
      </c>
    </row>
    <row r="3014" spans="24:31" x14ac:dyDescent="0.25">
      <c r="X3014" s="1"/>
      <c r="Y3014" s="1"/>
      <c r="AD3014">
        <f>IF(data[[#This Row],[type]]="score",SUMPRODUCT($J$1:$AC$1,data[[#This Row],[ci.hts_index]:[stat.tb]]),-1)</f>
        <v>-1</v>
      </c>
      <c r="AE3014">
        <f>IF(data[[#This Row],[type]]="score",RANK(data[[#This Row],[score]],data[score])+COUNTIF($AD$3:AD3014,AD3014)-1,0)</f>
        <v>0</v>
      </c>
    </row>
    <row r="3015" spans="24:31" x14ac:dyDescent="0.25">
      <c r="X3015" s="1"/>
      <c r="Y3015" s="1"/>
      <c r="AD3015">
        <f>IF(data[[#This Row],[type]]="score",SUMPRODUCT($J$1:$AC$1,data[[#This Row],[ci.hts_index]:[stat.tb]]),-1)</f>
        <v>-1</v>
      </c>
      <c r="AE3015">
        <f>IF(data[[#This Row],[type]]="score",RANK(data[[#This Row],[score]],data[score])+COUNTIF($AD$3:AD3015,AD3015)-1,0)</f>
        <v>0</v>
      </c>
    </row>
    <row r="3016" spans="24:31" x14ac:dyDescent="0.25">
      <c r="X3016" s="1"/>
      <c r="Y3016" s="1"/>
      <c r="AD3016">
        <f>IF(data[[#This Row],[type]]="score",SUMPRODUCT($J$1:$AC$1,data[[#This Row],[ci.hts_index]:[stat.tb]]),-1)</f>
        <v>-1</v>
      </c>
      <c r="AE3016">
        <f>IF(data[[#This Row],[type]]="score",RANK(data[[#This Row],[score]],data[score])+COUNTIF($AD$3:AD3016,AD3016)-1,0)</f>
        <v>0</v>
      </c>
    </row>
    <row r="3017" spans="24:31" x14ac:dyDescent="0.25">
      <c r="X3017" s="1"/>
      <c r="Y3017" s="1"/>
      <c r="AD3017">
        <f>IF(data[[#This Row],[type]]="score",SUMPRODUCT($J$1:$AC$1,data[[#This Row],[ci.hts_index]:[stat.tb]]),-1)</f>
        <v>-1</v>
      </c>
      <c r="AE3017">
        <f>IF(data[[#This Row],[type]]="score",RANK(data[[#This Row],[score]],data[score])+COUNTIF($AD$3:AD3017,AD3017)-1,0)</f>
        <v>0</v>
      </c>
    </row>
    <row r="3018" spans="24:31" x14ac:dyDescent="0.25">
      <c r="X3018" s="1"/>
      <c r="Y3018" s="1"/>
      <c r="AD3018">
        <f>IF(data[[#This Row],[type]]="score",SUMPRODUCT($J$1:$AC$1,data[[#This Row],[ci.hts_index]:[stat.tb]]),-1)</f>
        <v>-1</v>
      </c>
      <c r="AE3018">
        <f>IF(data[[#This Row],[type]]="score",RANK(data[[#This Row],[score]],data[score])+COUNTIF($AD$3:AD3018,AD3018)-1,0)</f>
        <v>0</v>
      </c>
    </row>
    <row r="3019" spans="24:31" x14ac:dyDescent="0.25">
      <c r="X3019" s="1"/>
      <c r="Y3019" s="1"/>
      <c r="AD3019">
        <f>IF(data[[#This Row],[type]]="score",SUMPRODUCT($J$1:$AC$1,data[[#This Row],[ci.hts_index]:[stat.tb]]),-1)</f>
        <v>-1</v>
      </c>
      <c r="AE3019">
        <f>IF(data[[#This Row],[type]]="score",RANK(data[[#This Row],[score]],data[score])+COUNTIF($AD$3:AD3019,AD3019)-1,0)</f>
        <v>0</v>
      </c>
    </row>
    <row r="3020" spans="24:31" x14ac:dyDescent="0.25">
      <c r="X3020" s="1"/>
      <c r="Y3020" s="1"/>
      <c r="AD3020">
        <f>IF(data[[#This Row],[type]]="score",SUMPRODUCT($J$1:$AC$1,data[[#This Row],[ci.hts_index]:[stat.tb]]),-1)</f>
        <v>-1</v>
      </c>
      <c r="AE3020">
        <f>IF(data[[#This Row],[type]]="score",RANK(data[[#This Row],[score]],data[score])+COUNTIF($AD$3:AD3020,AD3020)-1,0)</f>
        <v>0</v>
      </c>
    </row>
    <row r="3021" spans="24:31" x14ac:dyDescent="0.25">
      <c r="X3021" s="1"/>
      <c r="Y3021" s="1"/>
      <c r="AD3021">
        <f>IF(data[[#This Row],[type]]="score",SUMPRODUCT($J$1:$AC$1,data[[#This Row],[ci.hts_index]:[stat.tb]]),-1)</f>
        <v>-1</v>
      </c>
      <c r="AE3021">
        <f>IF(data[[#This Row],[type]]="score",RANK(data[[#This Row],[score]],data[score])+COUNTIF($AD$3:AD3021,AD3021)-1,0)</f>
        <v>0</v>
      </c>
    </row>
    <row r="3022" spans="24:31" x14ac:dyDescent="0.25">
      <c r="X3022" s="1"/>
      <c r="Y3022" s="1"/>
      <c r="AD3022">
        <f>IF(data[[#This Row],[type]]="score",SUMPRODUCT($J$1:$AC$1,data[[#This Row],[ci.hts_index]:[stat.tb]]),-1)</f>
        <v>-1</v>
      </c>
      <c r="AE3022">
        <f>IF(data[[#This Row],[type]]="score",RANK(data[[#This Row],[score]],data[score])+COUNTIF($AD$3:AD3022,AD3022)-1,0)</f>
        <v>0</v>
      </c>
    </row>
    <row r="3023" spans="24:31" x14ac:dyDescent="0.25">
      <c r="X3023" s="1"/>
      <c r="Y3023" s="1"/>
      <c r="AD3023">
        <f>IF(data[[#This Row],[type]]="score",SUMPRODUCT($J$1:$AC$1,data[[#This Row],[ci.hts_index]:[stat.tb]]),-1)</f>
        <v>-1</v>
      </c>
      <c r="AE3023">
        <f>IF(data[[#This Row],[type]]="score",RANK(data[[#This Row],[score]],data[score])+COUNTIF($AD$3:AD3023,AD3023)-1,0)</f>
        <v>0</v>
      </c>
    </row>
    <row r="3024" spans="24:31" x14ac:dyDescent="0.25">
      <c r="X3024" s="1"/>
      <c r="Y3024" s="1"/>
      <c r="AD3024">
        <f>IF(data[[#This Row],[type]]="score",SUMPRODUCT($J$1:$AC$1,data[[#This Row],[ci.hts_index]:[stat.tb]]),-1)</f>
        <v>-1</v>
      </c>
      <c r="AE3024">
        <f>IF(data[[#This Row],[type]]="score",RANK(data[[#This Row],[score]],data[score])+COUNTIF($AD$3:AD3024,AD3024)-1,0)</f>
        <v>0</v>
      </c>
    </row>
    <row r="3025" spans="24:31" x14ac:dyDescent="0.25">
      <c r="X3025" s="1"/>
      <c r="Y3025" s="1"/>
      <c r="AD3025">
        <f>IF(data[[#This Row],[type]]="score",SUMPRODUCT($J$1:$AC$1,data[[#This Row],[ci.hts_index]:[stat.tb]]),-1)</f>
        <v>-1</v>
      </c>
      <c r="AE3025">
        <f>IF(data[[#This Row],[type]]="score",RANK(data[[#This Row],[score]],data[score])+COUNTIF($AD$3:AD3025,AD3025)-1,0)</f>
        <v>0</v>
      </c>
    </row>
    <row r="3026" spans="24:31" x14ac:dyDescent="0.25">
      <c r="X3026" s="1"/>
      <c r="Y3026" s="1"/>
      <c r="AD3026">
        <f>IF(data[[#This Row],[type]]="score",SUMPRODUCT($J$1:$AC$1,data[[#This Row],[ci.hts_index]:[stat.tb]]),-1)</f>
        <v>-1</v>
      </c>
      <c r="AE3026">
        <f>IF(data[[#This Row],[type]]="score",RANK(data[[#This Row],[score]],data[score])+COUNTIF($AD$3:AD3026,AD3026)-1,0)</f>
        <v>0</v>
      </c>
    </row>
    <row r="3027" spans="24:31" x14ac:dyDescent="0.25">
      <c r="X3027" s="1"/>
      <c r="Y3027" s="1"/>
      <c r="AD3027">
        <f>IF(data[[#This Row],[type]]="score",SUMPRODUCT($J$1:$AC$1,data[[#This Row],[ci.hts_index]:[stat.tb]]),-1)</f>
        <v>-1</v>
      </c>
      <c r="AE3027">
        <f>IF(data[[#This Row],[type]]="score",RANK(data[[#This Row],[score]],data[score])+COUNTIF($AD$3:AD3027,AD3027)-1,0)</f>
        <v>0</v>
      </c>
    </row>
    <row r="3028" spans="24:31" x14ac:dyDescent="0.25">
      <c r="X3028" s="1"/>
      <c r="Y3028" s="1"/>
      <c r="AD3028">
        <f>IF(data[[#This Row],[type]]="score",SUMPRODUCT($J$1:$AC$1,data[[#This Row],[ci.hts_index]:[stat.tb]]),-1)</f>
        <v>-1</v>
      </c>
      <c r="AE3028">
        <f>IF(data[[#This Row],[type]]="score",RANK(data[[#This Row],[score]],data[score])+COUNTIF($AD$3:AD3028,AD3028)-1,0)</f>
        <v>0</v>
      </c>
    </row>
    <row r="3029" spans="24:31" x14ac:dyDescent="0.25">
      <c r="X3029" s="1"/>
      <c r="Y3029" s="1"/>
      <c r="AD3029">
        <f>IF(data[[#This Row],[type]]="score",SUMPRODUCT($J$1:$AC$1,data[[#This Row],[ci.hts_index]:[stat.tb]]),-1)</f>
        <v>-1</v>
      </c>
      <c r="AE3029">
        <f>IF(data[[#This Row],[type]]="score",RANK(data[[#This Row],[score]],data[score])+COUNTIF($AD$3:AD3029,AD3029)-1,0)</f>
        <v>0</v>
      </c>
    </row>
    <row r="3030" spans="24:31" x14ac:dyDescent="0.25">
      <c r="X3030" s="1"/>
      <c r="Y3030" s="1"/>
      <c r="AD3030">
        <f>IF(data[[#This Row],[type]]="score",SUMPRODUCT($J$1:$AC$1,data[[#This Row],[ci.hts_index]:[stat.tb]]),-1)</f>
        <v>-1</v>
      </c>
      <c r="AE3030">
        <f>IF(data[[#This Row],[type]]="score",RANK(data[[#This Row],[score]],data[score])+COUNTIF($AD$3:AD3030,AD3030)-1,0)</f>
        <v>0</v>
      </c>
    </row>
    <row r="3031" spans="24:31" x14ac:dyDescent="0.25">
      <c r="X3031" s="1"/>
      <c r="Y3031" s="1"/>
      <c r="AD3031">
        <f>IF(data[[#This Row],[type]]="score",SUMPRODUCT($J$1:$AC$1,data[[#This Row],[ci.hts_index]:[stat.tb]]),-1)</f>
        <v>-1</v>
      </c>
      <c r="AE3031">
        <f>IF(data[[#This Row],[type]]="score",RANK(data[[#This Row],[score]],data[score])+COUNTIF($AD$3:AD3031,AD3031)-1,0)</f>
        <v>0</v>
      </c>
    </row>
    <row r="3032" spans="24:31" x14ac:dyDescent="0.25">
      <c r="X3032" s="1"/>
      <c r="Y3032" s="1"/>
      <c r="AD3032">
        <f>IF(data[[#This Row],[type]]="score",SUMPRODUCT($J$1:$AC$1,data[[#This Row],[ci.hts_index]:[stat.tb]]),-1)</f>
        <v>-1</v>
      </c>
      <c r="AE3032">
        <f>IF(data[[#This Row],[type]]="score",RANK(data[[#This Row],[score]],data[score])+COUNTIF($AD$3:AD3032,AD3032)-1,0)</f>
        <v>0</v>
      </c>
    </row>
    <row r="3033" spans="24:31" x14ac:dyDescent="0.25">
      <c r="X3033" s="1"/>
      <c r="Y3033" s="1"/>
      <c r="AD3033">
        <f>IF(data[[#This Row],[type]]="score",SUMPRODUCT($J$1:$AC$1,data[[#This Row],[ci.hts_index]:[stat.tb]]),-1)</f>
        <v>-1</v>
      </c>
      <c r="AE3033">
        <f>IF(data[[#This Row],[type]]="score",RANK(data[[#This Row],[score]],data[score])+COUNTIF($AD$3:AD3033,AD3033)-1,0)</f>
        <v>0</v>
      </c>
    </row>
    <row r="3034" spans="24:31" x14ac:dyDescent="0.25">
      <c r="X3034" s="1"/>
      <c r="Y3034" s="1"/>
      <c r="AD3034">
        <f>IF(data[[#This Row],[type]]="score",SUMPRODUCT($J$1:$AC$1,data[[#This Row],[ci.hts_index]:[stat.tb]]),-1)</f>
        <v>-1</v>
      </c>
      <c r="AE3034">
        <f>IF(data[[#This Row],[type]]="score",RANK(data[[#This Row],[score]],data[score])+COUNTIF($AD$3:AD3034,AD3034)-1,0)</f>
        <v>0</v>
      </c>
    </row>
    <row r="3035" spans="24:31" x14ac:dyDescent="0.25">
      <c r="X3035" s="1"/>
      <c r="Y3035" s="1"/>
      <c r="AD3035">
        <f>IF(data[[#This Row],[type]]="score",SUMPRODUCT($J$1:$AC$1,data[[#This Row],[ci.hts_index]:[stat.tb]]),-1)</f>
        <v>-1</v>
      </c>
      <c r="AE3035">
        <f>IF(data[[#This Row],[type]]="score",RANK(data[[#This Row],[score]],data[score])+COUNTIF($AD$3:AD3035,AD3035)-1,0)</f>
        <v>0</v>
      </c>
    </row>
    <row r="3036" spans="24:31" x14ac:dyDescent="0.25">
      <c r="X3036" s="1"/>
      <c r="Y3036" s="1"/>
      <c r="AD3036">
        <f>IF(data[[#This Row],[type]]="score",SUMPRODUCT($J$1:$AC$1,data[[#This Row],[ci.hts_index]:[stat.tb]]),-1)</f>
        <v>-1</v>
      </c>
      <c r="AE3036">
        <f>IF(data[[#This Row],[type]]="score",RANK(data[[#This Row],[score]],data[score])+COUNTIF($AD$3:AD3036,AD3036)-1,0)</f>
        <v>0</v>
      </c>
    </row>
    <row r="3037" spans="24:31" x14ac:dyDescent="0.25">
      <c r="X3037" s="1"/>
      <c r="Y3037" s="1"/>
      <c r="AD3037">
        <f>IF(data[[#This Row],[type]]="score",SUMPRODUCT($J$1:$AC$1,data[[#This Row],[ci.hts_index]:[stat.tb]]),-1)</f>
        <v>-1</v>
      </c>
      <c r="AE3037">
        <f>IF(data[[#This Row],[type]]="score",RANK(data[[#This Row],[score]],data[score])+COUNTIF($AD$3:AD3037,AD3037)-1,0)</f>
        <v>0</v>
      </c>
    </row>
    <row r="3038" spans="24:31" x14ac:dyDescent="0.25">
      <c r="X3038" s="1"/>
      <c r="Y3038" s="1"/>
      <c r="AD3038">
        <f>IF(data[[#This Row],[type]]="score",SUMPRODUCT($J$1:$AC$1,data[[#This Row],[ci.hts_index]:[stat.tb]]),-1)</f>
        <v>-1</v>
      </c>
      <c r="AE3038">
        <f>IF(data[[#This Row],[type]]="score",RANK(data[[#This Row],[score]],data[score])+COUNTIF($AD$3:AD3038,AD3038)-1,0)</f>
        <v>0</v>
      </c>
    </row>
    <row r="3039" spans="24:31" x14ac:dyDescent="0.25">
      <c r="X3039" s="1"/>
      <c r="Y3039" s="1"/>
      <c r="AD3039">
        <f>IF(data[[#This Row],[type]]="score",SUMPRODUCT($J$1:$AC$1,data[[#This Row],[ci.hts_index]:[stat.tb]]),-1)</f>
        <v>-1</v>
      </c>
      <c r="AE3039">
        <f>IF(data[[#This Row],[type]]="score",RANK(data[[#This Row],[score]],data[score])+COUNTIF($AD$3:AD3039,AD3039)-1,0)</f>
        <v>0</v>
      </c>
    </row>
    <row r="3040" spans="24:31" x14ac:dyDescent="0.25">
      <c r="X3040" s="1"/>
      <c r="Y3040" s="1"/>
      <c r="AD3040">
        <f>IF(data[[#This Row],[type]]="score",SUMPRODUCT($J$1:$AC$1,data[[#This Row],[ci.hts_index]:[stat.tb]]),-1)</f>
        <v>-1</v>
      </c>
      <c r="AE3040">
        <f>IF(data[[#This Row],[type]]="score",RANK(data[[#This Row],[score]],data[score])+COUNTIF($AD$3:AD3040,AD3040)-1,0)</f>
        <v>0</v>
      </c>
    </row>
    <row r="3041" spans="24:31" x14ac:dyDescent="0.25">
      <c r="X3041" s="1"/>
      <c r="Y3041" s="1"/>
      <c r="AD3041">
        <f>IF(data[[#This Row],[type]]="score",SUMPRODUCT($J$1:$AC$1,data[[#This Row],[ci.hts_index]:[stat.tb]]),-1)</f>
        <v>-1</v>
      </c>
      <c r="AE3041">
        <f>IF(data[[#This Row],[type]]="score",RANK(data[[#This Row],[score]],data[score])+COUNTIF($AD$3:AD3041,AD3041)-1,0)</f>
        <v>0</v>
      </c>
    </row>
    <row r="3042" spans="24:31" x14ac:dyDescent="0.25">
      <c r="X3042" s="1"/>
      <c r="Y3042" s="1"/>
      <c r="AD3042">
        <f>IF(data[[#This Row],[type]]="score",SUMPRODUCT($J$1:$AC$1,data[[#This Row],[ci.hts_index]:[stat.tb]]),-1)</f>
        <v>-1</v>
      </c>
      <c r="AE3042">
        <f>IF(data[[#This Row],[type]]="score",RANK(data[[#This Row],[score]],data[score])+COUNTIF($AD$3:AD3042,AD3042)-1,0)</f>
        <v>0</v>
      </c>
    </row>
    <row r="3043" spans="24:31" x14ac:dyDescent="0.25">
      <c r="X3043" s="1"/>
      <c r="Y3043" s="1"/>
      <c r="AD3043">
        <f>IF(data[[#This Row],[type]]="score",SUMPRODUCT($J$1:$AC$1,data[[#This Row],[ci.hts_index]:[stat.tb]]),-1)</f>
        <v>-1</v>
      </c>
      <c r="AE3043">
        <f>IF(data[[#This Row],[type]]="score",RANK(data[[#This Row],[score]],data[score])+COUNTIF($AD$3:AD3043,AD3043)-1,0)</f>
        <v>0</v>
      </c>
    </row>
    <row r="3044" spans="24:31" x14ac:dyDescent="0.25">
      <c r="X3044" s="1"/>
      <c r="Y3044" s="1"/>
      <c r="AD3044">
        <f>IF(data[[#This Row],[type]]="score",SUMPRODUCT($J$1:$AC$1,data[[#This Row],[ci.hts_index]:[stat.tb]]),-1)</f>
        <v>-1</v>
      </c>
      <c r="AE3044">
        <f>IF(data[[#This Row],[type]]="score",RANK(data[[#This Row],[score]],data[score])+COUNTIF($AD$3:AD3044,AD3044)-1,0)</f>
        <v>0</v>
      </c>
    </row>
    <row r="3045" spans="24:31" x14ac:dyDescent="0.25">
      <c r="X3045" s="1"/>
      <c r="Y3045" s="1"/>
      <c r="AD3045">
        <f>IF(data[[#This Row],[type]]="score",SUMPRODUCT($J$1:$AC$1,data[[#This Row],[ci.hts_index]:[stat.tb]]),-1)</f>
        <v>-1</v>
      </c>
      <c r="AE3045">
        <f>IF(data[[#This Row],[type]]="score",RANK(data[[#This Row],[score]],data[score])+COUNTIF($AD$3:AD3045,AD3045)-1,0)</f>
        <v>0</v>
      </c>
    </row>
    <row r="3046" spans="24:31" x14ac:dyDescent="0.25">
      <c r="X3046" s="1"/>
      <c r="Y3046" s="1"/>
      <c r="AD3046">
        <f>IF(data[[#This Row],[type]]="score",SUMPRODUCT($J$1:$AC$1,data[[#This Row],[ci.hts_index]:[stat.tb]]),-1)</f>
        <v>-1</v>
      </c>
      <c r="AE3046">
        <f>IF(data[[#This Row],[type]]="score",RANK(data[[#This Row],[score]],data[score])+COUNTIF($AD$3:AD3046,AD3046)-1,0)</f>
        <v>0</v>
      </c>
    </row>
    <row r="3047" spans="24:31" x14ac:dyDescent="0.25">
      <c r="X3047" s="1"/>
      <c r="Y3047" s="1"/>
      <c r="AD3047">
        <f>IF(data[[#This Row],[type]]="score",SUMPRODUCT($J$1:$AC$1,data[[#This Row],[ci.hts_index]:[stat.tb]]),-1)</f>
        <v>-1</v>
      </c>
      <c r="AE3047">
        <f>IF(data[[#This Row],[type]]="score",RANK(data[[#This Row],[score]],data[score])+COUNTIF($AD$3:AD3047,AD3047)-1,0)</f>
        <v>0</v>
      </c>
    </row>
    <row r="3048" spans="24:31" x14ac:dyDescent="0.25">
      <c r="X3048" s="1"/>
      <c r="Y3048" s="1"/>
      <c r="AD3048">
        <f>IF(data[[#This Row],[type]]="score",SUMPRODUCT($J$1:$AC$1,data[[#This Row],[ci.hts_index]:[stat.tb]]),-1)</f>
        <v>-1</v>
      </c>
      <c r="AE3048">
        <f>IF(data[[#This Row],[type]]="score",RANK(data[[#This Row],[score]],data[score])+COUNTIF($AD$3:AD3048,AD3048)-1,0)</f>
        <v>0</v>
      </c>
    </row>
    <row r="3049" spans="24:31" x14ac:dyDescent="0.25">
      <c r="X3049" s="1"/>
      <c r="Y3049" s="1"/>
      <c r="AD3049">
        <f>IF(data[[#This Row],[type]]="score",SUMPRODUCT($J$1:$AC$1,data[[#This Row],[ci.hts_index]:[stat.tb]]),-1)</f>
        <v>-1</v>
      </c>
      <c r="AE3049">
        <f>IF(data[[#This Row],[type]]="score",RANK(data[[#This Row],[score]],data[score])+COUNTIF($AD$3:AD3049,AD3049)-1,0)</f>
        <v>0</v>
      </c>
    </row>
    <row r="3050" spans="24:31" x14ac:dyDescent="0.25">
      <c r="X3050" s="1"/>
      <c r="Y3050" s="1"/>
      <c r="AD3050">
        <f>IF(data[[#This Row],[type]]="score",SUMPRODUCT($J$1:$AC$1,data[[#This Row],[ci.hts_index]:[stat.tb]]),-1)</f>
        <v>-1</v>
      </c>
      <c r="AE3050">
        <f>IF(data[[#This Row],[type]]="score",RANK(data[[#This Row],[score]],data[score])+COUNTIF($AD$3:AD3050,AD3050)-1,0)</f>
        <v>0</v>
      </c>
    </row>
    <row r="3051" spans="24:31" x14ac:dyDescent="0.25">
      <c r="X3051" s="1"/>
      <c r="Y3051" s="1"/>
      <c r="AD3051">
        <f>IF(data[[#This Row],[type]]="score",SUMPRODUCT($J$1:$AC$1,data[[#This Row],[ci.hts_index]:[stat.tb]]),-1)</f>
        <v>-1</v>
      </c>
      <c r="AE3051">
        <f>IF(data[[#This Row],[type]]="score",RANK(data[[#This Row],[score]],data[score])+COUNTIF($AD$3:AD3051,AD3051)-1,0)</f>
        <v>0</v>
      </c>
    </row>
    <row r="3052" spans="24:31" x14ac:dyDescent="0.25">
      <c r="X3052" s="1"/>
      <c r="Y3052" s="1"/>
      <c r="AD3052">
        <f>IF(data[[#This Row],[type]]="score",SUMPRODUCT($J$1:$AC$1,data[[#This Row],[ci.hts_index]:[stat.tb]]),-1)</f>
        <v>-1</v>
      </c>
      <c r="AE3052">
        <f>IF(data[[#This Row],[type]]="score",RANK(data[[#This Row],[score]],data[score])+COUNTIF($AD$3:AD3052,AD3052)-1,0)</f>
        <v>0</v>
      </c>
    </row>
    <row r="3053" spans="24:31" x14ac:dyDescent="0.25">
      <c r="X3053" s="1"/>
      <c r="Y3053" s="1"/>
      <c r="AD3053">
        <f>IF(data[[#This Row],[type]]="score",SUMPRODUCT($J$1:$AC$1,data[[#This Row],[ci.hts_index]:[stat.tb]]),-1)</f>
        <v>-1</v>
      </c>
      <c r="AE3053">
        <f>IF(data[[#This Row],[type]]="score",RANK(data[[#This Row],[score]],data[score])+COUNTIF($AD$3:AD3053,AD3053)-1,0)</f>
        <v>0</v>
      </c>
    </row>
    <row r="3054" spans="24:31" x14ac:dyDescent="0.25">
      <c r="X3054" s="1"/>
      <c r="Y3054" s="1"/>
      <c r="AD3054">
        <f>IF(data[[#This Row],[type]]="score",SUMPRODUCT($J$1:$AC$1,data[[#This Row],[ci.hts_index]:[stat.tb]]),-1)</f>
        <v>-1</v>
      </c>
      <c r="AE3054">
        <f>IF(data[[#This Row],[type]]="score",RANK(data[[#This Row],[score]],data[score])+COUNTIF($AD$3:AD3054,AD3054)-1,0)</f>
        <v>0</v>
      </c>
    </row>
    <row r="3055" spans="24:31" x14ac:dyDescent="0.25">
      <c r="X3055" s="1"/>
      <c r="Y3055" s="1"/>
      <c r="AD3055">
        <f>IF(data[[#This Row],[type]]="score",SUMPRODUCT($J$1:$AC$1,data[[#This Row],[ci.hts_index]:[stat.tb]]),-1)</f>
        <v>-1</v>
      </c>
      <c r="AE3055">
        <f>IF(data[[#This Row],[type]]="score",RANK(data[[#This Row],[score]],data[score])+COUNTIF($AD$3:AD3055,AD3055)-1,0)</f>
        <v>0</v>
      </c>
    </row>
    <row r="3056" spans="24:31" x14ac:dyDescent="0.25">
      <c r="X3056" s="1"/>
      <c r="Y3056" s="1"/>
      <c r="AD3056">
        <f>IF(data[[#This Row],[type]]="score",SUMPRODUCT($J$1:$AC$1,data[[#This Row],[ci.hts_index]:[stat.tb]]),-1)</f>
        <v>-1</v>
      </c>
      <c r="AE3056">
        <f>IF(data[[#This Row],[type]]="score",RANK(data[[#This Row],[score]],data[score])+COUNTIF($AD$3:AD3056,AD3056)-1,0)</f>
        <v>0</v>
      </c>
    </row>
    <row r="3057" spans="24:31" x14ac:dyDescent="0.25">
      <c r="X3057" s="1"/>
      <c r="Y3057" s="1"/>
      <c r="AD3057">
        <f>IF(data[[#This Row],[type]]="score",SUMPRODUCT($J$1:$AC$1,data[[#This Row],[ci.hts_index]:[stat.tb]]),-1)</f>
        <v>-1</v>
      </c>
      <c r="AE3057">
        <f>IF(data[[#This Row],[type]]="score",RANK(data[[#This Row],[score]],data[score])+COUNTIF($AD$3:AD3057,AD3057)-1,0)</f>
        <v>0</v>
      </c>
    </row>
    <row r="3058" spans="24:31" x14ac:dyDescent="0.25">
      <c r="X3058" s="1"/>
      <c r="Y3058" s="1"/>
      <c r="AD3058">
        <f>IF(data[[#This Row],[type]]="score",SUMPRODUCT($J$1:$AC$1,data[[#This Row],[ci.hts_index]:[stat.tb]]),-1)</f>
        <v>-1</v>
      </c>
      <c r="AE3058">
        <f>IF(data[[#This Row],[type]]="score",RANK(data[[#This Row],[score]],data[score])+COUNTIF($AD$3:AD3058,AD3058)-1,0)</f>
        <v>0</v>
      </c>
    </row>
    <row r="3059" spans="24:31" x14ac:dyDescent="0.25">
      <c r="X3059" s="1"/>
      <c r="Y3059" s="1"/>
      <c r="AD3059">
        <f>IF(data[[#This Row],[type]]="score",SUMPRODUCT($J$1:$AC$1,data[[#This Row],[ci.hts_index]:[stat.tb]]),-1)</f>
        <v>-1</v>
      </c>
      <c r="AE3059">
        <f>IF(data[[#This Row],[type]]="score",RANK(data[[#This Row],[score]],data[score])+COUNTIF($AD$3:AD3059,AD3059)-1,0)</f>
        <v>0</v>
      </c>
    </row>
    <row r="3060" spans="24:31" x14ac:dyDescent="0.25">
      <c r="X3060" s="1"/>
      <c r="Y3060" s="1"/>
      <c r="AD3060">
        <f>IF(data[[#This Row],[type]]="score",SUMPRODUCT($J$1:$AC$1,data[[#This Row],[ci.hts_index]:[stat.tb]]),-1)</f>
        <v>-1</v>
      </c>
      <c r="AE3060">
        <f>IF(data[[#This Row],[type]]="score",RANK(data[[#This Row],[score]],data[score])+COUNTIF($AD$3:AD3060,AD3060)-1,0)</f>
        <v>0</v>
      </c>
    </row>
    <row r="3061" spans="24:31" x14ac:dyDescent="0.25">
      <c r="X3061" s="1"/>
      <c r="Y3061" s="1"/>
      <c r="AD3061">
        <f>IF(data[[#This Row],[type]]="score",SUMPRODUCT($J$1:$AC$1,data[[#This Row],[ci.hts_index]:[stat.tb]]),-1)</f>
        <v>-1</v>
      </c>
      <c r="AE3061">
        <f>IF(data[[#This Row],[type]]="score",RANK(data[[#This Row],[score]],data[score])+COUNTIF($AD$3:AD3061,AD3061)-1,0)</f>
        <v>0</v>
      </c>
    </row>
    <row r="3062" spans="24:31" x14ac:dyDescent="0.25">
      <c r="X3062" s="1"/>
      <c r="Y3062" s="1"/>
      <c r="AD3062">
        <f>IF(data[[#This Row],[type]]="score",SUMPRODUCT($J$1:$AC$1,data[[#This Row],[ci.hts_index]:[stat.tb]]),-1)</f>
        <v>-1</v>
      </c>
      <c r="AE3062">
        <f>IF(data[[#This Row],[type]]="score",RANK(data[[#This Row],[score]],data[score])+COUNTIF($AD$3:AD3062,AD3062)-1,0)</f>
        <v>0</v>
      </c>
    </row>
    <row r="3063" spans="24:31" x14ac:dyDescent="0.25">
      <c r="X3063" s="1"/>
      <c r="Y3063" s="1"/>
      <c r="AD3063">
        <f>IF(data[[#This Row],[type]]="score",SUMPRODUCT($J$1:$AC$1,data[[#This Row],[ci.hts_index]:[stat.tb]]),-1)</f>
        <v>-1</v>
      </c>
      <c r="AE3063">
        <f>IF(data[[#This Row],[type]]="score",RANK(data[[#This Row],[score]],data[score])+COUNTIF($AD$3:AD3063,AD3063)-1,0)</f>
        <v>0</v>
      </c>
    </row>
    <row r="3064" spans="24:31" x14ac:dyDescent="0.25">
      <c r="X3064" s="1"/>
      <c r="Y3064" s="1"/>
      <c r="AD3064">
        <f>IF(data[[#This Row],[type]]="score",SUMPRODUCT($J$1:$AC$1,data[[#This Row],[ci.hts_index]:[stat.tb]]),-1)</f>
        <v>-1</v>
      </c>
      <c r="AE3064">
        <f>IF(data[[#This Row],[type]]="score",RANK(data[[#This Row],[score]],data[score])+COUNTIF($AD$3:AD3064,AD3064)-1,0)</f>
        <v>0</v>
      </c>
    </row>
    <row r="3065" spans="24:31" x14ac:dyDescent="0.25">
      <c r="X3065" s="1"/>
      <c r="Y3065" s="1"/>
      <c r="AD3065">
        <f>IF(data[[#This Row],[type]]="score",SUMPRODUCT($J$1:$AC$1,data[[#This Row],[ci.hts_index]:[stat.tb]]),-1)</f>
        <v>-1</v>
      </c>
      <c r="AE3065">
        <f>IF(data[[#This Row],[type]]="score",RANK(data[[#This Row],[score]],data[score])+COUNTIF($AD$3:AD3065,AD3065)-1,0)</f>
        <v>0</v>
      </c>
    </row>
    <row r="3066" spans="24:31" x14ac:dyDescent="0.25">
      <c r="X3066" s="1"/>
      <c r="Y3066" s="1"/>
      <c r="AD3066">
        <f>IF(data[[#This Row],[type]]="score",SUMPRODUCT($J$1:$AC$1,data[[#This Row],[ci.hts_index]:[stat.tb]]),-1)</f>
        <v>-1</v>
      </c>
      <c r="AE3066">
        <f>IF(data[[#This Row],[type]]="score",RANK(data[[#This Row],[score]],data[score])+COUNTIF($AD$3:AD3066,AD3066)-1,0)</f>
        <v>0</v>
      </c>
    </row>
    <row r="3067" spans="24:31" x14ac:dyDescent="0.25">
      <c r="X3067" s="1"/>
      <c r="Y3067" s="1"/>
      <c r="AD3067">
        <f>IF(data[[#This Row],[type]]="score",SUMPRODUCT($J$1:$AC$1,data[[#This Row],[ci.hts_index]:[stat.tb]]),-1)</f>
        <v>-1</v>
      </c>
      <c r="AE3067">
        <f>IF(data[[#This Row],[type]]="score",RANK(data[[#This Row],[score]],data[score])+COUNTIF($AD$3:AD3067,AD3067)-1,0)</f>
        <v>0</v>
      </c>
    </row>
    <row r="3068" spans="24:31" x14ac:dyDescent="0.25">
      <c r="X3068" s="1"/>
      <c r="Y3068" s="1"/>
      <c r="AD3068">
        <f>IF(data[[#This Row],[type]]="score",SUMPRODUCT($J$1:$AC$1,data[[#This Row],[ci.hts_index]:[stat.tb]]),-1)</f>
        <v>-1</v>
      </c>
      <c r="AE3068">
        <f>IF(data[[#This Row],[type]]="score",RANK(data[[#This Row],[score]],data[score])+COUNTIF($AD$3:AD3068,AD3068)-1,0)</f>
        <v>0</v>
      </c>
    </row>
    <row r="3069" spans="24:31" x14ac:dyDescent="0.25">
      <c r="X3069" s="1"/>
      <c r="Y3069" s="1"/>
      <c r="AD3069">
        <f>IF(data[[#This Row],[type]]="score",SUMPRODUCT($J$1:$AC$1,data[[#This Row],[ci.hts_index]:[stat.tb]]),-1)</f>
        <v>-1</v>
      </c>
      <c r="AE3069">
        <f>IF(data[[#This Row],[type]]="score",RANK(data[[#This Row],[score]],data[score])+COUNTIF($AD$3:AD3069,AD3069)-1,0)</f>
        <v>0</v>
      </c>
    </row>
    <row r="3070" spans="24:31" x14ac:dyDescent="0.25">
      <c r="X3070" s="1"/>
      <c r="Y3070" s="1"/>
      <c r="AD3070">
        <f>IF(data[[#This Row],[type]]="score",SUMPRODUCT($J$1:$AC$1,data[[#This Row],[ci.hts_index]:[stat.tb]]),-1)</f>
        <v>-1</v>
      </c>
      <c r="AE3070">
        <f>IF(data[[#This Row],[type]]="score",RANK(data[[#This Row],[score]],data[score])+COUNTIF($AD$3:AD3070,AD3070)-1,0)</f>
        <v>0</v>
      </c>
    </row>
    <row r="3071" spans="24:31" x14ac:dyDescent="0.25">
      <c r="X3071" s="1"/>
      <c r="Y3071" s="1"/>
      <c r="AD3071">
        <f>IF(data[[#This Row],[type]]="score",SUMPRODUCT($J$1:$AC$1,data[[#This Row],[ci.hts_index]:[stat.tb]]),-1)</f>
        <v>-1</v>
      </c>
      <c r="AE3071">
        <f>IF(data[[#This Row],[type]]="score",RANK(data[[#This Row],[score]],data[score])+COUNTIF($AD$3:AD3071,AD3071)-1,0)</f>
        <v>0</v>
      </c>
    </row>
    <row r="3072" spans="24:31" x14ac:dyDescent="0.25">
      <c r="X3072" s="1"/>
      <c r="Y3072" s="1"/>
      <c r="AD3072">
        <f>IF(data[[#This Row],[type]]="score",SUMPRODUCT($J$1:$AC$1,data[[#This Row],[ci.hts_index]:[stat.tb]]),-1)</f>
        <v>-1</v>
      </c>
      <c r="AE3072">
        <f>IF(data[[#This Row],[type]]="score",RANK(data[[#This Row],[score]],data[score])+COUNTIF($AD$3:AD3072,AD3072)-1,0)</f>
        <v>0</v>
      </c>
    </row>
    <row r="3073" spans="24:31" x14ac:dyDescent="0.25">
      <c r="X3073" s="1"/>
      <c r="Y3073" s="1"/>
      <c r="AD3073">
        <f>IF(data[[#This Row],[type]]="score",SUMPRODUCT($J$1:$AC$1,data[[#This Row],[ci.hts_index]:[stat.tb]]),-1)</f>
        <v>-1</v>
      </c>
      <c r="AE3073">
        <f>IF(data[[#This Row],[type]]="score",RANK(data[[#This Row],[score]],data[score])+COUNTIF($AD$3:AD3073,AD3073)-1,0)</f>
        <v>0</v>
      </c>
    </row>
    <row r="3074" spans="24:31" x14ac:dyDescent="0.25">
      <c r="X3074" s="1"/>
      <c r="Y3074" s="1"/>
      <c r="AD3074">
        <f>IF(data[[#This Row],[type]]="score",SUMPRODUCT($J$1:$AC$1,data[[#This Row],[ci.hts_index]:[stat.tb]]),-1)</f>
        <v>-1</v>
      </c>
      <c r="AE3074">
        <f>IF(data[[#This Row],[type]]="score",RANK(data[[#This Row],[score]],data[score])+COUNTIF($AD$3:AD3074,AD3074)-1,0)</f>
        <v>0</v>
      </c>
    </row>
    <row r="3075" spans="24:31" x14ac:dyDescent="0.25">
      <c r="X3075" s="1"/>
      <c r="Y3075" s="1"/>
      <c r="AD3075">
        <f>IF(data[[#This Row],[type]]="score",SUMPRODUCT($J$1:$AC$1,data[[#This Row],[ci.hts_index]:[stat.tb]]),-1)</f>
        <v>-1</v>
      </c>
      <c r="AE3075">
        <f>IF(data[[#This Row],[type]]="score",RANK(data[[#This Row],[score]],data[score])+COUNTIF($AD$3:AD3075,AD3075)-1,0)</f>
        <v>0</v>
      </c>
    </row>
    <row r="3076" spans="24:31" x14ac:dyDescent="0.25">
      <c r="X3076" s="1"/>
      <c r="Y3076" s="1"/>
      <c r="AD3076">
        <f>IF(data[[#This Row],[type]]="score",SUMPRODUCT($J$1:$AC$1,data[[#This Row],[ci.hts_index]:[stat.tb]]),-1)</f>
        <v>-1</v>
      </c>
      <c r="AE3076">
        <f>IF(data[[#This Row],[type]]="score",RANK(data[[#This Row],[score]],data[score])+COUNTIF($AD$3:AD3076,AD3076)-1,0)</f>
        <v>0</v>
      </c>
    </row>
    <row r="3077" spans="24:31" x14ac:dyDescent="0.25">
      <c r="X3077" s="1"/>
      <c r="Y3077" s="1"/>
      <c r="AD3077">
        <f>IF(data[[#This Row],[type]]="score",SUMPRODUCT($J$1:$AC$1,data[[#This Row],[ci.hts_index]:[stat.tb]]),-1)</f>
        <v>-1</v>
      </c>
      <c r="AE3077">
        <f>IF(data[[#This Row],[type]]="score",RANK(data[[#This Row],[score]],data[score])+COUNTIF($AD$3:AD3077,AD3077)-1,0)</f>
        <v>0</v>
      </c>
    </row>
    <row r="3078" spans="24:31" x14ac:dyDescent="0.25">
      <c r="X3078" s="1"/>
      <c r="Y3078" s="1"/>
      <c r="AD3078">
        <f>IF(data[[#This Row],[type]]="score",SUMPRODUCT($J$1:$AC$1,data[[#This Row],[ci.hts_index]:[stat.tb]]),-1)</f>
        <v>-1</v>
      </c>
      <c r="AE3078">
        <f>IF(data[[#This Row],[type]]="score",RANK(data[[#This Row],[score]],data[score])+COUNTIF($AD$3:AD3078,AD3078)-1,0)</f>
        <v>0</v>
      </c>
    </row>
    <row r="3079" spans="24:31" x14ac:dyDescent="0.25">
      <c r="X3079" s="1"/>
      <c r="Y3079" s="1"/>
      <c r="AD3079">
        <f>IF(data[[#This Row],[type]]="score",SUMPRODUCT($J$1:$AC$1,data[[#This Row],[ci.hts_index]:[stat.tb]]),-1)</f>
        <v>-1</v>
      </c>
      <c r="AE3079">
        <f>IF(data[[#This Row],[type]]="score",RANK(data[[#This Row],[score]],data[score])+COUNTIF($AD$3:AD3079,AD3079)-1,0)</f>
        <v>0</v>
      </c>
    </row>
    <row r="3080" spans="24:31" x14ac:dyDescent="0.25">
      <c r="X3080" s="1"/>
      <c r="Y3080" s="1"/>
      <c r="AD3080">
        <f>IF(data[[#This Row],[type]]="score",SUMPRODUCT($J$1:$AC$1,data[[#This Row],[ci.hts_index]:[stat.tb]]),-1)</f>
        <v>-1</v>
      </c>
      <c r="AE3080">
        <f>IF(data[[#This Row],[type]]="score",RANK(data[[#This Row],[score]],data[score])+COUNTIF($AD$3:AD3080,AD3080)-1,0)</f>
        <v>0</v>
      </c>
    </row>
    <row r="3081" spans="24:31" x14ac:dyDescent="0.25">
      <c r="X3081" s="1"/>
      <c r="Y3081" s="1"/>
      <c r="AD3081">
        <f>IF(data[[#This Row],[type]]="score",SUMPRODUCT($J$1:$AC$1,data[[#This Row],[ci.hts_index]:[stat.tb]]),-1)</f>
        <v>-1</v>
      </c>
      <c r="AE3081">
        <f>IF(data[[#This Row],[type]]="score",RANK(data[[#This Row],[score]],data[score])+COUNTIF($AD$3:AD3081,AD3081)-1,0)</f>
        <v>0</v>
      </c>
    </row>
    <row r="3082" spans="24:31" x14ac:dyDescent="0.25">
      <c r="X3082" s="1"/>
      <c r="Y3082" s="1"/>
      <c r="AD3082">
        <f>IF(data[[#This Row],[type]]="score",SUMPRODUCT($J$1:$AC$1,data[[#This Row],[ci.hts_index]:[stat.tb]]),-1)</f>
        <v>-1</v>
      </c>
      <c r="AE3082">
        <f>IF(data[[#This Row],[type]]="score",RANK(data[[#This Row],[score]],data[score])+COUNTIF($AD$3:AD3082,AD3082)-1,0)</f>
        <v>0</v>
      </c>
    </row>
    <row r="3083" spans="24:31" x14ac:dyDescent="0.25">
      <c r="X3083" s="1"/>
      <c r="Y3083" s="1"/>
      <c r="AD3083">
        <f>IF(data[[#This Row],[type]]="score",SUMPRODUCT($J$1:$AC$1,data[[#This Row],[ci.hts_index]:[stat.tb]]),-1)</f>
        <v>-1</v>
      </c>
      <c r="AE3083">
        <f>IF(data[[#This Row],[type]]="score",RANK(data[[#This Row],[score]],data[score])+COUNTIF($AD$3:AD3083,AD3083)-1,0)</f>
        <v>0</v>
      </c>
    </row>
    <row r="3084" spans="24:31" x14ac:dyDescent="0.25">
      <c r="X3084" s="1"/>
      <c r="Y3084" s="1"/>
      <c r="AD3084">
        <f>IF(data[[#This Row],[type]]="score",SUMPRODUCT($J$1:$AC$1,data[[#This Row],[ci.hts_index]:[stat.tb]]),-1)</f>
        <v>-1</v>
      </c>
      <c r="AE3084">
        <f>IF(data[[#This Row],[type]]="score",RANK(data[[#This Row],[score]],data[score])+COUNTIF($AD$3:AD3084,AD3084)-1,0)</f>
        <v>0</v>
      </c>
    </row>
    <row r="3085" spans="24:31" x14ac:dyDescent="0.25">
      <c r="X3085" s="1"/>
      <c r="Y3085" s="1"/>
      <c r="AD3085">
        <f>IF(data[[#This Row],[type]]="score",SUMPRODUCT($J$1:$AC$1,data[[#This Row],[ci.hts_index]:[stat.tb]]),-1)</f>
        <v>-1</v>
      </c>
      <c r="AE3085">
        <f>IF(data[[#This Row],[type]]="score",RANK(data[[#This Row],[score]],data[score])+COUNTIF($AD$3:AD3085,AD3085)-1,0)</f>
        <v>0</v>
      </c>
    </row>
    <row r="3086" spans="24:31" x14ac:dyDescent="0.25">
      <c r="X3086" s="1"/>
      <c r="Y3086" s="1"/>
      <c r="AD3086">
        <f>IF(data[[#This Row],[type]]="score",SUMPRODUCT($J$1:$AC$1,data[[#This Row],[ci.hts_index]:[stat.tb]]),-1)</f>
        <v>-1</v>
      </c>
      <c r="AE3086">
        <f>IF(data[[#This Row],[type]]="score",RANK(data[[#This Row],[score]],data[score])+COUNTIF($AD$3:AD3086,AD3086)-1,0)</f>
        <v>0</v>
      </c>
    </row>
    <row r="3087" spans="24:31" x14ac:dyDescent="0.25">
      <c r="X3087" s="1"/>
      <c r="Y3087" s="1"/>
      <c r="AD3087">
        <f>IF(data[[#This Row],[type]]="score",SUMPRODUCT($J$1:$AC$1,data[[#This Row],[ci.hts_index]:[stat.tb]]),-1)</f>
        <v>-1</v>
      </c>
      <c r="AE3087">
        <f>IF(data[[#This Row],[type]]="score",RANK(data[[#This Row],[score]],data[score])+COUNTIF($AD$3:AD3087,AD3087)-1,0)</f>
        <v>0</v>
      </c>
    </row>
    <row r="3088" spans="24:31" x14ac:dyDescent="0.25">
      <c r="X3088" s="1"/>
      <c r="Y3088" s="1"/>
      <c r="AD3088">
        <f>IF(data[[#This Row],[type]]="score",SUMPRODUCT($J$1:$AC$1,data[[#This Row],[ci.hts_index]:[stat.tb]]),-1)</f>
        <v>-1</v>
      </c>
      <c r="AE3088">
        <f>IF(data[[#This Row],[type]]="score",RANK(data[[#This Row],[score]],data[score])+COUNTIF($AD$3:AD3088,AD3088)-1,0)</f>
        <v>0</v>
      </c>
    </row>
    <row r="3089" spans="24:31" x14ac:dyDescent="0.25">
      <c r="X3089" s="1"/>
      <c r="Y3089" s="1"/>
      <c r="AD3089">
        <f>IF(data[[#This Row],[type]]="score",SUMPRODUCT($J$1:$AC$1,data[[#This Row],[ci.hts_index]:[stat.tb]]),-1)</f>
        <v>-1</v>
      </c>
      <c r="AE3089">
        <f>IF(data[[#This Row],[type]]="score",RANK(data[[#This Row],[score]],data[score])+COUNTIF($AD$3:AD3089,AD3089)-1,0)</f>
        <v>0</v>
      </c>
    </row>
    <row r="3090" spans="24:31" x14ac:dyDescent="0.25">
      <c r="X3090" s="1"/>
      <c r="Y3090" s="1"/>
      <c r="AD3090">
        <f>IF(data[[#This Row],[type]]="score",SUMPRODUCT($J$1:$AC$1,data[[#This Row],[ci.hts_index]:[stat.tb]]),-1)</f>
        <v>-1</v>
      </c>
      <c r="AE3090">
        <f>IF(data[[#This Row],[type]]="score",RANK(data[[#This Row],[score]],data[score])+COUNTIF($AD$3:AD3090,AD3090)-1,0)</f>
        <v>0</v>
      </c>
    </row>
    <row r="3091" spans="24:31" x14ac:dyDescent="0.25">
      <c r="X3091" s="1"/>
      <c r="Y3091" s="1"/>
      <c r="AD3091">
        <f>IF(data[[#This Row],[type]]="score",SUMPRODUCT($J$1:$AC$1,data[[#This Row],[ci.hts_index]:[stat.tb]]),-1)</f>
        <v>-1</v>
      </c>
      <c r="AE3091">
        <f>IF(data[[#This Row],[type]]="score",RANK(data[[#This Row],[score]],data[score])+COUNTIF($AD$3:AD3091,AD3091)-1,0)</f>
        <v>0</v>
      </c>
    </row>
    <row r="3092" spans="24:31" x14ac:dyDescent="0.25">
      <c r="X3092" s="1"/>
      <c r="Y3092" s="1"/>
      <c r="AD3092">
        <f>IF(data[[#This Row],[type]]="score",SUMPRODUCT($J$1:$AC$1,data[[#This Row],[ci.hts_index]:[stat.tb]]),-1)</f>
        <v>-1</v>
      </c>
      <c r="AE3092">
        <f>IF(data[[#This Row],[type]]="score",RANK(data[[#This Row],[score]],data[score])+COUNTIF($AD$3:AD3092,AD3092)-1,0)</f>
        <v>0</v>
      </c>
    </row>
    <row r="3093" spans="24:31" x14ac:dyDescent="0.25">
      <c r="X3093" s="1"/>
      <c r="Y3093" s="1"/>
      <c r="AD3093">
        <f>IF(data[[#This Row],[type]]="score",SUMPRODUCT($J$1:$AC$1,data[[#This Row],[ci.hts_index]:[stat.tb]]),-1)</f>
        <v>-1</v>
      </c>
      <c r="AE3093">
        <f>IF(data[[#This Row],[type]]="score",RANK(data[[#This Row],[score]],data[score])+COUNTIF($AD$3:AD3093,AD3093)-1,0)</f>
        <v>0</v>
      </c>
    </row>
    <row r="3094" spans="24:31" x14ac:dyDescent="0.25">
      <c r="X3094" s="1"/>
      <c r="Y3094" s="1"/>
      <c r="AD3094">
        <f>IF(data[[#This Row],[type]]="score",SUMPRODUCT($J$1:$AC$1,data[[#This Row],[ci.hts_index]:[stat.tb]]),-1)</f>
        <v>-1</v>
      </c>
      <c r="AE3094">
        <f>IF(data[[#This Row],[type]]="score",RANK(data[[#This Row],[score]],data[score])+COUNTIF($AD$3:AD3094,AD3094)-1,0)</f>
        <v>0</v>
      </c>
    </row>
    <row r="3095" spans="24:31" x14ac:dyDescent="0.25">
      <c r="X3095" s="1"/>
      <c r="Y3095" s="1"/>
      <c r="AD3095">
        <f>IF(data[[#This Row],[type]]="score",SUMPRODUCT($J$1:$AC$1,data[[#This Row],[ci.hts_index]:[stat.tb]]),-1)</f>
        <v>-1</v>
      </c>
      <c r="AE3095">
        <f>IF(data[[#This Row],[type]]="score",RANK(data[[#This Row],[score]],data[score])+COUNTIF($AD$3:AD3095,AD3095)-1,0)</f>
        <v>0</v>
      </c>
    </row>
    <row r="3096" spans="24:31" x14ac:dyDescent="0.25">
      <c r="X3096" s="1"/>
      <c r="Y3096" s="1"/>
      <c r="AD3096">
        <f>IF(data[[#This Row],[type]]="score",SUMPRODUCT($J$1:$AC$1,data[[#This Row],[ci.hts_index]:[stat.tb]]),-1)</f>
        <v>-1</v>
      </c>
      <c r="AE3096">
        <f>IF(data[[#This Row],[type]]="score",RANK(data[[#This Row],[score]],data[score])+COUNTIF($AD$3:AD3096,AD3096)-1,0)</f>
        <v>0</v>
      </c>
    </row>
    <row r="3097" spans="24:31" x14ac:dyDescent="0.25">
      <c r="X3097" s="1"/>
      <c r="Y3097" s="1"/>
      <c r="AD3097">
        <f>IF(data[[#This Row],[type]]="score",SUMPRODUCT($J$1:$AC$1,data[[#This Row],[ci.hts_index]:[stat.tb]]),-1)</f>
        <v>-1</v>
      </c>
      <c r="AE3097">
        <f>IF(data[[#This Row],[type]]="score",RANK(data[[#This Row],[score]],data[score])+COUNTIF($AD$3:AD3097,AD3097)-1,0)</f>
        <v>0</v>
      </c>
    </row>
    <row r="3098" spans="24:31" x14ac:dyDescent="0.25">
      <c r="X3098" s="1"/>
      <c r="Y3098" s="1"/>
      <c r="AD3098">
        <f>IF(data[[#This Row],[type]]="score",SUMPRODUCT($J$1:$AC$1,data[[#This Row],[ci.hts_index]:[stat.tb]]),-1)</f>
        <v>-1</v>
      </c>
      <c r="AE3098">
        <f>IF(data[[#This Row],[type]]="score",RANK(data[[#This Row],[score]],data[score])+COUNTIF($AD$3:AD3098,AD3098)-1,0)</f>
        <v>0</v>
      </c>
    </row>
    <row r="3099" spans="24:31" x14ac:dyDescent="0.25">
      <c r="X3099" s="1"/>
      <c r="Y3099" s="1"/>
      <c r="AD3099">
        <f>IF(data[[#This Row],[type]]="score",SUMPRODUCT($J$1:$AC$1,data[[#This Row],[ci.hts_index]:[stat.tb]]),-1)</f>
        <v>-1</v>
      </c>
      <c r="AE3099">
        <f>IF(data[[#This Row],[type]]="score",RANK(data[[#This Row],[score]],data[score])+COUNTIF($AD$3:AD3099,AD3099)-1,0)</f>
        <v>0</v>
      </c>
    </row>
    <row r="3100" spans="24:31" x14ac:dyDescent="0.25">
      <c r="X3100" s="1"/>
      <c r="Y3100" s="1"/>
      <c r="AD3100">
        <f>IF(data[[#This Row],[type]]="score",SUMPRODUCT($J$1:$AC$1,data[[#This Row],[ci.hts_index]:[stat.tb]]),-1)</f>
        <v>-1</v>
      </c>
      <c r="AE3100">
        <f>IF(data[[#This Row],[type]]="score",RANK(data[[#This Row],[score]],data[score])+COUNTIF($AD$3:AD3100,AD3100)-1,0)</f>
        <v>0</v>
      </c>
    </row>
    <row r="3101" spans="24:31" x14ac:dyDescent="0.25">
      <c r="X3101" s="1"/>
      <c r="Y3101" s="1"/>
      <c r="AD3101">
        <f>IF(data[[#This Row],[type]]="score",SUMPRODUCT($J$1:$AC$1,data[[#This Row],[ci.hts_index]:[stat.tb]]),-1)</f>
        <v>-1</v>
      </c>
      <c r="AE3101">
        <f>IF(data[[#This Row],[type]]="score",RANK(data[[#This Row],[score]],data[score])+COUNTIF($AD$3:AD3101,AD3101)-1,0)</f>
        <v>0</v>
      </c>
    </row>
    <row r="3102" spans="24:31" x14ac:dyDescent="0.25">
      <c r="X3102" s="1"/>
      <c r="Y3102" s="1"/>
      <c r="AD3102">
        <f>IF(data[[#This Row],[type]]="score",SUMPRODUCT($J$1:$AC$1,data[[#This Row],[ci.hts_index]:[stat.tb]]),-1)</f>
        <v>-1</v>
      </c>
      <c r="AE3102">
        <f>IF(data[[#This Row],[type]]="score",RANK(data[[#This Row],[score]],data[score])+COUNTIF($AD$3:AD3102,AD3102)-1,0)</f>
        <v>0</v>
      </c>
    </row>
    <row r="3103" spans="24:31" x14ac:dyDescent="0.25">
      <c r="X3103" s="1"/>
      <c r="Y3103" s="1"/>
      <c r="AD3103">
        <f>IF(data[[#This Row],[type]]="score",SUMPRODUCT($J$1:$AC$1,data[[#This Row],[ci.hts_index]:[stat.tb]]),-1)</f>
        <v>-1</v>
      </c>
      <c r="AE3103">
        <f>IF(data[[#This Row],[type]]="score",RANK(data[[#This Row],[score]],data[score])+COUNTIF($AD$3:AD3103,AD3103)-1,0)</f>
        <v>0</v>
      </c>
    </row>
    <row r="3104" spans="24:31" x14ac:dyDescent="0.25">
      <c r="X3104" s="1"/>
      <c r="Y3104" s="1"/>
      <c r="AD3104">
        <f>IF(data[[#This Row],[type]]="score",SUMPRODUCT($J$1:$AC$1,data[[#This Row],[ci.hts_index]:[stat.tb]]),-1)</f>
        <v>-1</v>
      </c>
      <c r="AE3104">
        <f>IF(data[[#This Row],[type]]="score",RANK(data[[#This Row],[score]],data[score])+COUNTIF($AD$3:AD3104,AD3104)-1,0)</f>
        <v>0</v>
      </c>
    </row>
    <row r="3105" spans="24:31" x14ac:dyDescent="0.25">
      <c r="X3105" s="1"/>
      <c r="Y3105" s="1"/>
      <c r="AD3105">
        <f>IF(data[[#This Row],[type]]="score",SUMPRODUCT($J$1:$AC$1,data[[#This Row],[ci.hts_index]:[stat.tb]]),-1)</f>
        <v>-1</v>
      </c>
      <c r="AE3105">
        <f>IF(data[[#This Row],[type]]="score",RANK(data[[#This Row],[score]],data[score])+COUNTIF($AD$3:AD3105,AD3105)-1,0)</f>
        <v>0</v>
      </c>
    </row>
    <row r="3106" spans="24:31" x14ac:dyDescent="0.25">
      <c r="X3106" s="1"/>
      <c r="Y3106" s="1"/>
      <c r="AD3106">
        <f>IF(data[[#This Row],[type]]="score",SUMPRODUCT($J$1:$AC$1,data[[#This Row],[ci.hts_index]:[stat.tb]]),-1)</f>
        <v>-1</v>
      </c>
      <c r="AE3106">
        <f>IF(data[[#This Row],[type]]="score",RANK(data[[#This Row],[score]],data[score])+COUNTIF($AD$3:AD3106,AD3106)-1,0)</f>
        <v>0</v>
      </c>
    </row>
    <row r="3107" spans="24:31" x14ac:dyDescent="0.25">
      <c r="X3107" s="1"/>
      <c r="Y3107" s="1"/>
      <c r="AD3107">
        <f>IF(data[[#This Row],[type]]="score",SUMPRODUCT($J$1:$AC$1,data[[#This Row],[ci.hts_index]:[stat.tb]]),-1)</f>
        <v>-1</v>
      </c>
      <c r="AE3107">
        <f>IF(data[[#This Row],[type]]="score",RANK(data[[#This Row],[score]],data[score])+COUNTIF($AD$3:AD3107,AD3107)-1,0)</f>
        <v>0</v>
      </c>
    </row>
    <row r="3108" spans="24:31" x14ac:dyDescent="0.25">
      <c r="X3108" s="1"/>
      <c r="Y3108" s="1"/>
      <c r="AD3108">
        <f>IF(data[[#This Row],[type]]="score",SUMPRODUCT($J$1:$AC$1,data[[#This Row],[ci.hts_index]:[stat.tb]]),-1)</f>
        <v>-1</v>
      </c>
      <c r="AE3108">
        <f>IF(data[[#This Row],[type]]="score",RANK(data[[#This Row],[score]],data[score])+COUNTIF($AD$3:AD3108,AD3108)-1,0)</f>
        <v>0</v>
      </c>
    </row>
    <row r="3109" spans="24:31" x14ac:dyDescent="0.25">
      <c r="X3109" s="1"/>
      <c r="Y3109" s="1"/>
      <c r="AD3109">
        <f>IF(data[[#This Row],[type]]="score",SUMPRODUCT($J$1:$AC$1,data[[#This Row],[ci.hts_index]:[stat.tb]]),-1)</f>
        <v>-1</v>
      </c>
      <c r="AE3109">
        <f>IF(data[[#This Row],[type]]="score",RANK(data[[#This Row],[score]],data[score])+COUNTIF($AD$3:AD3109,AD3109)-1,0)</f>
        <v>0</v>
      </c>
    </row>
    <row r="3110" spans="24:31" x14ac:dyDescent="0.25">
      <c r="X3110" s="1"/>
      <c r="Y3110" s="1"/>
      <c r="AD3110">
        <f>IF(data[[#This Row],[type]]="score",SUMPRODUCT($J$1:$AC$1,data[[#This Row],[ci.hts_index]:[stat.tb]]),-1)</f>
        <v>-1</v>
      </c>
      <c r="AE3110">
        <f>IF(data[[#This Row],[type]]="score",RANK(data[[#This Row],[score]],data[score])+COUNTIF($AD$3:AD3110,AD3110)-1,0)</f>
        <v>0</v>
      </c>
    </row>
    <row r="3111" spans="24:31" x14ac:dyDescent="0.25">
      <c r="X3111" s="1"/>
      <c r="Y3111" s="1"/>
      <c r="AD3111">
        <f>IF(data[[#This Row],[type]]="score",SUMPRODUCT($J$1:$AC$1,data[[#This Row],[ci.hts_index]:[stat.tb]]),-1)</f>
        <v>-1</v>
      </c>
      <c r="AE3111">
        <f>IF(data[[#This Row],[type]]="score",RANK(data[[#This Row],[score]],data[score])+COUNTIF($AD$3:AD3111,AD3111)-1,0)</f>
        <v>0</v>
      </c>
    </row>
    <row r="3112" spans="24:31" x14ac:dyDescent="0.25">
      <c r="X3112" s="1"/>
      <c r="Y3112" s="1"/>
      <c r="AD3112">
        <f>IF(data[[#This Row],[type]]="score",SUMPRODUCT($J$1:$AC$1,data[[#This Row],[ci.hts_index]:[stat.tb]]),-1)</f>
        <v>-1</v>
      </c>
      <c r="AE3112">
        <f>IF(data[[#This Row],[type]]="score",RANK(data[[#This Row],[score]],data[score])+COUNTIF($AD$3:AD3112,AD3112)-1,0)</f>
        <v>0</v>
      </c>
    </row>
    <row r="3113" spans="24:31" x14ac:dyDescent="0.25">
      <c r="X3113" s="1"/>
      <c r="Y3113" s="1"/>
      <c r="AD3113">
        <f>IF(data[[#This Row],[type]]="score",SUMPRODUCT($J$1:$AC$1,data[[#This Row],[ci.hts_index]:[stat.tb]]),-1)</f>
        <v>-1</v>
      </c>
      <c r="AE3113">
        <f>IF(data[[#This Row],[type]]="score",RANK(data[[#This Row],[score]],data[score])+COUNTIF($AD$3:AD3113,AD3113)-1,0)</f>
        <v>0</v>
      </c>
    </row>
    <row r="3114" spans="24:31" x14ac:dyDescent="0.25">
      <c r="X3114" s="1"/>
      <c r="Y3114" s="1"/>
      <c r="AD3114">
        <f>IF(data[[#This Row],[type]]="score",SUMPRODUCT($J$1:$AC$1,data[[#This Row],[ci.hts_index]:[stat.tb]]),-1)</f>
        <v>-1</v>
      </c>
      <c r="AE3114">
        <f>IF(data[[#This Row],[type]]="score",RANK(data[[#This Row],[score]],data[score])+COUNTIF($AD$3:AD3114,AD3114)-1,0)</f>
        <v>0</v>
      </c>
    </row>
    <row r="3115" spans="24:31" x14ac:dyDescent="0.25">
      <c r="X3115" s="1"/>
      <c r="Y3115" s="1"/>
      <c r="AD3115">
        <f>IF(data[[#This Row],[type]]="score",SUMPRODUCT($J$1:$AC$1,data[[#This Row],[ci.hts_index]:[stat.tb]]),-1)</f>
        <v>-1</v>
      </c>
      <c r="AE3115">
        <f>IF(data[[#This Row],[type]]="score",RANK(data[[#This Row],[score]],data[score])+COUNTIF($AD$3:AD3115,AD3115)-1,0)</f>
        <v>0</v>
      </c>
    </row>
    <row r="3116" spans="24:31" x14ac:dyDescent="0.25">
      <c r="X3116" s="1"/>
      <c r="Y3116" s="1"/>
      <c r="AD3116">
        <f>IF(data[[#This Row],[type]]="score",SUMPRODUCT($J$1:$AC$1,data[[#This Row],[ci.hts_index]:[stat.tb]]),-1)</f>
        <v>-1</v>
      </c>
      <c r="AE3116">
        <f>IF(data[[#This Row],[type]]="score",RANK(data[[#This Row],[score]],data[score])+COUNTIF($AD$3:AD3116,AD3116)-1,0)</f>
        <v>0</v>
      </c>
    </row>
    <row r="3117" spans="24:31" x14ac:dyDescent="0.25">
      <c r="X3117" s="1"/>
      <c r="Y3117" s="1"/>
      <c r="AD3117">
        <f>IF(data[[#This Row],[type]]="score",SUMPRODUCT($J$1:$AC$1,data[[#This Row],[ci.hts_index]:[stat.tb]]),-1)</f>
        <v>-1</v>
      </c>
      <c r="AE3117">
        <f>IF(data[[#This Row],[type]]="score",RANK(data[[#This Row],[score]],data[score])+COUNTIF($AD$3:AD3117,AD3117)-1,0)</f>
        <v>0</v>
      </c>
    </row>
    <row r="3118" spans="24:31" x14ac:dyDescent="0.25">
      <c r="X3118" s="1"/>
      <c r="Y3118" s="1"/>
      <c r="AD3118">
        <f>IF(data[[#This Row],[type]]="score",SUMPRODUCT($J$1:$AC$1,data[[#This Row],[ci.hts_index]:[stat.tb]]),-1)</f>
        <v>-1</v>
      </c>
      <c r="AE3118">
        <f>IF(data[[#This Row],[type]]="score",RANK(data[[#This Row],[score]],data[score])+COUNTIF($AD$3:AD3118,AD3118)-1,0)</f>
        <v>0</v>
      </c>
    </row>
    <row r="3119" spans="24:31" x14ac:dyDescent="0.25">
      <c r="X3119" s="1"/>
      <c r="Y3119" s="1"/>
      <c r="AD3119">
        <f>IF(data[[#This Row],[type]]="score",SUMPRODUCT($J$1:$AC$1,data[[#This Row],[ci.hts_index]:[stat.tb]]),-1)</f>
        <v>-1</v>
      </c>
      <c r="AE3119">
        <f>IF(data[[#This Row],[type]]="score",RANK(data[[#This Row],[score]],data[score])+COUNTIF($AD$3:AD3119,AD3119)-1,0)</f>
        <v>0</v>
      </c>
    </row>
    <row r="3120" spans="24:31" x14ac:dyDescent="0.25">
      <c r="X3120" s="1"/>
      <c r="Y3120" s="1"/>
      <c r="AD3120">
        <f>IF(data[[#This Row],[type]]="score",SUMPRODUCT($J$1:$AC$1,data[[#This Row],[ci.hts_index]:[stat.tb]]),-1)</f>
        <v>-1</v>
      </c>
      <c r="AE3120">
        <f>IF(data[[#This Row],[type]]="score",RANK(data[[#This Row],[score]],data[score])+COUNTIF($AD$3:AD3120,AD3120)-1,0)</f>
        <v>0</v>
      </c>
    </row>
    <row r="3121" spans="24:31" x14ac:dyDescent="0.25">
      <c r="X3121" s="1"/>
      <c r="Y3121" s="1"/>
      <c r="AD3121">
        <f>IF(data[[#This Row],[type]]="score",SUMPRODUCT($J$1:$AC$1,data[[#This Row],[ci.hts_index]:[stat.tb]]),-1)</f>
        <v>-1</v>
      </c>
      <c r="AE3121">
        <f>IF(data[[#This Row],[type]]="score",RANK(data[[#This Row],[score]],data[score])+COUNTIF($AD$3:AD3121,AD3121)-1,0)</f>
        <v>0</v>
      </c>
    </row>
    <row r="3122" spans="24:31" x14ac:dyDescent="0.25">
      <c r="X3122" s="1"/>
      <c r="Y3122" s="1"/>
      <c r="AD3122">
        <f>IF(data[[#This Row],[type]]="score",SUMPRODUCT($J$1:$AC$1,data[[#This Row],[ci.hts_index]:[stat.tb]]),-1)</f>
        <v>-1</v>
      </c>
      <c r="AE3122">
        <f>IF(data[[#This Row],[type]]="score",RANK(data[[#This Row],[score]],data[score])+COUNTIF($AD$3:AD3122,AD3122)-1,0)</f>
        <v>0</v>
      </c>
    </row>
    <row r="3123" spans="24:31" x14ac:dyDescent="0.25">
      <c r="X3123" s="1"/>
      <c r="Y3123" s="1"/>
      <c r="AD3123">
        <f>IF(data[[#This Row],[type]]="score",SUMPRODUCT($J$1:$AC$1,data[[#This Row],[ci.hts_index]:[stat.tb]]),-1)</f>
        <v>-1</v>
      </c>
      <c r="AE3123">
        <f>IF(data[[#This Row],[type]]="score",RANK(data[[#This Row],[score]],data[score])+COUNTIF($AD$3:AD3123,AD3123)-1,0)</f>
        <v>0</v>
      </c>
    </row>
    <row r="3124" spans="24:31" x14ac:dyDescent="0.25">
      <c r="X3124" s="1"/>
      <c r="Y3124" s="1"/>
      <c r="AD3124">
        <f>IF(data[[#This Row],[type]]="score",SUMPRODUCT($J$1:$AC$1,data[[#This Row],[ci.hts_index]:[stat.tb]]),-1)</f>
        <v>-1</v>
      </c>
      <c r="AE3124">
        <f>IF(data[[#This Row],[type]]="score",RANK(data[[#This Row],[score]],data[score])+COUNTIF($AD$3:AD3124,AD3124)-1,0)</f>
        <v>0</v>
      </c>
    </row>
    <row r="3125" spans="24:31" x14ac:dyDescent="0.25">
      <c r="X3125" s="1"/>
      <c r="Y3125" s="1"/>
      <c r="AD3125">
        <f>IF(data[[#This Row],[type]]="score",SUMPRODUCT($J$1:$AC$1,data[[#This Row],[ci.hts_index]:[stat.tb]]),-1)</f>
        <v>-1</v>
      </c>
      <c r="AE3125">
        <f>IF(data[[#This Row],[type]]="score",RANK(data[[#This Row],[score]],data[score])+COUNTIF($AD$3:AD3125,AD3125)-1,0)</f>
        <v>0</v>
      </c>
    </row>
    <row r="3126" spans="24:31" x14ac:dyDescent="0.25">
      <c r="X3126" s="1"/>
      <c r="Y3126" s="1"/>
      <c r="AD3126">
        <f>IF(data[[#This Row],[type]]="score",SUMPRODUCT($J$1:$AC$1,data[[#This Row],[ci.hts_index]:[stat.tb]]),-1)</f>
        <v>-1</v>
      </c>
      <c r="AE3126">
        <f>IF(data[[#This Row],[type]]="score",RANK(data[[#This Row],[score]],data[score])+COUNTIF($AD$3:AD3126,AD3126)-1,0)</f>
        <v>0</v>
      </c>
    </row>
    <row r="3127" spans="24:31" x14ac:dyDescent="0.25">
      <c r="X3127" s="1"/>
      <c r="Y3127" s="1"/>
      <c r="AD3127">
        <f>IF(data[[#This Row],[type]]="score",SUMPRODUCT($J$1:$AC$1,data[[#This Row],[ci.hts_index]:[stat.tb]]),-1)</f>
        <v>-1</v>
      </c>
      <c r="AE3127">
        <f>IF(data[[#This Row],[type]]="score",RANK(data[[#This Row],[score]],data[score])+COUNTIF($AD$3:AD3127,AD3127)-1,0)</f>
        <v>0</v>
      </c>
    </row>
    <row r="3128" spans="24:31" x14ac:dyDescent="0.25">
      <c r="X3128" s="1"/>
      <c r="Y3128" s="1"/>
      <c r="AD3128">
        <f>IF(data[[#This Row],[type]]="score",SUMPRODUCT($J$1:$AC$1,data[[#This Row],[ci.hts_index]:[stat.tb]]),-1)</f>
        <v>-1</v>
      </c>
      <c r="AE3128">
        <f>IF(data[[#This Row],[type]]="score",RANK(data[[#This Row],[score]],data[score])+COUNTIF($AD$3:AD3128,AD3128)-1,0)</f>
        <v>0</v>
      </c>
    </row>
    <row r="3129" spans="24:31" x14ac:dyDescent="0.25">
      <c r="X3129" s="1"/>
      <c r="Y3129" s="1"/>
      <c r="AD3129">
        <f>IF(data[[#This Row],[type]]="score",SUMPRODUCT($J$1:$AC$1,data[[#This Row],[ci.hts_index]:[stat.tb]]),-1)</f>
        <v>-1</v>
      </c>
      <c r="AE3129">
        <f>IF(data[[#This Row],[type]]="score",RANK(data[[#This Row],[score]],data[score])+COUNTIF($AD$3:AD3129,AD3129)-1,0)</f>
        <v>0</v>
      </c>
    </row>
    <row r="3130" spans="24:31" x14ac:dyDescent="0.25">
      <c r="X3130" s="1"/>
      <c r="Y3130" s="1"/>
      <c r="AD3130">
        <f>IF(data[[#This Row],[type]]="score",SUMPRODUCT($J$1:$AC$1,data[[#This Row],[ci.hts_index]:[stat.tb]]),-1)</f>
        <v>-1</v>
      </c>
      <c r="AE3130">
        <f>IF(data[[#This Row],[type]]="score",RANK(data[[#This Row],[score]],data[score])+COUNTIF($AD$3:AD3130,AD3130)-1,0)</f>
        <v>0</v>
      </c>
    </row>
    <row r="3131" spans="24:31" x14ac:dyDescent="0.25">
      <c r="X3131" s="1"/>
      <c r="Y3131" s="1"/>
      <c r="AD3131">
        <f>IF(data[[#This Row],[type]]="score",SUMPRODUCT($J$1:$AC$1,data[[#This Row],[ci.hts_index]:[stat.tb]]),-1)</f>
        <v>-1</v>
      </c>
      <c r="AE3131">
        <f>IF(data[[#This Row],[type]]="score",RANK(data[[#This Row],[score]],data[score])+COUNTIF($AD$3:AD3131,AD3131)-1,0)</f>
        <v>0</v>
      </c>
    </row>
    <row r="3132" spans="24:31" x14ac:dyDescent="0.25">
      <c r="X3132" s="1"/>
      <c r="Y3132" s="1"/>
      <c r="AD3132">
        <f>IF(data[[#This Row],[type]]="score",SUMPRODUCT($J$1:$AC$1,data[[#This Row],[ci.hts_index]:[stat.tb]]),-1)</f>
        <v>-1</v>
      </c>
      <c r="AE3132">
        <f>IF(data[[#This Row],[type]]="score",RANK(data[[#This Row],[score]],data[score])+COUNTIF($AD$3:AD3132,AD3132)-1,0)</f>
        <v>0</v>
      </c>
    </row>
    <row r="3133" spans="24:31" x14ac:dyDescent="0.25">
      <c r="X3133" s="1"/>
      <c r="Y3133" s="1"/>
      <c r="AD3133">
        <f>IF(data[[#This Row],[type]]="score",SUMPRODUCT($J$1:$AC$1,data[[#This Row],[ci.hts_index]:[stat.tb]]),-1)</f>
        <v>-1</v>
      </c>
      <c r="AE3133">
        <f>IF(data[[#This Row],[type]]="score",RANK(data[[#This Row],[score]],data[score])+COUNTIF($AD$3:AD3133,AD3133)-1,0)</f>
        <v>0</v>
      </c>
    </row>
    <row r="3134" spans="24:31" x14ac:dyDescent="0.25">
      <c r="X3134" s="1"/>
      <c r="Y3134" s="1"/>
      <c r="AD3134">
        <f>IF(data[[#This Row],[type]]="score",SUMPRODUCT($J$1:$AC$1,data[[#This Row],[ci.hts_index]:[stat.tb]]),-1)</f>
        <v>-1</v>
      </c>
      <c r="AE3134">
        <f>IF(data[[#This Row],[type]]="score",RANK(data[[#This Row],[score]],data[score])+COUNTIF($AD$3:AD3134,AD3134)-1,0)</f>
        <v>0</v>
      </c>
    </row>
    <row r="3135" spans="24:31" x14ac:dyDescent="0.25">
      <c r="X3135" s="1"/>
      <c r="Y3135" s="1"/>
      <c r="AD3135">
        <f>IF(data[[#This Row],[type]]="score",SUMPRODUCT($J$1:$AC$1,data[[#This Row],[ci.hts_index]:[stat.tb]]),-1)</f>
        <v>-1</v>
      </c>
      <c r="AE3135">
        <f>IF(data[[#This Row],[type]]="score",RANK(data[[#This Row],[score]],data[score])+COUNTIF($AD$3:AD3135,AD3135)-1,0)</f>
        <v>0</v>
      </c>
    </row>
    <row r="3136" spans="24:31" x14ac:dyDescent="0.25">
      <c r="X3136" s="1"/>
      <c r="Y3136" s="1"/>
      <c r="AD3136">
        <f>IF(data[[#This Row],[type]]="score",SUMPRODUCT($J$1:$AC$1,data[[#This Row],[ci.hts_index]:[stat.tb]]),-1)</f>
        <v>-1</v>
      </c>
      <c r="AE3136">
        <f>IF(data[[#This Row],[type]]="score",RANK(data[[#This Row],[score]],data[score])+COUNTIF($AD$3:AD3136,AD3136)-1,0)</f>
        <v>0</v>
      </c>
    </row>
    <row r="3137" spans="24:31" x14ac:dyDescent="0.25">
      <c r="X3137" s="1"/>
      <c r="Y3137" s="1"/>
      <c r="AD3137">
        <f>IF(data[[#This Row],[type]]="score",SUMPRODUCT($J$1:$AC$1,data[[#This Row],[ci.hts_index]:[stat.tb]]),-1)</f>
        <v>-1</v>
      </c>
      <c r="AE3137">
        <f>IF(data[[#This Row],[type]]="score",RANK(data[[#This Row],[score]],data[score])+COUNTIF($AD$3:AD3137,AD3137)-1,0)</f>
        <v>0</v>
      </c>
    </row>
    <row r="3138" spans="24:31" x14ac:dyDescent="0.25">
      <c r="X3138" s="1"/>
      <c r="Y3138" s="1"/>
      <c r="AD3138">
        <f>IF(data[[#This Row],[type]]="score",SUMPRODUCT($J$1:$AC$1,data[[#This Row],[ci.hts_index]:[stat.tb]]),-1)</f>
        <v>-1</v>
      </c>
      <c r="AE3138">
        <f>IF(data[[#This Row],[type]]="score",RANK(data[[#This Row],[score]],data[score])+COUNTIF($AD$3:AD3138,AD3138)-1,0)</f>
        <v>0</v>
      </c>
    </row>
    <row r="3139" spans="24:31" x14ac:dyDescent="0.25">
      <c r="X3139" s="1"/>
      <c r="Y3139" s="1"/>
      <c r="AD3139">
        <f>IF(data[[#This Row],[type]]="score",SUMPRODUCT($J$1:$AC$1,data[[#This Row],[ci.hts_index]:[stat.tb]]),-1)</f>
        <v>-1</v>
      </c>
      <c r="AE3139">
        <f>IF(data[[#This Row],[type]]="score",RANK(data[[#This Row],[score]],data[score])+COUNTIF($AD$3:AD3139,AD3139)-1,0)</f>
        <v>0</v>
      </c>
    </row>
    <row r="3140" spans="24:31" x14ac:dyDescent="0.25">
      <c r="X3140" s="1"/>
      <c r="Y3140" s="1"/>
      <c r="AD3140">
        <f>IF(data[[#This Row],[type]]="score",SUMPRODUCT($J$1:$AC$1,data[[#This Row],[ci.hts_index]:[stat.tb]]),-1)</f>
        <v>-1</v>
      </c>
      <c r="AE3140">
        <f>IF(data[[#This Row],[type]]="score",RANK(data[[#This Row],[score]],data[score])+COUNTIF($AD$3:AD3140,AD3140)-1,0)</f>
        <v>0</v>
      </c>
    </row>
    <row r="3141" spans="24:31" x14ac:dyDescent="0.25">
      <c r="X3141" s="1"/>
      <c r="Y3141" s="1"/>
      <c r="AD3141">
        <f>IF(data[[#This Row],[type]]="score",SUMPRODUCT($J$1:$AC$1,data[[#This Row],[ci.hts_index]:[stat.tb]]),-1)</f>
        <v>-1</v>
      </c>
      <c r="AE3141">
        <f>IF(data[[#This Row],[type]]="score",RANK(data[[#This Row],[score]],data[score])+COUNTIF($AD$3:AD3141,AD3141)-1,0)</f>
        <v>0</v>
      </c>
    </row>
    <row r="3142" spans="24:31" x14ac:dyDescent="0.25">
      <c r="X3142" s="1"/>
      <c r="Y3142" s="1"/>
      <c r="AD3142">
        <f>IF(data[[#This Row],[type]]="score",SUMPRODUCT($J$1:$AC$1,data[[#This Row],[ci.hts_index]:[stat.tb]]),-1)</f>
        <v>-1</v>
      </c>
      <c r="AE3142">
        <f>IF(data[[#This Row],[type]]="score",RANK(data[[#This Row],[score]],data[score])+COUNTIF($AD$3:AD3142,AD3142)-1,0)</f>
        <v>0</v>
      </c>
    </row>
    <row r="3143" spans="24:31" x14ac:dyDescent="0.25">
      <c r="X3143" s="1"/>
      <c r="Y3143" s="1"/>
      <c r="AD3143">
        <f>IF(data[[#This Row],[type]]="score",SUMPRODUCT($J$1:$AC$1,data[[#This Row],[ci.hts_index]:[stat.tb]]),-1)</f>
        <v>-1</v>
      </c>
      <c r="AE3143">
        <f>IF(data[[#This Row],[type]]="score",RANK(data[[#This Row],[score]],data[score])+COUNTIF($AD$3:AD3143,AD3143)-1,0)</f>
        <v>0</v>
      </c>
    </row>
    <row r="3144" spans="24:31" x14ac:dyDescent="0.25">
      <c r="X3144" s="1"/>
      <c r="Y3144" s="1"/>
      <c r="AD3144">
        <f>IF(data[[#This Row],[type]]="score",SUMPRODUCT($J$1:$AC$1,data[[#This Row],[ci.hts_index]:[stat.tb]]),-1)</f>
        <v>-1</v>
      </c>
      <c r="AE3144">
        <f>IF(data[[#This Row],[type]]="score",RANK(data[[#This Row],[score]],data[score])+COUNTIF($AD$3:AD3144,AD3144)-1,0)</f>
        <v>0</v>
      </c>
    </row>
    <row r="3145" spans="24:31" x14ac:dyDescent="0.25">
      <c r="X3145" s="1"/>
      <c r="Y3145" s="1"/>
      <c r="AD3145">
        <f>IF(data[[#This Row],[type]]="score",SUMPRODUCT($J$1:$AC$1,data[[#This Row],[ci.hts_index]:[stat.tb]]),-1)</f>
        <v>-1</v>
      </c>
      <c r="AE3145">
        <f>IF(data[[#This Row],[type]]="score",RANK(data[[#This Row],[score]],data[score])+COUNTIF($AD$3:AD3145,AD3145)-1,0)</f>
        <v>0</v>
      </c>
    </row>
    <row r="3146" spans="24:31" x14ac:dyDescent="0.25">
      <c r="X3146" s="1"/>
      <c r="Y3146" s="1"/>
      <c r="AD3146">
        <f>IF(data[[#This Row],[type]]="score",SUMPRODUCT($J$1:$AC$1,data[[#This Row],[ci.hts_index]:[stat.tb]]),-1)</f>
        <v>-1</v>
      </c>
      <c r="AE3146">
        <f>IF(data[[#This Row],[type]]="score",RANK(data[[#This Row],[score]],data[score])+COUNTIF($AD$3:AD3146,AD3146)-1,0)</f>
        <v>0</v>
      </c>
    </row>
    <row r="3147" spans="24:31" x14ac:dyDescent="0.25">
      <c r="X3147" s="1"/>
      <c r="Y3147" s="1"/>
      <c r="AD3147">
        <f>IF(data[[#This Row],[type]]="score",SUMPRODUCT($J$1:$AC$1,data[[#This Row],[ci.hts_index]:[stat.tb]]),-1)</f>
        <v>-1</v>
      </c>
      <c r="AE3147">
        <f>IF(data[[#This Row],[type]]="score",RANK(data[[#This Row],[score]],data[score])+COUNTIF($AD$3:AD3147,AD3147)-1,0)</f>
        <v>0</v>
      </c>
    </row>
    <row r="3148" spans="24:31" x14ac:dyDescent="0.25">
      <c r="X3148" s="1"/>
      <c r="Y3148" s="1"/>
      <c r="AD3148">
        <f>IF(data[[#This Row],[type]]="score",SUMPRODUCT($J$1:$AC$1,data[[#This Row],[ci.hts_index]:[stat.tb]]),-1)</f>
        <v>-1</v>
      </c>
      <c r="AE3148">
        <f>IF(data[[#This Row],[type]]="score",RANK(data[[#This Row],[score]],data[score])+COUNTIF($AD$3:AD3148,AD3148)-1,0)</f>
        <v>0</v>
      </c>
    </row>
    <row r="3149" spans="24:31" x14ac:dyDescent="0.25">
      <c r="X3149" s="1"/>
      <c r="Y3149" s="1"/>
      <c r="AD3149">
        <f>IF(data[[#This Row],[type]]="score",SUMPRODUCT($J$1:$AC$1,data[[#This Row],[ci.hts_index]:[stat.tb]]),-1)</f>
        <v>-1</v>
      </c>
      <c r="AE3149">
        <f>IF(data[[#This Row],[type]]="score",RANK(data[[#This Row],[score]],data[score])+COUNTIF($AD$3:AD3149,AD3149)-1,0)</f>
        <v>0</v>
      </c>
    </row>
    <row r="3150" spans="24:31" x14ac:dyDescent="0.25">
      <c r="X3150" s="1"/>
      <c r="Y3150" s="1"/>
      <c r="AD3150">
        <f>IF(data[[#This Row],[type]]="score",SUMPRODUCT($J$1:$AC$1,data[[#This Row],[ci.hts_index]:[stat.tb]]),-1)</f>
        <v>-1</v>
      </c>
      <c r="AE3150">
        <f>IF(data[[#This Row],[type]]="score",RANK(data[[#This Row],[score]],data[score])+COUNTIF($AD$3:AD3150,AD3150)-1,0)</f>
        <v>0</v>
      </c>
    </row>
    <row r="3151" spans="24:31" x14ac:dyDescent="0.25">
      <c r="X3151" s="1"/>
      <c r="Y3151" s="1"/>
      <c r="AD3151">
        <f>IF(data[[#This Row],[type]]="score",SUMPRODUCT($J$1:$AC$1,data[[#This Row],[ci.hts_index]:[stat.tb]]),-1)</f>
        <v>-1</v>
      </c>
      <c r="AE3151">
        <f>IF(data[[#This Row],[type]]="score",RANK(data[[#This Row],[score]],data[score])+COUNTIF($AD$3:AD3151,AD3151)-1,0)</f>
        <v>0</v>
      </c>
    </row>
    <row r="3152" spans="24:31" x14ac:dyDescent="0.25">
      <c r="X3152" s="1"/>
      <c r="Y3152" s="1"/>
      <c r="AD3152">
        <f>IF(data[[#This Row],[type]]="score",SUMPRODUCT($J$1:$AC$1,data[[#This Row],[ci.hts_index]:[stat.tb]]),-1)</f>
        <v>-1</v>
      </c>
      <c r="AE3152">
        <f>IF(data[[#This Row],[type]]="score",RANK(data[[#This Row],[score]],data[score])+COUNTIF($AD$3:AD3152,AD3152)-1,0)</f>
        <v>0</v>
      </c>
    </row>
    <row r="3153" spans="24:31" x14ac:dyDescent="0.25">
      <c r="X3153" s="1"/>
      <c r="Y3153" s="1"/>
      <c r="AD3153">
        <f>IF(data[[#This Row],[type]]="score",SUMPRODUCT($J$1:$AC$1,data[[#This Row],[ci.hts_index]:[stat.tb]]),-1)</f>
        <v>-1</v>
      </c>
      <c r="AE3153">
        <f>IF(data[[#This Row],[type]]="score",RANK(data[[#This Row],[score]],data[score])+COUNTIF($AD$3:AD3153,AD3153)-1,0)</f>
        <v>0</v>
      </c>
    </row>
    <row r="3154" spans="24:31" x14ac:dyDescent="0.25">
      <c r="X3154" s="1"/>
      <c r="Y3154" s="1"/>
      <c r="AD3154">
        <f>IF(data[[#This Row],[type]]="score",SUMPRODUCT($J$1:$AC$1,data[[#This Row],[ci.hts_index]:[stat.tb]]),-1)</f>
        <v>-1</v>
      </c>
      <c r="AE3154">
        <f>IF(data[[#This Row],[type]]="score",RANK(data[[#This Row],[score]],data[score])+COUNTIF($AD$3:AD3154,AD3154)-1,0)</f>
        <v>0</v>
      </c>
    </row>
    <row r="3155" spans="24:31" x14ac:dyDescent="0.25">
      <c r="X3155" s="1"/>
      <c r="Y3155" s="1"/>
      <c r="AD3155">
        <f>IF(data[[#This Row],[type]]="score",SUMPRODUCT($J$1:$AC$1,data[[#This Row],[ci.hts_index]:[stat.tb]]),-1)</f>
        <v>-1</v>
      </c>
      <c r="AE3155">
        <f>IF(data[[#This Row],[type]]="score",RANK(data[[#This Row],[score]],data[score])+COUNTIF($AD$3:AD3155,AD3155)-1,0)</f>
        <v>0</v>
      </c>
    </row>
    <row r="3156" spans="24:31" x14ac:dyDescent="0.25">
      <c r="X3156" s="1"/>
      <c r="Y3156" s="1"/>
      <c r="AD3156">
        <f>IF(data[[#This Row],[type]]="score",SUMPRODUCT($J$1:$AC$1,data[[#This Row],[ci.hts_index]:[stat.tb]]),-1)</f>
        <v>-1</v>
      </c>
      <c r="AE3156">
        <f>IF(data[[#This Row],[type]]="score",RANK(data[[#This Row],[score]],data[score])+COUNTIF($AD$3:AD3156,AD3156)-1,0)</f>
        <v>0</v>
      </c>
    </row>
    <row r="3157" spans="24:31" x14ac:dyDescent="0.25">
      <c r="X3157" s="1"/>
      <c r="Y3157" s="1"/>
      <c r="AD3157">
        <f>IF(data[[#This Row],[type]]="score",SUMPRODUCT($J$1:$AC$1,data[[#This Row],[ci.hts_index]:[stat.tb]]),-1)</f>
        <v>-1</v>
      </c>
      <c r="AE3157">
        <f>IF(data[[#This Row],[type]]="score",RANK(data[[#This Row],[score]],data[score])+COUNTIF($AD$3:AD3157,AD3157)-1,0)</f>
        <v>0</v>
      </c>
    </row>
    <row r="3158" spans="24:31" x14ac:dyDescent="0.25">
      <c r="X3158" s="1"/>
      <c r="Y3158" s="1"/>
      <c r="AD3158">
        <f>IF(data[[#This Row],[type]]="score",SUMPRODUCT($J$1:$AC$1,data[[#This Row],[ci.hts_index]:[stat.tb]]),-1)</f>
        <v>-1</v>
      </c>
      <c r="AE3158">
        <f>IF(data[[#This Row],[type]]="score",RANK(data[[#This Row],[score]],data[score])+COUNTIF($AD$3:AD3158,AD3158)-1,0)</f>
        <v>0</v>
      </c>
    </row>
    <row r="3159" spans="24:31" x14ac:dyDescent="0.25">
      <c r="X3159" s="1"/>
      <c r="Y3159" s="1"/>
      <c r="AD3159">
        <f>IF(data[[#This Row],[type]]="score",SUMPRODUCT($J$1:$AC$1,data[[#This Row],[ci.hts_index]:[stat.tb]]),-1)</f>
        <v>-1</v>
      </c>
      <c r="AE3159">
        <f>IF(data[[#This Row],[type]]="score",RANK(data[[#This Row],[score]],data[score])+COUNTIF($AD$3:AD3159,AD3159)-1,0)</f>
        <v>0</v>
      </c>
    </row>
    <row r="3160" spans="24:31" x14ac:dyDescent="0.25">
      <c r="X3160" s="1"/>
      <c r="Y3160" s="1"/>
      <c r="AD3160">
        <f>IF(data[[#This Row],[type]]="score",SUMPRODUCT($J$1:$AC$1,data[[#This Row],[ci.hts_index]:[stat.tb]]),-1)</f>
        <v>-1</v>
      </c>
      <c r="AE3160">
        <f>IF(data[[#This Row],[type]]="score",RANK(data[[#This Row],[score]],data[score])+COUNTIF($AD$3:AD3160,AD3160)-1,0)</f>
        <v>0</v>
      </c>
    </row>
    <row r="3161" spans="24:31" x14ac:dyDescent="0.25">
      <c r="X3161" s="1"/>
      <c r="Y3161" s="1"/>
      <c r="AD3161">
        <f>IF(data[[#This Row],[type]]="score",SUMPRODUCT($J$1:$AC$1,data[[#This Row],[ci.hts_index]:[stat.tb]]),-1)</f>
        <v>-1</v>
      </c>
      <c r="AE3161">
        <f>IF(data[[#This Row],[type]]="score",RANK(data[[#This Row],[score]],data[score])+COUNTIF($AD$3:AD3161,AD3161)-1,0)</f>
        <v>0</v>
      </c>
    </row>
    <row r="3162" spans="24:31" x14ac:dyDescent="0.25">
      <c r="X3162" s="1"/>
      <c r="Y3162" s="1"/>
      <c r="AD3162">
        <f>IF(data[[#This Row],[type]]="score",SUMPRODUCT($J$1:$AC$1,data[[#This Row],[ci.hts_index]:[stat.tb]]),-1)</f>
        <v>-1</v>
      </c>
      <c r="AE3162">
        <f>IF(data[[#This Row],[type]]="score",RANK(data[[#This Row],[score]],data[score])+COUNTIF($AD$3:AD3162,AD3162)-1,0)</f>
        <v>0</v>
      </c>
    </row>
    <row r="3163" spans="24:31" x14ac:dyDescent="0.25">
      <c r="X3163" s="1"/>
      <c r="Y3163" s="1"/>
      <c r="AD3163">
        <f>IF(data[[#This Row],[type]]="score",SUMPRODUCT($J$1:$AC$1,data[[#This Row],[ci.hts_index]:[stat.tb]]),-1)</f>
        <v>-1</v>
      </c>
      <c r="AE3163">
        <f>IF(data[[#This Row],[type]]="score",RANK(data[[#This Row],[score]],data[score])+COUNTIF($AD$3:AD3163,AD3163)-1,0)</f>
        <v>0</v>
      </c>
    </row>
    <row r="3164" spans="24:31" x14ac:dyDescent="0.25">
      <c r="X3164" s="1"/>
      <c r="Y3164" s="1"/>
      <c r="AD3164">
        <f>IF(data[[#This Row],[type]]="score",SUMPRODUCT($J$1:$AC$1,data[[#This Row],[ci.hts_index]:[stat.tb]]),-1)</f>
        <v>-1</v>
      </c>
      <c r="AE3164">
        <f>IF(data[[#This Row],[type]]="score",RANK(data[[#This Row],[score]],data[score])+COUNTIF($AD$3:AD3164,AD3164)-1,0)</f>
        <v>0</v>
      </c>
    </row>
    <row r="3165" spans="24:31" x14ac:dyDescent="0.25">
      <c r="X3165" s="1"/>
      <c r="Y3165" s="1"/>
      <c r="AD3165">
        <f>IF(data[[#This Row],[type]]="score",SUMPRODUCT($J$1:$AC$1,data[[#This Row],[ci.hts_index]:[stat.tb]]),-1)</f>
        <v>-1</v>
      </c>
      <c r="AE3165">
        <f>IF(data[[#This Row],[type]]="score",RANK(data[[#This Row],[score]],data[score])+COUNTIF($AD$3:AD3165,AD3165)-1,0)</f>
        <v>0</v>
      </c>
    </row>
    <row r="3166" spans="24:31" x14ac:dyDescent="0.25">
      <c r="X3166" s="1"/>
      <c r="Y3166" s="1"/>
      <c r="AD3166">
        <f>IF(data[[#This Row],[type]]="score",SUMPRODUCT($J$1:$AC$1,data[[#This Row],[ci.hts_index]:[stat.tb]]),-1)</f>
        <v>-1</v>
      </c>
      <c r="AE3166">
        <f>IF(data[[#This Row],[type]]="score",RANK(data[[#This Row],[score]],data[score])+COUNTIF($AD$3:AD3166,AD3166)-1,0)</f>
        <v>0</v>
      </c>
    </row>
    <row r="3167" spans="24:31" x14ac:dyDescent="0.25">
      <c r="X3167" s="1"/>
      <c r="Y3167" s="1"/>
      <c r="AD3167">
        <f>IF(data[[#This Row],[type]]="score",SUMPRODUCT($J$1:$AC$1,data[[#This Row],[ci.hts_index]:[stat.tb]]),-1)</f>
        <v>-1</v>
      </c>
      <c r="AE3167">
        <f>IF(data[[#This Row],[type]]="score",RANK(data[[#This Row],[score]],data[score])+COUNTIF($AD$3:AD3167,AD3167)-1,0)</f>
        <v>0</v>
      </c>
    </row>
    <row r="3168" spans="24:31" x14ac:dyDescent="0.25">
      <c r="X3168" s="1"/>
      <c r="Y3168" s="1"/>
      <c r="AD3168">
        <f>IF(data[[#This Row],[type]]="score",SUMPRODUCT($J$1:$AC$1,data[[#This Row],[ci.hts_index]:[stat.tb]]),-1)</f>
        <v>-1</v>
      </c>
      <c r="AE3168">
        <f>IF(data[[#This Row],[type]]="score",RANK(data[[#This Row],[score]],data[score])+COUNTIF($AD$3:AD3168,AD3168)-1,0)</f>
        <v>0</v>
      </c>
    </row>
    <row r="3169" spans="24:31" x14ac:dyDescent="0.25">
      <c r="X3169" s="1"/>
      <c r="Y3169" s="1"/>
      <c r="AD3169">
        <f>IF(data[[#This Row],[type]]="score",SUMPRODUCT($J$1:$AC$1,data[[#This Row],[ci.hts_index]:[stat.tb]]),-1)</f>
        <v>-1</v>
      </c>
      <c r="AE3169">
        <f>IF(data[[#This Row],[type]]="score",RANK(data[[#This Row],[score]],data[score])+COUNTIF($AD$3:AD3169,AD3169)-1,0)</f>
        <v>0</v>
      </c>
    </row>
    <row r="3170" spans="24:31" x14ac:dyDescent="0.25">
      <c r="X3170" s="1"/>
      <c r="Y3170" s="1"/>
      <c r="AD3170">
        <f>IF(data[[#This Row],[type]]="score",SUMPRODUCT($J$1:$AC$1,data[[#This Row],[ci.hts_index]:[stat.tb]]),-1)</f>
        <v>-1</v>
      </c>
      <c r="AE3170">
        <f>IF(data[[#This Row],[type]]="score",RANK(data[[#This Row],[score]],data[score])+COUNTIF($AD$3:AD3170,AD3170)-1,0)</f>
        <v>0</v>
      </c>
    </row>
    <row r="3171" spans="24:31" x14ac:dyDescent="0.25">
      <c r="X3171" s="1"/>
      <c r="Y3171" s="1"/>
      <c r="AD3171">
        <f>IF(data[[#This Row],[type]]="score",SUMPRODUCT($J$1:$AC$1,data[[#This Row],[ci.hts_index]:[stat.tb]]),-1)</f>
        <v>-1</v>
      </c>
      <c r="AE3171">
        <f>IF(data[[#This Row],[type]]="score",RANK(data[[#This Row],[score]],data[score])+COUNTIF($AD$3:AD3171,AD3171)-1,0)</f>
        <v>0</v>
      </c>
    </row>
    <row r="3172" spans="24:31" x14ac:dyDescent="0.25">
      <c r="X3172" s="1"/>
      <c r="Y3172" s="1"/>
      <c r="AD3172">
        <f>IF(data[[#This Row],[type]]="score",SUMPRODUCT($J$1:$AC$1,data[[#This Row],[ci.hts_index]:[stat.tb]]),-1)</f>
        <v>-1</v>
      </c>
      <c r="AE3172">
        <f>IF(data[[#This Row],[type]]="score",RANK(data[[#This Row],[score]],data[score])+COUNTIF($AD$3:AD3172,AD3172)-1,0)</f>
        <v>0</v>
      </c>
    </row>
    <row r="3173" spans="24:31" x14ac:dyDescent="0.25">
      <c r="X3173" s="1"/>
      <c r="Y3173" s="1"/>
      <c r="AD3173">
        <f>IF(data[[#This Row],[type]]="score",SUMPRODUCT($J$1:$AC$1,data[[#This Row],[ci.hts_index]:[stat.tb]]),-1)</f>
        <v>-1</v>
      </c>
      <c r="AE3173">
        <f>IF(data[[#This Row],[type]]="score",RANK(data[[#This Row],[score]],data[score])+COUNTIF($AD$3:AD3173,AD3173)-1,0)</f>
        <v>0</v>
      </c>
    </row>
    <row r="3174" spans="24:31" x14ac:dyDescent="0.25">
      <c r="X3174" s="1"/>
      <c r="Y3174" s="1"/>
      <c r="AD3174">
        <f>IF(data[[#This Row],[type]]="score",SUMPRODUCT($J$1:$AC$1,data[[#This Row],[ci.hts_index]:[stat.tb]]),-1)</f>
        <v>-1</v>
      </c>
      <c r="AE3174">
        <f>IF(data[[#This Row],[type]]="score",RANK(data[[#This Row],[score]],data[score])+COUNTIF($AD$3:AD3174,AD3174)-1,0)</f>
        <v>0</v>
      </c>
    </row>
    <row r="3175" spans="24:31" x14ac:dyDescent="0.25">
      <c r="X3175" s="1"/>
      <c r="Y3175" s="1"/>
      <c r="AD3175">
        <f>IF(data[[#This Row],[type]]="score",SUMPRODUCT($J$1:$AC$1,data[[#This Row],[ci.hts_index]:[stat.tb]]),-1)</f>
        <v>-1</v>
      </c>
      <c r="AE3175">
        <f>IF(data[[#This Row],[type]]="score",RANK(data[[#This Row],[score]],data[score])+COUNTIF($AD$3:AD3175,AD3175)-1,0)</f>
        <v>0</v>
      </c>
    </row>
    <row r="3176" spans="24:31" x14ac:dyDescent="0.25">
      <c r="X3176" s="1"/>
      <c r="Y3176" s="1"/>
      <c r="AD3176">
        <f>IF(data[[#This Row],[type]]="score",SUMPRODUCT($J$1:$AC$1,data[[#This Row],[ci.hts_index]:[stat.tb]]),-1)</f>
        <v>-1</v>
      </c>
      <c r="AE3176">
        <f>IF(data[[#This Row],[type]]="score",RANK(data[[#This Row],[score]],data[score])+COUNTIF($AD$3:AD3176,AD3176)-1,0)</f>
        <v>0</v>
      </c>
    </row>
    <row r="3177" spans="24:31" x14ac:dyDescent="0.25">
      <c r="X3177" s="1"/>
      <c r="Y3177" s="1"/>
      <c r="AD3177">
        <f>IF(data[[#This Row],[type]]="score",SUMPRODUCT($J$1:$AC$1,data[[#This Row],[ci.hts_index]:[stat.tb]]),-1)</f>
        <v>-1</v>
      </c>
      <c r="AE3177">
        <f>IF(data[[#This Row],[type]]="score",RANK(data[[#This Row],[score]],data[score])+COUNTIF($AD$3:AD3177,AD3177)-1,0)</f>
        <v>0</v>
      </c>
    </row>
    <row r="3178" spans="24:31" x14ac:dyDescent="0.25">
      <c r="X3178" s="1"/>
      <c r="Y3178" s="1"/>
      <c r="AD3178">
        <f>IF(data[[#This Row],[type]]="score",SUMPRODUCT($J$1:$AC$1,data[[#This Row],[ci.hts_index]:[stat.tb]]),-1)</f>
        <v>-1</v>
      </c>
      <c r="AE3178">
        <f>IF(data[[#This Row],[type]]="score",RANK(data[[#This Row],[score]],data[score])+COUNTIF($AD$3:AD3178,AD3178)-1,0)</f>
        <v>0</v>
      </c>
    </row>
    <row r="3179" spans="24:31" x14ac:dyDescent="0.25">
      <c r="X3179" s="1"/>
      <c r="Y3179" s="1"/>
      <c r="AD3179">
        <f>IF(data[[#This Row],[type]]="score",SUMPRODUCT($J$1:$AC$1,data[[#This Row],[ci.hts_index]:[stat.tb]]),-1)</f>
        <v>-1</v>
      </c>
      <c r="AE3179">
        <f>IF(data[[#This Row],[type]]="score",RANK(data[[#This Row],[score]],data[score])+COUNTIF($AD$3:AD3179,AD3179)-1,0)</f>
        <v>0</v>
      </c>
    </row>
    <row r="3180" spans="24:31" x14ac:dyDescent="0.25">
      <c r="X3180" s="1"/>
      <c r="Y3180" s="1"/>
      <c r="AD3180">
        <f>IF(data[[#This Row],[type]]="score",SUMPRODUCT($J$1:$AC$1,data[[#This Row],[ci.hts_index]:[stat.tb]]),-1)</f>
        <v>-1</v>
      </c>
      <c r="AE3180">
        <f>IF(data[[#This Row],[type]]="score",RANK(data[[#This Row],[score]],data[score])+COUNTIF($AD$3:AD3180,AD3180)-1,0)</f>
        <v>0</v>
      </c>
    </row>
    <row r="3181" spans="24:31" x14ac:dyDescent="0.25">
      <c r="X3181" s="1"/>
      <c r="Y3181" s="1"/>
      <c r="AD3181">
        <f>IF(data[[#This Row],[type]]="score",SUMPRODUCT($J$1:$AC$1,data[[#This Row],[ci.hts_index]:[stat.tb]]),-1)</f>
        <v>-1</v>
      </c>
      <c r="AE3181">
        <f>IF(data[[#This Row],[type]]="score",RANK(data[[#This Row],[score]],data[score])+COUNTIF($AD$3:AD3181,AD3181)-1,0)</f>
        <v>0</v>
      </c>
    </row>
    <row r="3182" spans="24:31" x14ac:dyDescent="0.25">
      <c r="X3182" s="1"/>
      <c r="Y3182" s="1"/>
      <c r="AD3182">
        <f>IF(data[[#This Row],[type]]="score",SUMPRODUCT($J$1:$AC$1,data[[#This Row],[ci.hts_index]:[stat.tb]]),-1)</f>
        <v>-1</v>
      </c>
      <c r="AE3182">
        <f>IF(data[[#This Row],[type]]="score",RANK(data[[#This Row],[score]],data[score])+COUNTIF($AD$3:AD3182,AD3182)-1,0)</f>
        <v>0</v>
      </c>
    </row>
    <row r="3183" spans="24:31" x14ac:dyDescent="0.25">
      <c r="X3183" s="1"/>
      <c r="Y3183" s="1"/>
      <c r="AD3183">
        <f>IF(data[[#This Row],[type]]="score",SUMPRODUCT($J$1:$AC$1,data[[#This Row],[ci.hts_index]:[stat.tb]]),-1)</f>
        <v>-1</v>
      </c>
      <c r="AE3183">
        <f>IF(data[[#This Row],[type]]="score",RANK(data[[#This Row],[score]],data[score])+COUNTIF($AD$3:AD3183,AD3183)-1,0)</f>
        <v>0</v>
      </c>
    </row>
    <row r="3184" spans="24:31" x14ac:dyDescent="0.25">
      <c r="X3184" s="1"/>
      <c r="Y3184" s="1"/>
      <c r="AD3184">
        <f>IF(data[[#This Row],[type]]="score",SUMPRODUCT($J$1:$AC$1,data[[#This Row],[ci.hts_index]:[stat.tb]]),-1)</f>
        <v>-1</v>
      </c>
      <c r="AE3184">
        <f>IF(data[[#This Row],[type]]="score",RANK(data[[#This Row],[score]],data[score])+COUNTIF($AD$3:AD3184,AD3184)-1,0)</f>
        <v>0</v>
      </c>
    </row>
    <row r="3185" spans="24:31" x14ac:dyDescent="0.25">
      <c r="X3185" s="1"/>
      <c r="Y3185" s="1"/>
      <c r="AD3185">
        <f>IF(data[[#This Row],[type]]="score",SUMPRODUCT($J$1:$AC$1,data[[#This Row],[ci.hts_index]:[stat.tb]]),-1)</f>
        <v>-1</v>
      </c>
      <c r="AE3185">
        <f>IF(data[[#This Row],[type]]="score",RANK(data[[#This Row],[score]],data[score])+COUNTIF($AD$3:AD3185,AD3185)-1,0)</f>
        <v>0</v>
      </c>
    </row>
    <row r="3186" spans="24:31" x14ac:dyDescent="0.25">
      <c r="X3186" s="1"/>
      <c r="Y3186" s="1"/>
      <c r="AD3186">
        <f>IF(data[[#This Row],[type]]="score",SUMPRODUCT($J$1:$AC$1,data[[#This Row],[ci.hts_index]:[stat.tb]]),-1)</f>
        <v>-1</v>
      </c>
      <c r="AE3186">
        <f>IF(data[[#This Row],[type]]="score",RANK(data[[#This Row],[score]],data[score])+COUNTIF($AD$3:AD3186,AD3186)-1,0)</f>
        <v>0</v>
      </c>
    </row>
    <row r="3187" spans="24:31" x14ac:dyDescent="0.25">
      <c r="X3187" s="1"/>
      <c r="Y3187" s="1"/>
      <c r="AD3187">
        <f>IF(data[[#This Row],[type]]="score",SUMPRODUCT($J$1:$AC$1,data[[#This Row],[ci.hts_index]:[stat.tb]]),-1)</f>
        <v>-1</v>
      </c>
      <c r="AE3187">
        <f>IF(data[[#This Row],[type]]="score",RANK(data[[#This Row],[score]],data[score])+COUNTIF($AD$3:AD3187,AD3187)-1,0)</f>
        <v>0</v>
      </c>
    </row>
    <row r="3188" spans="24:31" x14ac:dyDescent="0.25">
      <c r="X3188" s="1"/>
      <c r="Y3188" s="1"/>
      <c r="AD3188">
        <f>IF(data[[#This Row],[type]]="score",SUMPRODUCT($J$1:$AC$1,data[[#This Row],[ci.hts_index]:[stat.tb]]),-1)</f>
        <v>-1</v>
      </c>
      <c r="AE3188">
        <f>IF(data[[#This Row],[type]]="score",RANK(data[[#This Row],[score]],data[score])+COUNTIF($AD$3:AD3188,AD3188)-1,0)</f>
        <v>0</v>
      </c>
    </row>
    <row r="3189" spans="24:31" x14ac:dyDescent="0.25">
      <c r="X3189" s="1"/>
      <c r="Y3189" s="1"/>
      <c r="AD3189">
        <f>IF(data[[#This Row],[type]]="score",SUMPRODUCT($J$1:$AC$1,data[[#This Row],[ci.hts_index]:[stat.tb]]),-1)</f>
        <v>-1</v>
      </c>
      <c r="AE3189">
        <f>IF(data[[#This Row],[type]]="score",RANK(data[[#This Row],[score]],data[score])+COUNTIF($AD$3:AD3189,AD3189)-1,0)</f>
        <v>0</v>
      </c>
    </row>
    <row r="3190" spans="24:31" x14ac:dyDescent="0.25">
      <c r="X3190" s="1"/>
      <c r="Y3190" s="1"/>
      <c r="AD3190">
        <f>IF(data[[#This Row],[type]]="score",SUMPRODUCT($J$1:$AC$1,data[[#This Row],[ci.hts_index]:[stat.tb]]),-1)</f>
        <v>-1</v>
      </c>
      <c r="AE3190">
        <f>IF(data[[#This Row],[type]]="score",RANK(data[[#This Row],[score]],data[score])+COUNTIF($AD$3:AD3190,AD3190)-1,0)</f>
        <v>0</v>
      </c>
    </row>
    <row r="3191" spans="24:31" x14ac:dyDescent="0.25">
      <c r="X3191" s="1"/>
      <c r="Y3191" s="1"/>
      <c r="AD3191">
        <f>IF(data[[#This Row],[type]]="score",SUMPRODUCT($J$1:$AC$1,data[[#This Row],[ci.hts_index]:[stat.tb]]),-1)</f>
        <v>-1</v>
      </c>
      <c r="AE3191">
        <f>IF(data[[#This Row],[type]]="score",RANK(data[[#This Row],[score]],data[score])+COUNTIF($AD$3:AD3191,AD3191)-1,0)</f>
        <v>0</v>
      </c>
    </row>
    <row r="3192" spans="24:31" x14ac:dyDescent="0.25">
      <c r="X3192" s="1"/>
      <c r="Y3192" s="1"/>
      <c r="AD3192">
        <f>IF(data[[#This Row],[type]]="score",SUMPRODUCT($J$1:$AC$1,data[[#This Row],[ci.hts_index]:[stat.tb]]),-1)</f>
        <v>-1</v>
      </c>
      <c r="AE3192">
        <f>IF(data[[#This Row],[type]]="score",RANK(data[[#This Row],[score]],data[score])+COUNTIF($AD$3:AD3192,AD3192)-1,0)</f>
        <v>0</v>
      </c>
    </row>
    <row r="3193" spans="24:31" x14ac:dyDescent="0.25">
      <c r="X3193" s="1"/>
      <c r="Y3193" s="1"/>
      <c r="AD3193">
        <f>IF(data[[#This Row],[type]]="score",SUMPRODUCT($J$1:$AC$1,data[[#This Row],[ci.hts_index]:[stat.tb]]),-1)</f>
        <v>-1</v>
      </c>
      <c r="AE3193">
        <f>IF(data[[#This Row],[type]]="score",RANK(data[[#This Row],[score]],data[score])+COUNTIF($AD$3:AD3193,AD3193)-1,0)</f>
        <v>0</v>
      </c>
    </row>
    <row r="3194" spans="24:31" x14ac:dyDescent="0.25">
      <c r="X3194" s="1"/>
      <c r="Y3194" s="1"/>
      <c r="AD3194">
        <f>IF(data[[#This Row],[type]]="score",SUMPRODUCT($J$1:$AC$1,data[[#This Row],[ci.hts_index]:[stat.tb]]),-1)</f>
        <v>-1</v>
      </c>
      <c r="AE3194">
        <f>IF(data[[#This Row],[type]]="score",RANK(data[[#This Row],[score]],data[score])+COUNTIF($AD$3:AD3194,AD3194)-1,0)</f>
        <v>0</v>
      </c>
    </row>
    <row r="3195" spans="24:31" x14ac:dyDescent="0.25">
      <c r="X3195" s="1"/>
      <c r="Y3195" s="1"/>
      <c r="AD3195">
        <f>IF(data[[#This Row],[type]]="score",SUMPRODUCT($J$1:$AC$1,data[[#This Row],[ci.hts_index]:[stat.tb]]),-1)</f>
        <v>-1</v>
      </c>
      <c r="AE3195">
        <f>IF(data[[#This Row],[type]]="score",RANK(data[[#This Row],[score]],data[score])+COUNTIF($AD$3:AD3195,AD3195)-1,0)</f>
        <v>0</v>
      </c>
    </row>
    <row r="3196" spans="24:31" x14ac:dyDescent="0.25">
      <c r="X3196" s="1"/>
      <c r="Y3196" s="1"/>
      <c r="AD3196">
        <f>IF(data[[#This Row],[type]]="score",SUMPRODUCT($J$1:$AC$1,data[[#This Row],[ci.hts_index]:[stat.tb]]),-1)</f>
        <v>-1</v>
      </c>
      <c r="AE3196">
        <f>IF(data[[#This Row],[type]]="score",RANK(data[[#This Row],[score]],data[score])+COUNTIF($AD$3:AD3196,AD3196)-1,0)</f>
        <v>0</v>
      </c>
    </row>
    <row r="3197" spans="24:31" x14ac:dyDescent="0.25">
      <c r="X3197" s="1"/>
      <c r="Y3197" s="1"/>
      <c r="AD3197">
        <f>IF(data[[#This Row],[type]]="score",SUMPRODUCT($J$1:$AC$1,data[[#This Row],[ci.hts_index]:[stat.tb]]),-1)</f>
        <v>-1</v>
      </c>
      <c r="AE3197">
        <f>IF(data[[#This Row],[type]]="score",RANK(data[[#This Row],[score]],data[score])+COUNTIF($AD$3:AD3197,AD3197)-1,0)</f>
        <v>0</v>
      </c>
    </row>
    <row r="3198" spans="24:31" x14ac:dyDescent="0.25">
      <c r="X3198" s="1"/>
      <c r="Y3198" s="1"/>
      <c r="AD3198">
        <f>IF(data[[#This Row],[type]]="score",SUMPRODUCT($J$1:$AC$1,data[[#This Row],[ci.hts_index]:[stat.tb]]),-1)</f>
        <v>-1</v>
      </c>
      <c r="AE3198">
        <f>IF(data[[#This Row],[type]]="score",RANK(data[[#This Row],[score]],data[score])+COUNTIF($AD$3:AD3198,AD3198)-1,0)</f>
        <v>0</v>
      </c>
    </row>
    <row r="3199" spans="24:31" x14ac:dyDescent="0.25">
      <c r="X3199" s="1"/>
      <c r="Y3199" s="1"/>
      <c r="AD3199">
        <f>IF(data[[#This Row],[type]]="score",SUMPRODUCT($J$1:$AC$1,data[[#This Row],[ci.hts_index]:[stat.tb]]),-1)</f>
        <v>-1</v>
      </c>
      <c r="AE3199">
        <f>IF(data[[#This Row],[type]]="score",RANK(data[[#This Row],[score]],data[score])+COUNTIF($AD$3:AD3199,AD3199)-1,0)</f>
        <v>0</v>
      </c>
    </row>
    <row r="3200" spans="24:31" x14ac:dyDescent="0.25">
      <c r="X3200" s="1"/>
      <c r="Y3200" s="1"/>
      <c r="AD3200">
        <f>IF(data[[#This Row],[type]]="score",SUMPRODUCT($J$1:$AC$1,data[[#This Row],[ci.hts_index]:[stat.tb]]),-1)</f>
        <v>-1</v>
      </c>
      <c r="AE3200">
        <f>IF(data[[#This Row],[type]]="score",RANK(data[[#This Row],[score]],data[score])+COUNTIF($AD$3:AD3200,AD3200)-1,0)</f>
        <v>0</v>
      </c>
    </row>
    <row r="3201" spans="24:31" x14ac:dyDescent="0.25">
      <c r="X3201" s="1"/>
      <c r="Y3201" s="1"/>
      <c r="AD3201">
        <f>IF(data[[#This Row],[type]]="score",SUMPRODUCT($J$1:$AC$1,data[[#This Row],[ci.hts_index]:[stat.tb]]),-1)</f>
        <v>-1</v>
      </c>
      <c r="AE3201">
        <f>IF(data[[#This Row],[type]]="score",RANK(data[[#This Row],[score]],data[score])+COUNTIF($AD$3:AD3201,AD3201)-1,0)</f>
        <v>0</v>
      </c>
    </row>
    <row r="3202" spans="24:31" x14ac:dyDescent="0.25">
      <c r="X3202" s="1"/>
      <c r="Y3202" s="1"/>
      <c r="AD3202">
        <f>IF(data[[#This Row],[type]]="score",SUMPRODUCT($J$1:$AC$1,data[[#This Row],[ci.hts_index]:[stat.tb]]),-1)</f>
        <v>-1</v>
      </c>
      <c r="AE3202">
        <f>IF(data[[#This Row],[type]]="score",RANK(data[[#This Row],[score]],data[score])+COUNTIF($AD$3:AD3202,AD3202)-1,0)</f>
        <v>0</v>
      </c>
    </row>
    <row r="3203" spans="24:31" x14ac:dyDescent="0.25">
      <c r="X3203" s="1"/>
      <c r="Y3203" s="1"/>
      <c r="AD3203">
        <f>IF(data[[#This Row],[type]]="score",SUMPRODUCT($J$1:$AC$1,data[[#This Row],[ci.hts_index]:[stat.tb]]),-1)</f>
        <v>-1</v>
      </c>
      <c r="AE3203">
        <f>IF(data[[#This Row],[type]]="score",RANK(data[[#This Row],[score]],data[score])+COUNTIF($AD$3:AD3203,AD3203)-1,0)</f>
        <v>0</v>
      </c>
    </row>
    <row r="3204" spans="24:31" x14ac:dyDescent="0.25">
      <c r="X3204" s="1"/>
      <c r="Y3204" s="1"/>
      <c r="AD3204">
        <f>IF(data[[#This Row],[type]]="score",SUMPRODUCT($J$1:$AC$1,data[[#This Row],[ci.hts_index]:[stat.tb]]),-1)</f>
        <v>-1</v>
      </c>
      <c r="AE3204">
        <f>IF(data[[#This Row],[type]]="score",RANK(data[[#This Row],[score]],data[score])+COUNTIF($AD$3:AD3204,AD3204)-1,0)</f>
        <v>0</v>
      </c>
    </row>
    <row r="3205" spans="24:31" x14ac:dyDescent="0.25">
      <c r="X3205" s="1"/>
      <c r="Y3205" s="1"/>
      <c r="AD3205">
        <f>IF(data[[#This Row],[type]]="score",SUMPRODUCT($J$1:$AC$1,data[[#This Row],[ci.hts_index]:[stat.tb]]),-1)</f>
        <v>-1</v>
      </c>
      <c r="AE3205">
        <f>IF(data[[#This Row],[type]]="score",RANK(data[[#This Row],[score]],data[score])+COUNTIF($AD$3:AD3205,AD3205)-1,0)</f>
        <v>0</v>
      </c>
    </row>
    <row r="3206" spans="24:31" x14ac:dyDescent="0.25">
      <c r="X3206" s="1"/>
      <c r="Y3206" s="1"/>
      <c r="AD3206">
        <f>IF(data[[#This Row],[type]]="score",SUMPRODUCT($J$1:$AC$1,data[[#This Row],[ci.hts_index]:[stat.tb]]),-1)</f>
        <v>-1</v>
      </c>
      <c r="AE3206">
        <f>IF(data[[#This Row],[type]]="score",RANK(data[[#This Row],[score]],data[score])+COUNTIF($AD$3:AD3206,AD3206)-1,0)</f>
        <v>0</v>
      </c>
    </row>
    <row r="3207" spans="24:31" x14ac:dyDescent="0.25">
      <c r="X3207" s="1"/>
      <c r="Y3207" s="1"/>
      <c r="AD3207">
        <f>IF(data[[#This Row],[type]]="score",SUMPRODUCT($J$1:$AC$1,data[[#This Row],[ci.hts_index]:[stat.tb]]),-1)</f>
        <v>-1</v>
      </c>
      <c r="AE3207">
        <f>IF(data[[#This Row],[type]]="score",RANK(data[[#This Row],[score]],data[score])+COUNTIF($AD$3:AD3207,AD3207)-1,0)</f>
        <v>0</v>
      </c>
    </row>
    <row r="3208" spans="24:31" x14ac:dyDescent="0.25">
      <c r="X3208" s="1"/>
      <c r="Y3208" s="1"/>
      <c r="AD3208">
        <f>IF(data[[#This Row],[type]]="score",SUMPRODUCT($J$1:$AC$1,data[[#This Row],[ci.hts_index]:[stat.tb]]),-1)</f>
        <v>-1</v>
      </c>
      <c r="AE3208">
        <f>IF(data[[#This Row],[type]]="score",RANK(data[[#This Row],[score]],data[score])+COUNTIF($AD$3:AD3208,AD3208)-1,0)</f>
        <v>0</v>
      </c>
    </row>
    <row r="3209" spans="24:31" x14ac:dyDescent="0.25">
      <c r="X3209" s="1"/>
      <c r="Y3209" s="1"/>
      <c r="AD3209">
        <f>IF(data[[#This Row],[type]]="score",SUMPRODUCT($J$1:$AC$1,data[[#This Row],[ci.hts_index]:[stat.tb]]),-1)</f>
        <v>-1</v>
      </c>
      <c r="AE3209">
        <f>IF(data[[#This Row],[type]]="score",RANK(data[[#This Row],[score]],data[score])+COUNTIF($AD$3:AD3209,AD3209)-1,0)</f>
        <v>0</v>
      </c>
    </row>
    <row r="3210" spans="24:31" x14ac:dyDescent="0.25">
      <c r="X3210" s="1"/>
      <c r="Y3210" s="1"/>
      <c r="AD3210">
        <f>IF(data[[#This Row],[type]]="score",SUMPRODUCT($J$1:$AC$1,data[[#This Row],[ci.hts_index]:[stat.tb]]),-1)</f>
        <v>-1</v>
      </c>
      <c r="AE3210">
        <f>IF(data[[#This Row],[type]]="score",RANK(data[[#This Row],[score]],data[score])+COUNTIF($AD$3:AD3210,AD3210)-1,0)</f>
        <v>0</v>
      </c>
    </row>
    <row r="3211" spans="24:31" x14ac:dyDescent="0.25">
      <c r="X3211" s="1"/>
      <c r="Y3211" s="1"/>
      <c r="AD3211">
        <f>IF(data[[#This Row],[type]]="score",SUMPRODUCT($J$1:$AC$1,data[[#This Row],[ci.hts_index]:[stat.tb]]),-1)</f>
        <v>-1</v>
      </c>
      <c r="AE3211">
        <f>IF(data[[#This Row],[type]]="score",RANK(data[[#This Row],[score]],data[score])+COUNTIF($AD$3:AD3211,AD3211)-1,0)</f>
        <v>0</v>
      </c>
    </row>
    <row r="3212" spans="24:31" x14ac:dyDescent="0.25">
      <c r="X3212" s="1"/>
      <c r="Y3212" s="1"/>
      <c r="AD3212">
        <f>IF(data[[#This Row],[type]]="score",SUMPRODUCT($J$1:$AC$1,data[[#This Row],[ci.hts_index]:[stat.tb]]),-1)</f>
        <v>-1</v>
      </c>
      <c r="AE3212">
        <f>IF(data[[#This Row],[type]]="score",RANK(data[[#This Row],[score]],data[score])+COUNTIF($AD$3:AD3212,AD3212)-1,0)</f>
        <v>0</v>
      </c>
    </row>
    <row r="3213" spans="24:31" x14ac:dyDescent="0.25">
      <c r="X3213" s="1"/>
      <c r="Y3213" s="1"/>
      <c r="AD3213">
        <f>IF(data[[#This Row],[type]]="score",SUMPRODUCT($J$1:$AC$1,data[[#This Row],[ci.hts_index]:[stat.tb]]),-1)</f>
        <v>-1</v>
      </c>
      <c r="AE3213">
        <f>IF(data[[#This Row],[type]]="score",RANK(data[[#This Row],[score]],data[score])+COUNTIF($AD$3:AD3213,AD3213)-1,0)</f>
        <v>0</v>
      </c>
    </row>
    <row r="3214" spans="24:31" x14ac:dyDescent="0.25">
      <c r="X3214" s="1"/>
      <c r="Y3214" s="1"/>
      <c r="AD3214">
        <f>IF(data[[#This Row],[type]]="score",SUMPRODUCT($J$1:$AC$1,data[[#This Row],[ci.hts_index]:[stat.tb]]),-1)</f>
        <v>-1</v>
      </c>
      <c r="AE3214">
        <f>IF(data[[#This Row],[type]]="score",RANK(data[[#This Row],[score]],data[score])+COUNTIF($AD$3:AD3214,AD3214)-1,0)</f>
        <v>0</v>
      </c>
    </row>
    <row r="3215" spans="24:31" x14ac:dyDescent="0.25">
      <c r="X3215" s="1"/>
      <c r="Y3215" s="1"/>
      <c r="AD3215">
        <f>IF(data[[#This Row],[type]]="score",SUMPRODUCT($J$1:$AC$1,data[[#This Row],[ci.hts_index]:[stat.tb]]),-1)</f>
        <v>-1</v>
      </c>
      <c r="AE3215">
        <f>IF(data[[#This Row],[type]]="score",RANK(data[[#This Row],[score]],data[score])+COUNTIF($AD$3:AD3215,AD3215)-1,0)</f>
        <v>0</v>
      </c>
    </row>
    <row r="3216" spans="24:31" x14ac:dyDescent="0.25">
      <c r="X3216" s="1"/>
      <c r="Y3216" s="1"/>
      <c r="AD3216">
        <f>IF(data[[#This Row],[type]]="score",SUMPRODUCT($J$1:$AC$1,data[[#This Row],[ci.hts_index]:[stat.tb]]),-1)</f>
        <v>-1</v>
      </c>
      <c r="AE3216">
        <f>IF(data[[#This Row],[type]]="score",RANK(data[[#This Row],[score]],data[score])+COUNTIF($AD$3:AD3216,AD3216)-1,0)</f>
        <v>0</v>
      </c>
    </row>
    <row r="3217" spans="24:31" x14ac:dyDescent="0.25">
      <c r="X3217" s="1"/>
      <c r="Y3217" s="1"/>
      <c r="AD3217">
        <f>IF(data[[#This Row],[type]]="score",SUMPRODUCT($J$1:$AC$1,data[[#This Row],[ci.hts_index]:[stat.tb]]),-1)</f>
        <v>-1</v>
      </c>
      <c r="AE3217">
        <f>IF(data[[#This Row],[type]]="score",RANK(data[[#This Row],[score]],data[score])+COUNTIF($AD$3:AD3217,AD3217)-1,0)</f>
        <v>0</v>
      </c>
    </row>
    <row r="3218" spans="24:31" x14ac:dyDescent="0.25">
      <c r="X3218" s="1"/>
      <c r="Y3218" s="1"/>
      <c r="AD3218">
        <f>IF(data[[#This Row],[type]]="score",SUMPRODUCT($J$1:$AC$1,data[[#This Row],[ci.hts_index]:[stat.tb]]),-1)</f>
        <v>-1</v>
      </c>
      <c r="AE3218">
        <f>IF(data[[#This Row],[type]]="score",RANK(data[[#This Row],[score]],data[score])+COUNTIF($AD$3:AD3218,AD3218)-1,0)</f>
        <v>0</v>
      </c>
    </row>
    <row r="3219" spans="24:31" x14ac:dyDescent="0.25">
      <c r="X3219" s="1"/>
      <c r="Y3219" s="1"/>
      <c r="AD3219">
        <f>IF(data[[#This Row],[type]]="score",SUMPRODUCT($J$1:$AC$1,data[[#This Row],[ci.hts_index]:[stat.tb]]),-1)</f>
        <v>-1</v>
      </c>
      <c r="AE3219">
        <f>IF(data[[#This Row],[type]]="score",RANK(data[[#This Row],[score]],data[score])+COUNTIF($AD$3:AD3219,AD3219)-1,0)</f>
        <v>0</v>
      </c>
    </row>
    <row r="3220" spans="24:31" x14ac:dyDescent="0.25">
      <c r="X3220" s="1"/>
      <c r="Y3220" s="1"/>
      <c r="AD3220">
        <f>IF(data[[#This Row],[type]]="score",SUMPRODUCT($J$1:$AC$1,data[[#This Row],[ci.hts_index]:[stat.tb]]),-1)</f>
        <v>-1</v>
      </c>
      <c r="AE3220">
        <f>IF(data[[#This Row],[type]]="score",RANK(data[[#This Row],[score]],data[score])+COUNTIF($AD$3:AD3220,AD3220)-1,0)</f>
        <v>0</v>
      </c>
    </row>
    <row r="3221" spans="24:31" x14ac:dyDescent="0.25">
      <c r="X3221" s="1"/>
      <c r="Y3221" s="1"/>
      <c r="AD3221">
        <f>IF(data[[#This Row],[type]]="score",SUMPRODUCT($J$1:$AC$1,data[[#This Row],[ci.hts_index]:[stat.tb]]),-1)</f>
        <v>-1</v>
      </c>
      <c r="AE3221">
        <f>IF(data[[#This Row],[type]]="score",RANK(data[[#This Row],[score]],data[score])+COUNTIF($AD$3:AD3221,AD3221)-1,0)</f>
        <v>0</v>
      </c>
    </row>
    <row r="3222" spans="24:31" x14ac:dyDescent="0.25">
      <c r="X3222" s="1"/>
      <c r="Y3222" s="1"/>
      <c r="AD3222">
        <f>IF(data[[#This Row],[type]]="score",SUMPRODUCT($J$1:$AC$1,data[[#This Row],[ci.hts_index]:[stat.tb]]),-1)</f>
        <v>-1</v>
      </c>
      <c r="AE3222">
        <f>IF(data[[#This Row],[type]]="score",RANK(data[[#This Row],[score]],data[score])+COUNTIF($AD$3:AD3222,AD3222)-1,0)</f>
        <v>0</v>
      </c>
    </row>
    <row r="3223" spans="24:31" x14ac:dyDescent="0.25">
      <c r="X3223" s="1"/>
      <c r="Y3223" s="1"/>
      <c r="AD3223">
        <f>IF(data[[#This Row],[type]]="score",SUMPRODUCT($J$1:$AC$1,data[[#This Row],[ci.hts_index]:[stat.tb]]),-1)</f>
        <v>-1</v>
      </c>
      <c r="AE3223">
        <f>IF(data[[#This Row],[type]]="score",RANK(data[[#This Row],[score]],data[score])+COUNTIF($AD$3:AD3223,AD3223)-1,0)</f>
        <v>0</v>
      </c>
    </row>
    <row r="3224" spans="24:31" x14ac:dyDescent="0.25">
      <c r="X3224" s="1"/>
      <c r="Y3224" s="1"/>
      <c r="AD3224">
        <f>IF(data[[#This Row],[type]]="score",SUMPRODUCT($J$1:$AC$1,data[[#This Row],[ci.hts_index]:[stat.tb]]),-1)</f>
        <v>-1</v>
      </c>
      <c r="AE3224">
        <f>IF(data[[#This Row],[type]]="score",RANK(data[[#This Row],[score]],data[score])+COUNTIF($AD$3:AD3224,AD3224)-1,0)</f>
        <v>0</v>
      </c>
    </row>
    <row r="3225" spans="24:31" x14ac:dyDescent="0.25">
      <c r="X3225" s="1"/>
      <c r="Y3225" s="1"/>
      <c r="AD3225">
        <f>IF(data[[#This Row],[type]]="score",SUMPRODUCT($J$1:$AC$1,data[[#This Row],[ci.hts_index]:[stat.tb]]),-1)</f>
        <v>-1</v>
      </c>
      <c r="AE3225">
        <f>IF(data[[#This Row],[type]]="score",RANK(data[[#This Row],[score]],data[score])+COUNTIF($AD$3:AD3225,AD3225)-1,0)</f>
        <v>0</v>
      </c>
    </row>
    <row r="3226" spans="24:31" x14ac:dyDescent="0.25">
      <c r="X3226" s="1"/>
      <c r="Y3226" s="1"/>
      <c r="AD3226">
        <f>IF(data[[#This Row],[type]]="score",SUMPRODUCT($J$1:$AC$1,data[[#This Row],[ci.hts_index]:[stat.tb]]),-1)</f>
        <v>-1</v>
      </c>
      <c r="AE3226">
        <f>IF(data[[#This Row],[type]]="score",RANK(data[[#This Row],[score]],data[score])+COUNTIF($AD$3:AD3226,AD3226)-1,0)</f>
        <v>0</v>
      </c>
    </row>
    <row r="3227" spans="24:31" x14ac:dyDescent="0.25">
      <c r="X3227" s="1"/>
      <c r="Y3227" s="1"/>
      <c r="AD3227">
        <f>IF(data[[#This Row],[type]]="score",SUMPRODUCT($J$1:$AC$1,data[[#This Row],[ci.hts_index]:[stat.tb]]),-1)</f>
        <v>-1</v>
      </c>
      <c r="AE3227">
        <f>IF(data[[#This Row],[type]]="score",RANK(data[[#This Row],[score]],data[score])+COUNTIF($AD$3:AD3227,AD3227)-1,0)</f>
        <v>0</v>
      </c>
    </row>
    <row r="3228" spans="24:31" x14ac:dyDescent="0.25">
      <c r="X3228" s="1"/>
      <c r="Y3228" s="1"/>
      <c r="AD3228">
        <f>IF(data[[#This Row],[type]]="score",SUMPRODUCT($J$1:$AC$1,data[[#This Row],[ci.hts_index]:[stat.tb]]),-1)</f>
        <v>-1</v>
      </c>
      <c r="AE3228">
        <f>IF(data[[#This Row],[type]]="score",RANK(data[[#This Row],[score]],data[score])+COUNTIF($AD$3:AD3228,AD3228)-1,0)</f>
        <v>0</v>
      </c>
    </row>
    <row r="3229" spans="24:31" x14ac:dyDescent="0.25">
      <c r="X3229" s="1"/>
      <c r="Y3229" s="1"/>
      <c r="AD3229">
        <f>IF(data[[#This Row],[type]]="score",SUMPRODUCT($J$1:$AC$1,data[[#This Row],[ci.hts_index]:[stat.tb]]),-1)</f>
        <v>-1</v>
      </c>
      <c r="AE3229">
        <f>IF(data[[#This Row],[type]]="score",RANK(data[[#This Row],[score]],data[score])+COUNTIF($AD$3:AD3229,AD3229)-1,0)</f>
        <v>0</v>
      </c>
    </row>
    <row r="3230" spans="24:31" x14ac:dyDescent="0.25">
      <c r="X3230" s="1"/>
      <c r="Y3230" s="1"/>
      <c r="AD3230">
        <f>IF(data[[#This Row],[type]]="score",SUMPRODUCT($J$1:$AC$1,data[[#This Row],[ci.hts_index]:[stat.tb]]),-1)</f>
        <v>-1</v>
      </c>
      <c r="AE3230">
        <f>IF(data[[#This Row],[type]]="score",RANK(data[[#This Row],[score]],data[score])+COUNTIF($AD$3:AD3230,AD3230)-1,0)</f>
        <v>0</v>
      </c>
    </row>
    <row r="3231" spans="24:31" x14ac:dyDescent="0.25">
      <c r="X3231" s="1"/>
      <c r="Y3231" s="1"/>
      <c r="AD3231">
        <f>IF(data[[#This Row],[type]]="score",SUMPRODUCT($J$1:$AC$1,data[[#This Row],[ci.hts_index]:[stat.tb]]),-1)</f>
        <v>-1</v>
      </c>
      <c r="AE3231">
        <f>IF(data[[#This Row],[type]]="score",RANK(data[[#This Row],[score]],data[score])+COUNTIF($AD$3:AD3231,AD3231)-1,0)</f>
        <v>0</v>
      </c>
    </row>
    <row r="3232" spans="24:31" x14ac:dyDescent="0.25">
      <c r="X3232" s="1"/>
      <c r="Y3232" s="1"/>
      <c r="AD3232">
        <f>IF(data[[#This Row],[type]]="score",SUMPRODUCT($J$1:$AC$1,data[[#This Row],[ci.hts_index]:[stat.tb]]),-1)</f>
        <v>-1</v>
      </c>
      <c r="AE3232">
        <f>IF(data[[#This Row],[type]]="score",RANK(data[[#This Row],[score]],data[score])+COUNTIF($AD$3:AD3232,AD3232)-1,0)</f>
        <v>0</v>
      </c>
    </row>
    <row r="3233" spans="24:31" x14ac:dyDescent="0.25">
      <c r="X3233" s="1"/>
      <c r="Y3233" s="1"/>
      <c r="AD3233">
        <f>IF(data[[#This Row],[type]]="score",SUMPRODUCT($J$1:$AC$1,data[[#This Row],[ci.hts_index]:[stat.tb]]),-1)</f>
        <v>-1</v>
      </c>
      <c r="AE3233">
        <f>IF(data[[#This Row],[type]]="score",RANK(data[[#This Row],[score]],data[score])+COUNTIF($AD$3:AD3233,AD3233)-1,0)</f>
        <v>0</v>
      </c>
    </row>
    <row r="3234" spans="24:31" x14ac:dyDescent="0.25">
      <c r="X3234" s="1"/>
      <c r="Y3234" s="1"/>
      <c r="AD3234">
        <f>IF(data[[#This Row],[type]]="score",SUMPRODUCT($J$1:$AC$1,data[[#This Row],[ci.hts_index]:[stat.tb]]),-1)</f>
        <v>-1</v>
      </c>
      <c r="AE3234">
        <f>IF(data[[#This Row],[type]]="score",RANK(data[[#This Row],[score]],data[score])+COUNTIF($AD$3:AD3234,AD3234)-1,0)</f>
        <v>0</v>
      </c>
    </row>
    <row r="3235" spans="24:31" x14ac:dyDescent="0.25">
      <c r="X3235" s="1"/>
      <c r="Y3235" s="1"/>
      <c r="AD3235">
        <f>IF(data[[#This Row],[type]]="score",SUMPRODUCT($J$1:$AC$1,data[[#This Row],[ci.hts_index]:[stat.tb]]),-1)</f>
        <v>-1</v>
      </c>
      <c r="AE3235">
        <f>IF(data[[#This Row],[type]]="score",RANK(data[[#This Row],[score]],data[score])+COUNTIF($AD$3:AD3235,AD3235)-1,0)</f>
        <v>0</v>
      </c>
    </row>
    <row r="3236" spans="24:31" x14ac:dyDescent="0.25">
      <c r="X3236" s="1"/>
      <c r="Y3236" s="1"/>
      <c r="AD3236">
        <f>IF(data[[#This Row],[type]]="score",SUMPRODUCT($J$1:$AC$1,data[[#This Row],[ci.hts_index]:[stat.tb]]),-1)</f>
        <v>-1</v>
      </c>
      <c r="AE3236">
        <f>IF(data[[#This Row],[type]]="score",RANK(data[[#This Row],[score]],data[score])+COUNTIF($AD$3:AD3236,AD3236)-1,0)</f>
        <v>0</v>
      </c>
    </row>
    <row r="3237" spans="24:31" x14ac:dyDescent="0.25">
      <c r="X3237" s="1"/>
      <c r="Y3237" s="1"/>
      <c r="AD3237">
        <f>IF(data[[#This Row],[type]]="score",SUMPRODUCT($J$1:$AC$1,data[[#This Row],[ci.hts_index]:[stat.tb]]),-1)</f>
        <v>-1</v>
      </c>
      <c r="AE3237">
        <f>IF(data[[#This Row],[type]]="score",RANK(data[[#This Row],[score]],data[score])+COUNTIF($AD$3:AD3237,AD3237)-1,0)</f>
        <v>0</v>
      </c>
    </row>
    <row r="3238" spans="24:31" x14ac:dyDescent="0.25">
      <c r="X3238" s="1"/>
      <c r="Y3238" s="1"/>
      <c r="AD3238">
        <f>IF(data[[#This Row],[type]]="score",SUMPRODUCT($J$1:$AC$1,data[[#This Row],[ci.hts_index]:[stat.tb]]),-1)</f>
        <v>-1</v>
      </c>
      <c r="AE3238">
        <f>IF(data[[#This Row],[type]]="score",RANK(data[[#This Row],[score]],data[score])+COUNTIF($AD$3:AD3238,AD3238)-1,0)</f>
        <v>0</v>
      </c>
    </row>
    <row r="3239" spans="24:31" x14ac:dyDescent="0.25">
      <c r="X3239" s="1"/>
      <c r="Y3239" s="1"/>
      <c r="AD3239">
        <f>IF(data[[#This Row],[type]]="score",SUMPRODUCT($J$1:$AC$1,data[[#This Row],[ci.hts_index]:[stat.tb]]),-1)</f>
        <v>-1</v>
      </c>
      <c r="AE3239">
        <f>IF(data[[#This Row],[type]]="score",RANK(data[[#This Row],[score]],data[score])+COUNTIF($AD$3:AD3239,AD3239)-1,0)</f>
        <v>0</v>
      </c>
    </row>
    <row r="3240" spans="24:31" x14ac:dyDescent="0.25">
      <c r="X3240" s="1"/>
      <c r="Y3240" s="1"/>
      <c r="AD3240">
        <f>IF(data[[#This Row],[type]]="score",SUMPRODUCT($J$1:$AC$1,data[[#This Row],[ci.hts_index]:[stat.tb]]),-1)</f>
        <v>-1</v>
      </c>
      <c r="AE3240">
        <f>IF(data[[#This Row],[type]]="score",RANK(data[[#This Row],[score]],data[score])+COUNTIF($AD$3:AD3240,AD3240)-1,0)</f>
        <v>0</v>
      </c>
    </row>
    <row r="3241" spans="24:31" x14ac:dyDescent="0.25">
      <c r="X3241" s="1"/>
      <c r="Y3241" s="1"/>
      <c r="AD3241">
        <f>IF(data[[#This Row],[type]]="score",SUMPRODUCT($J$1:$AC$1,data[[#This Row],[ci.hts_index]:[stat.tb]]),-1)</f>
        <v>-1</v>
      </c>
      <c r="AE3241">
        <f>IF(data[[#This Row],[type]]="score",RANK(data[[#This Row],[score]],data[score])+COUNTIF($AD$3:AD3241,AD3241)-1,0)</f>
        <v>0</v>
      </c>
    </row>
    <row r="3242" spans="24:31" x14ac:dyDescent="0.25">
      <c r="X3242" s="1"/>
      <c r="Y3242" s="1"/>
      <c r="AD3242">
        <f>IF(data[[#This Row],[type]]="score",SUMPRODUCT($J$1:$AC$1,data[[#This Row],[ci.hts_index]:[stat.tb]]),-1)</f>
        <v>-1</v>
      </c>
      <c r="AE3242">
        <f>IF(data[[#This Row],[type]]="score",RANK(data[[#This Row],[score]],data[score])+COUNTIF($AD$3:AD3242,AD3242)-1,0)</f>
        <v>0</v>
      </c>
    </row>
    <row r="3243" spans="24:31" x14ac:dyDescent="0.25">
      <c r="X3243" s="1"/>
      <c r="Y3243" s="1"/>
      <c r="AD3243">
        <f>IF(data[[#This Row],[type]]="score",SUMPRODUCT($J$1:$AC$1,data[[#This Row],[ci.hts_index]:[stat.tb]]),-1)</f>
        <v>-1</v>
      </c>
      <c r="AE3243">
        <f>IF(data[[#This Row],[type]]="score",RANK(data[[#This Row],[score]],data[score])+COUNTIF($AD$3:AD3243,AD3243)-1,0)</f>
        <v>0</v>
      </c>
    </row>
    <row r="3244" spans="24:31" x14ac:dyDescent="0.25">
      <c r="X3244" s="1"/>
      <c r="Y3244" s="1"/>
      <c r="AD3244">
        <f>IF(data[[#This Row],[type]]="score",SUMPRODUCT($J$1:$AC$1,data[[#This Row],[ci.hts_index]:[stat.tb]]),-1)</f>
        <v>-1</v>
      </c>
      <c r="AE3244">
        <f>IF(data[[#This Row],[type]]="score",RANK(data[[#This Row],[score]],data[score])+COUNTIF($AD$3:AD3244,AD3244)-1,0)</f>
        <v>0</v>
      </c>
    </row>
    <row r="3245" spans="24:31" x14ac:dyDescent="0.25">
      <c r="X3245" s="1"/>
      <c r="Y3245" s="1"/>
      <c r="AD3245">
        <f>IF(data[[#This Row],[type]]="score",SUMPRODUCT($J$1:$AC$1,data[[#This Row],[ci.hts_index]:[stat.tb]]),-1)</f>
        <v>-1</v>
      </c>
      <c r="AE3245">
        <f>IF(data[[#This Row],[type]]="score",RANK(data[[#This Row],[score]],data[score])+COUNTIF($AD$3:AD3245,AD3245)-1,0)</f>
        <v>0</v>
      </c>
    </row>
    <row r="3246" spans="24:31" x14ac:dyDescent="0.25">
      <c r="X3246" s="1"/>
      <c r="Y3246" s="1"/>
      <c r="AD3246">
        <f>IF(data[[#This Row],[type]]="score",SUMPRODUCT($J$1:$AC$1,data[[#This Row],[ci.hts_index]:[stat.tb]]),-1)</f>
        <v>-1</v>
      </c>
      <c r="AE3246">
        <f>IF(data[[#This Row],[type]]="score",RANK(data[[#This Row],[score]],data[score])+COUNTIF($AD$3:AD3246,AD3246)-1,0)</f>
        <v>0</v>
      </c>
    </row>
    <row r="3247" spans="24:31" x14ac:dyDescent="0.25">
      <c r="X3247" s="1"/>
      <c r="Y3247" s="1"/>
      <c r="AD3247">
        <f>IF(data[[#This Row],[type]]="score",SUMPRODUCT($J$1:$AC$1,data[[#This Row],[ci.hts_index]:[stat.tb]]),-1)</f>
        <v>-1</v>
      </c>
      <c r="AE3247">
        <f>IF(data[[#This Row],[type]]="score",RANK(data[[#This Row],[score]],data[score])+COUNTIF($AD$3:AD3247,AD3247)-1,0)</f>
        <v>0</v>
      </c>
    </row>
    <row r="3248" spans="24:31" x14ac:dyDescent="0.25">
      <c r="X3248" s="1"/>
      <c r="Y3248" s="1"/>
      <c r="AD3248">
        <f>IF(data[[#This Row],[type]]="score",SUMPRODUCT($J$1:$AC$1,data[[#This Row],[ci.hts_index]:[stat.tb]]),-1)</f>
        <v>-1</v>
      </c>
      <c r="AE3248">
        <f>IF(data[[#This Row],[type]]="score",RANK(data[[#This Row],[score]],data[score])+COUNTIF($AD$3:AD3248,AD3248)-1,0)</f>
        <v>0</v>
      </c>
    </row>
    <row r="3249" spans="24:31" x14ac:dyDescent="0.25">
      <c r="X3249" s="1"/>
      <c r="Y3249" s="1"/>
      <c r="AD3249">
        <f>IF(data[[#This Row],[type]]="score",SUMPRODUCT($J$1:$AC$1,data[[#This Row],[ci.hts_index]:[stat.tb]]),-1)</f>
        <v>-1</v>
      </c>
      <c r="AE3249">
        <f>IF(data[[#This Row],[type]]="score",RANK(data[[#This Row],[score]],data[score])+COUNTIF($AD$3:AD3249,AD3249)-1,0)</f>
        <v>0</v>
      </c>
    </row>
    <row r="3250" spans="24:31" x14ac:dyDescent="0.25">
      <c r="X3250" s="1"/>
      <c r="Y3250" s="1"/>
      <c r="AD3250">
        <f>IF(data[[#This Row],[type]]="score",SUMPRODUCT($J$1:$AC$1,data[[#This Row],[ci.hts_index]:[stat.tb]]),-1)</f>
        <v>-1</v>
      </c>
      <c r="AE3250">
        <f>IF(data[[#This Row],[type]]="score",RANK(data[[#This Row],[score]],data[score])+COUNTIF($AD$3:AD3250,AD3250)-1,0)</f>
        <v>0</v>
      </c>
    </row>
    <row r="3251" spans="24:31" x14ac:dyDescent="0.25">
      <c r="X3251" s="1"/>
      <c r="Y3251" s="1"/>
      <c r="AD3251">
        <f>IF(data[[#This Row],[type]]="score",SUMPRODUCT($J$1:$AC$1,data[[#This Row],[ci.hts_index]:[stat.tb]]),-1)</f>
        <v>-1</v>
      </c>
      <c r="AE3251">
        <f>IF(data[[#This Row],[type]]="score",RANK(data[[#This Row],[score]],data[score])+COUNTIF($AD$3:AD3251,AD3251)-1,0)</f>
        <v>0</v>
      </c>
    </row>
    <row r="3252" spans="24:31" x14ac:dyDescent="0.25">
      <c r="X3252" s="1"/>
      <c r="Y3252" s="1"/>
      <c r="AD3252">
        <f>IF(data[[#This Row],[type]]="score",SUMPRODUCT($J$1:$AC$1,data[[#This Row],[ci.hts_index]:[stat.tb]]),-1)</f>
        <v>-1</v>
      </c>
      <c r="AE3252">
        <f>IF(data[[#This Row],[type]]="score",RANK(data[[#This Row],[score]],data[score])+COUNTIF($AD$3:AD3252,AD3252)-1,0)</f>
        <v>0</v>
      </c>
    </row>
    <row r="3253" spans="24:31" x14ac:dyDescent="0.25">
      <c r="X3253" s="1"/>
      <c r="Y3253" s="1"/>
      <c r="AD3253">
        <f>IF(data[[#This Row],[type]]="score",SUMPRODUCT($J$1:$AC$1,data[[#This Row],[ci.hts_index]:[stat.tb]]),-1)</f>
        <v>-1</v>
      </c>
      <c r="AE3253">
        <f>IF(data[[#This Row],[type]]="score",RANK(data[[#This Row],[score]],data[score])+COUNTIF($AD$3:AD3253,AD3253)-1,0)</f>
        <v>0</v>
      </c>
    </row>
    <row r="3254" spans="24:31" x14ac:dyDescent="0.25">
      <c r="X3254" s="1"/>
      <c r="Y3254" s="1"/>
      <c r="AD3254">
        <f>IF(data[[#This Row],[type]]="score",SUMPRODUCT($J$1:$AC$1,data[[#This Row],[ci.hts_index]:[stat.tb]]),-1)</f>
        <v>-1</v>
      </c>
      <c r="AE3254">
        <f>IF(data[[#This Row],[type]]="score",RANK(data[[#This Row],[score]],data[score])+COUNTIF($AD$3:AD3254,AD3254)-1,0)</f>
        <v>0</v>
      </c>
    </row>
    <row r="3255" spans="24:31" x14ac:dyDescent="0.25">
      <c r="X3255" s="1"/>
      <c r="Y3255" s="1"/>
      <c r="AD3255">
        <f>IF(data[[#This Row],[type]]="score",SUMPRODUCT($J$1:$AC$1,data[[#This Row],[ci.hts_index]:[stat.tb]]),-1)</f>
        <v>-1</v>
      </c>
      <c r="AE3255">
        <f>IF(data[[#This Row],[type]]="score",RANK(data[[#This Row],[score]],data[score])+COUNTIF($AD$3:AD3255,AD3255)-1,0)</f>
        <v>0</v>
      </c>
    </row>
    <row r="3256" spans="24:31" x14ac:dyDescent="0.25">
      <c r="X3256" s="1"/>
      <c r="Y3256" s="1"/>
      <c r="AD3256">
        <f>IF(data[[#This Row],[type]]="score",SUMPRODUCT($J$1:$AC$1,data[[#This Row],[ci.hts_index]:[stat.tb]]),-1)</f>
        <v>-1</v>
      </c>
      <c r="AE3256">
        <f>IF(data[[#This Row],[type]]="score",RANK(data[[#This Row],[score]],data[score])+COUNTIF($AD$3:AD3256,AD3256)-1,0)</f>
        <v>0</v>
      </c>
    </row>
    <row r="3257" spans="24:31" x14ac:dyDescent="0.25">
      <c r="X3257" s="1"/>
      <c r="Y3257" s="1"/>
      <c r="AD3257">
        <f>IF(data[[#This Row],[type]]="score",SUMPRODUCT($J$1:$AC$1,data[[#This Row],[ci.hts_index]:[stat.tb]]),-1)</f>
        <v>-1</v>
      </c>
      <c r="AE3257">
        <f>IF(data[[#This Row],[type]]="score",RANK(data[[#This Row],[score]],data[score])+COUNTIF($AD$3:AD3257,AD3257)-1,0)</f>
        <v>0</v>
      </c>
    </row>
    <row r="3258" spans="24:31" x14ac:dyDescent="0.25">
      <c r="X3258" s="1"/>
      <c r="Y3258" s="1"/>
      <c r="AD3258">
        <f>IF(data[[#This Row],[type]]="score",SUMPRODUCT($J$1:$AC$1,data[[#This Row],[ci.hts_index]:[stat.tb]]),-1)</f>
        <v>-1</v>
      </c>
      <c r="AE3258">
        <f>IF(data[[#This Row],[type]]="score",RANK(data[[#This Row],[score]],data[score])+COUNTIF($AD$3:AD3258,AD3258)-1,0)</f>
        <v>0</v>
      </c>
    </row>
    <row r="3259" spans="24:31" x14ac:dyDescent="0.25">
      <c r="X3259" s="1"/>
      <c r="Y3259" s="1"/>
      <c r="AD3259">
        <f>IF(data[[#This Row],[type]]="score",SUMPRODUCT($J$1:$AC$1,data[[#This Row],[ci.hts_index]:[stat.tb]]),-1)</f>
        <v>-1</v>
      </c>
      <c r="AE3259">
        <f>IF(data[[#This Row],[type]]="score",RANK(data[[#This Row],[score]],data[score])+COUNTIF($AD$3:AD3259,AD3259)-1,0)</f>
        <v>0</v>
      </c>
    </row>
    <row r="3260" spans="24:31" x14ac:dyDescent="0.25">
      <c r="X3260" s="1"/>
      <c r="Y3260" s="1"/>
      <c r="AD3260">
        <f>IF(data[[#This Row],[type]]="score",SUMPRODUCT($J$1:$AC$1,data[[#This Row],[ci.hts_index]:[stat.tb]]),-1)</f>
        <v>-1</v>
      </c>
      <c r="AE3260">
        <f>IF(data[[#This Row],[type]]="score",RANK(data[[#This Row],[score]],data[score])+COUNTIF($AD$3:AD3260,AD3260)-1,0)</f>
        <v>0</v>
      </c>
    </row>
    <row r="3261" spans="24:31" x14ac:dyDescent="0.25">
      <c r="X3261" s="1"/>
      <c r="Y3261" s="1"/>
      <c r="AD3261">
        <f>IF(data[[#This Row],[type]]="score",SUMPRODUCT($J$1:$AC$1,data[[#This Row],[ci.hts_index]:[stat.tb]]),-1)</f>
        <v>-1</v>
      </c>
      <c r="AE3261">
        <f>IF(data[[#This Row],[type]]="score",RANK(data[[#This Row],[score]],data[score])+COUNTIF($AD$3:AD3261,AD3261)-1,0)</f>
        <v>0</v>
      </c>
    </row>
    <row r="3262" spans="24:31" x14ac:dyDescent="0.25">
      <c r="X3262" s="1"/>
      <c r="Y3262" s="1"/>
      <c r="AD3262">
        <f>IF(data[[#This Row],[type]]="score",SUMPRODUCT($J$1:$AC$1,data[[#This Row],[ci.hts_index]:[stat.tb]]),-1)</f>
        <v>-1</v>
      </c>
      <c r="AE3262">
        <f>IF(data[[#This Row],[type]]="score",RANK(data[[#This Row],[score]],data[score])+COUNTIF($AD$3:AD3262,AD3262)-1,0)</f>
        <v>0</v>
      </c>
    </row>
    <row r="3263" spans="24:31" x14ac:dyDescent="0.25">
      <c r="X3263" s="1"/>
      <c r="Y3263" s="1"/>
      <c r="AD3263">
        <f>IF(data[[#This Row],[type]]="score",SUMPRODUCT($J$1:$AC$1,data[[#This Row],[ci.hts_index]:[stat.tb]]),-1)</f>
        <v>-1</v>
      </c>
      <c r="AE3263">
        <f>IF(data[[#This Row],[type]]="score",RANK(data[[#This Row],[score]],data[score])+COUNTIF($AD$3:AD3263,AD3263)-1,0)</f>
        <v>0</v>
      </c>
    </row>
    <row r="3264" spans="24:31" x14ac:dyDescent="0.25">
      <c r="X3264" s="1"/>
      <c r="Y3264" s="1"/>
      <c r="AD3264">
        <f>IF(data[[#This Row],[type]]="score",SUMPRODUCT($J$1:$AC$1,data[[#This Row],[ci.hts_index]:[stat.tb]]),-1)</f>
        <v>-1</v>
      </c>
      <c r="AE3264">
        <f>IF(data[[#This Row],[type]]="score",RANK(data[[#This Row],[score]],data[score])+COUNTIF($AD$3:AD3264,AD3264)-1,0)</f>
        <v>0</v>
      </c>
    </row>
    <row r="3265" spans="24:31" x14ac:dyDescent="0.25">
      <c r="X3265" s="1"/>
      <c r="Y3265" s="1"/>
      <c r="AD3265">
        <f>IF(data[[#This Row],[type]]="score",SUMPRODUCT($J$1:$AC$1,data[[#This Row],[ci.hts_index]:[stat.tb]]),-1)</f>
        <v>-1</v>
      </c>
      <c r="AE3265">
        <f>IF(data[[#This Row],[type]]="score",RANK(data[[#This Row],[score]],data[score])+COUNTIF($AD$3:AD3265,AD3265)-1,0)</f>
        <v>0</v>
      </c>
    </row>
    <row r="3266" spans="24:31" x14ac:dyDescent="0.25">
      <c r="X3266" s="1"/>
      <c r="Y3266" s="1"/>
      <c r="AD3266">
        <f>IF(data[[#This Row],[type]]="score",SUMPRODUCT($J$1:$AC$1,data[[#This Row],[ci.hts_index]:[stat.tb]]),-1)</f>
        <v>-1</v>
      </c>
      <c r="AE3266">
        <f>IF(data[[#This Row],[type]]="score",RANK(data[[#This Row],[score]],data[score])+COUNTIF($AD$3:AD3266,AD3266)-1,0)</f>
        <v>0</v>
      </c>
    </row>
    <row r="3267" spans="24:31" x14ac:dyDescent="0.25">
      <c r="X3267" s="1"/>
      <c r="Y3267" s="1"/>
      <c r="AD3267">
        <f>IF(data[[#This Row],[type]]="score",SUMPRODUCT($J$1:$AC$1,data[[#This Row],[ci.hts_index]:[stat.tb]]),-1)</f>
        <v>-1</v>
      </c>
      <c r="AE3267">
        <f>IF(data[[#This Row],[type]]="score",RANK(data[[#This Row],[score]],data[score])+COUNTIF($AD$3:AD3267,AD3267)-1,0)</f>
        <v>0</v>
      </c>
    </row>
    <row r="3268" spans="24:31" x14ac:dyDescent="0.25">
      <c r="X3268" s="1"/>
      <c r="Y3268" s="1"/>
      <c r="AD3268">
        <f>IF(data[[#This Row],[type]]="score",SUMPRODUCT($J$1:$AC$1,data[[#This Row],[ci.hts_index]:[stat.tb]]),-1)</f>
        <v>-1</v>
      </c>
      <c r="AE3268">
        <f>IF(data[[#This Row],[type]]="score",RANK(data[[#This Row],[score]],data[score])+COUNTIF($AD$3:AD3268,AD3268)-1,0)</f>
        <v>0</v>
      </c>
    </row>
    <row r="3269" spans="24:31" x14ac:dyDescent="0.25">
      <c r="X3269" s="1"/>
      <c r="Y3269" s="1"/>
      <c r="AD3269">
        <f>IF(data[[#This Row],[type]]="score",SUMPRODUCT($J$1:$AC$1,data[[#This Row],[ci.hts_index]:[stat.tb]]),-1)</f>
        <v>-1</v>
      </c>
      <c r="AE3269">
        <f>IF(data[[#This Row],[type]]="score",RANK(data[[#This Row],[score]],data[score])+COUNTIF($AD$3:AD3269,AD3269)-1,0)</f>
        <v>0</v>
      </c>
    </row>
    <row r="3270" spans="24:31" x14ac:dyDescent="0.25">
      <c r="X3270" s="1"/>
      <c r="Y3270" s="1"/>
      <c r="AD3270">
        <f>IF(data[[#This Row],[type]]="score",SUMPRODUCT($J$1:$AC$1,data[[#This Row],[ci.hts_index]:[stat.tb]]),-1)</f>
        <v>-1</v>
      </c>
      <c r="AE3270">
        <f>IF(data[[#This Row],[type]]="score",RANK(data[[#This Row],[score]],data[score])+COUNTIF($AD$3:AD3270,AD3270)-1,0)</f>
        <v>0</v>
      </c>
    </row>
    <row r="3271" spans="24:31" x14ac:dyDescent="0.25">
      <c r="X3271" s="1"/>
      <c r="Y3271" s="1"/>
      <c r="AD3271">
        <f>IF(data[[#This Row],[type]]="score",SUMPRODUCT($J$1:$AC$1,data[[#This Row],[ci.hts_index]:[stat.tb]]),-1)</f>
        <v>-1</v>
      </c>
      <c r="AE3271">
        <f>IF(data[[#This Row],[type]]="score",RANK(data[[#This Row],[score]],data[score])+COUNTIF($AD$3:AD3271,AD3271)-1,0)</f>
        <v>0</v>
      </c>
    </row>
    <row r="3272" spans="24:31" x14ac:dyDescent="0.25">
      <c r="X3272" s="1"/>
      <c r="Y3272" s="1"/>
      <c r="AD3272">
        <f>IF(data[[#This Row],[type]]="score",SUMPRODUCT($J$1:$AC$1,data[[#This Row],[ci.hts_index]:[stat.tb]]),-1)</f>
        <v>-1</v>
      </c>
      <c r="AE3272">
        <f>IF(data[[#This Row],[type]]="score",RANK(data[[#This Row],[score]],data[score])+COUNTIF($AD$3:AD3272,AD3272)-1,0)</f>
        <v>0</v>
      </c>
    </row>
    <row r="3273" spans="24:31" x14ac:dyDescent="0.25">
      <c r="X3273" s="1"/>
      <c r="Y3273" s="1"/>
      <c r="AD3273">
        <f>IF(data[[#This Row],[type]]="score",SUMPRODUCT($J$1:$AC$1,data[[#This Row],[ci.hts_index]:[stat.tb]]),-1)</f>
        <v>-1</v>
      </c>
      <c r="AE3273">
        <f>IF(data[[#This Row],[type]]="score",RANK(data[[#This Row],[score]],data[score])+COUNTIF($AD$3:AD3273,AD3273)-1,0)</f>
        <v>0</v>
      </c>
    </row>
    <row r="3274" spans="24:31" x14ac:dyDescent="0.25">
      <c r="X3274" s="1"/>
      <c r="Y3274" s="1"/>
      <c r="AD3274">
        <f>IF(data[[#This Row],[type]]="score",SUMPRODUCT($J$1:$AC$1,data[[#This Row],[ci.hts_index]:[stat.tb]]),-1)</f>
        <v>-1</v>
      </c>
      <c r="AE3274">
        <f>IF(data[[#This Row],[type]]="score",RANK(data[[#This Row],[score]],data[score])+COUNTIF($AD$3:AD3274,AD3274)-1,0)</f>
        <v>0</v>
      </c>
    </row>
    <row r="3275" spans="24:31" x14ac:dyDescent="0.25">
      <c r="X3275" s="1"/>
      <c r="Y3275" s="1"/>
      <c r="AD3275">
        <f>IF(data[[#This Row],[type]]="score",SUMPRODUCT($J$1:$AC$1,data[[#This Row],[ci.hts_index]:[stat.tb]]),-1)</f>
        <v>-1</v>
      </c>
      <c r="AE3275">
        <f>IF(data[[#This Row],[type]]="score",RANK(data[[#This Row],[score]],data[score])+COUNTIF($AD$3:AD3275,AD3275)-1,0)</f>
        <v>0</v>
      </c>
    </row>
    <row r="3276" spans="24:31" x14ac:dyDescent="0.25">
      <c r="X3276" s="1"/>
      <c r="Y3276" s="1"/>
      <c r="AD3276">
        <f>IF(data[[#This Row],[type]]="score",SUMPRODUCT($J$1:$AC$1,data[[#This Row],[ci.hts_index]:[stat.tb]]),-1)</f>
        <v>-1</v>
      </c>
      <c r="AE3276">
        <f>IF(data[[#This Row],[type]]="score",RANK(data[[#This Row],[score]],data[score])+COUNTIF($AD$3:AD3276,AD3276)-1,0)</f>
        <v>0</v>
      </c>
    </row>
    <row r="3277" spans="24:31" x14ac:dyDescent="0.25">
      <c r="X3277" s="1"/>
      <c r="Y3277" s="1"/>
      <c r="AD3277">
        <f>IF(data[[#This Row],[type]]="score",SUMPRODUCT($J$1:$AC$1,data[[#This Row],[ci.hts_index]:[stat.tb]]),-1)</f>
        <v>-1</v>
      </c>
      <c r="AE3277">
        <f>IF(data[[#This Row],[type]]="score",RANK(data[[#This Row],[score]],data[score])+COUNTIF($AD$3:AD3277,AD3277)-1,0)</f>
        <v>0</v>
      </c>
    </row>
    <row r="3278" spans="24:31" x14ac:dyDescent="0.25">
      <c r="X3278" s="1"/>
      <c r="Y3278" s="1"/>
      <c r="AD3278">
        <f>IF(data[[#This Row],[type]]="score",SUMPRODUCT($J$1:$AC$1,data[[#This Row],[ci.hts_index]:[stat.tb]]),-1)</f>
        <v>-1</v>
      </c>
      <c r="AE3278">
        <f>IF(data[[#This Row],[type]]="score",RANK(data[[#This Row],[score]],data[score])+COUNTIF($AD$3:AD3278,AD3278)-1,0)</f>
        <v>0</v>
      </c>
    </row>
    <row r="3279" spans="24:31" x14ac:dyDescent="0.25">
      <c r="X3279" s="1"/>
      <c r="Y3279" s="1"/>
      <c r="AD3279">
        <f>IF(data[[#This Row],[type]]="score",SUMPRODUCT($J$1:$AC$1,data[[#This Row],[ci.hts_index]:[stat.tb]]),-1)</f>
        <v>-1</v>
      </c>
      <c r="AE3279">
        <f>IF(data[[#This Row],[type]]="score",RANK(data[[#This Row],[score]],data[score])+COUNTIF($AD$3:AD3279,AD3279)-1,0)</f>
        <v>0</v>
      </c>
    </row>
    <row r="3280" spans="24:31" x14ac:dyDescent="0.25">
      <c r="X3280" s="1"/>
      <c r="Y3280" s="1"/>
      <c r="AD3280">
        <f>IF(data[[#This Row],[type]]="score",SUMPRODUCT($J$1:$AC$1,data[[#This Row],[ci.hts_index]:[stat.tb]]),-1)</f>
        <v>-1</v>
      </c>
      <c r="AE3280">
        <f>IF(data[[#This Row],[type]]="score",RANK(data[[#This Row],[score]],data[score])+COUNTIF($AD$3:AD3280,AD3280)-1,0)</f>
        <v>0</v>
      </c>
    </row>
    <row r="3281" spans="24:31" x14ac:dyDescent="0.25">
      <c r="X3281" s="1"/>
      <c r="Y3281" s="1"/>
      <c r="AD3281">
        <f>IF(data[[#This Row],[type]]="score",SUMPRODUCT($J$1:$AC$1,data[[#This Row],[ci.hts_index]:[stat.tb]]),-1)</f>
        <v>-1</v>
      </c>
      <c r="AE3281">
        <f>IF(data[[#This Row],[type]]="score",RANK(data[[#This Row],[score]],data[score])+COUNTIF($AD$3:AD3281,AD3281)-1,0)</f>
        <v>0</v>
      </c>
    </row>
    <row r="3282" spans="24:31" x14ac:dyDescent="0.25">
      <c r="X3282" s="1"/>
      <c r="Y3282" s="1"/>
      <c r="AD3282">
        <f>IF(data[[#This Row],[type]]="score",SUMPRODUCT($J$1:$AC$1,data[[#This Row],[ci.hts_index]:[stat.tb]]),-1)</f>
        <v>-1</v>
      </c>
      <c r="AE3282">
        <f>IF(data[[#This Row],[type]]="score",RANK(data[[#This Row],[score]],data[score])+COUNTIF($AD$3:AD3282,AD3282)-1,0)</f>
        <v>0</v>
      </c>
    </row>
    <row r="3283" spans="24:31" x14ac:dyDescent="0.25">
      <c r="X3283" s="1"/>
      <c r="Y3283" s="1"/>
      <c r="AD3283">
        <f>IF(data[[#This Row],[type]]="score",SUMPRODUCT($J$1:$AC$1,data[[#This Row],[ci.hts_index]:[stat.tb]]),-1)</f>
        <v>-1</v>
      </c>
      <c r="AE3283">
        <f>IF(data[[#This Row],[type]]="score",RANK(data[[#This Row],[score]],data[score])+COUNTIF($AD$3:AD3283,AD3283)-1,0)</f>
        <v>0</v>
      </c>
    </row>
    <row r="3284" spans="24:31" x14ac:dyDescent="0.25">
      <c r="X3284" s="1"/>
      <c r="Y3284" s="1"/>
      <c r="AD3284">
        <f>IF(data[[#This Row],[type]]="score",SUMPRODUCT($J$1:$AC$1,data[[#This Row],[ci.hts_index]:[stat.tb]]),-1)</f>
        <v>-1</v>
      </c>
      <c r="AE3284">
        <f>IF(data[[#This Row],[type]]="score",RANK(data[[#This Row],[score]],data[score])+COUNTIF($AD$3:AD3284,AD3284)-1,0)</f>
        <v>0</v>
      </c>
    </row>
    <row r="3285" spans="24:31" x14ac:dyDescent="0.25">
      <c r="X3285" s="1"/>
      <c r="Y3285" s="1"/>
      <c r="AD3285">
        <f>IF(data[[#This Row],[type]]="score",SUMPRODUCT($J$1:$AC$1,data[[#This Row],[ci.hts_index]:[stat.tb]]),-1)</f>
        <v>-1</v>
      </c>
      <c r="AE3285">
        <f>IF(data[[#This Row],[type]]="score",RANK(data[[#This Row],[score]],data[score])+COUNTIF($AD$3:AD3285,AD3285)-1,0)</f>
        <v>0</v>
      </c>
    </row>
    <row r="3286" spans="24:31" x14ac:dyDescent="0.25">
      <c r="X3286" s="1"/>
      <c r="Y3286" s="1"/>
      <c r="AD3286">
        <f>IF(data[[#This Row],[type]]="score",SUMPRODUCT($J$1:$AC$1,data[[#This Row],[ci.hts_index]:[stat.tb]]),-1)</f>
        <v>-1</v>
      </c>
      <c r="AE3286">
        <f>IF(data[[#This Row],[type]]="score",RANK(data[[#This Row],[score]],data[score])+COUNTIF($AD$3:AD3286,AD3286)-1,0)</f>
        <v>0</v>
      </c>
    </row>
    <row r="3287" spans="24:31" x14ac:dyDescent="0.25">
      <c r="X3287" s="1"/>
      <c r="Y3287" s="1"/>
      <c r="AD3287">
        <f>IF(data[[#This Row],[type]]="score",SUMPRODUCT($J$1:$AC$1,data[[#This Row],[ci.hts_index]:[stat.tb]]),-1)</f>
        <v>-1</v>
      </c>
      <c r="AE3287">
        <f>IF(data[[#This Row],[type]]="score",RANK(data[[#This Row],[score]],data[score])+COUNTIF($AD$3:AD3287,AD3287)-1,0)</f>
        <v>0</v>
      </c>
    </row>
    <row r="3288" spans="24:31" x14ac:dyDescent="0.25">
      <c r="X3288" s="1"/>
      <c r="Y3288" s="1"/>
      <c r="AD3288">
        <f>IF(data[[#This Row],[type]]="score",SUMPRODUCT($J$1:$AC$1,data[[#This Row],[ci.hts_index]:[stat.tb]]),-1)</f>
        <v>-1</v>
      </c>
      <c r="AE3288">
        <f>IF(data[[#This Row],[type]]="score",RANK(data[[#This Row],[score]],data[score])+COUNTIF($AD$3:AD3288,AD3288)-1,0)</f>
        <v>0</v>
      </c>
    </row>
    <row r="3289" spans="24:31" x14ac:dyDescent="0.25">
      <c r="X3289" s="1"/>
      <c r="Y3289" s="1"/>
      <c r="AD3289">
        <f>IF(data[[#This Row],[type]]="score",SUMPRODUCT($J$1:$AC$1,data[[#This Row],[ci.hts_index]:[stat.tb]]),-1)</f>
        <v>-1</v>
      </c>
      <c r="AE3289">
        <f>IF(data[[#This Row],[type]]="score",RANK(data[[#This Row],[score]],data[score])+COUNTIF($AD$3:AD3289,AD3289)-1,0)</f>
        <v>0</v>
      </c>
    </row>
    <row r="3290" spans="24:31" x14ac:dyDescent="0.25">
      <c r="X3290" s="1"/>
      <c r="Y3290" s="1"/>
      <c r="AD3290">
        <f>IF(data[[#This Row],[type]]="score",SUMPRODUCT($J$1:$AC$1,data[[#This Row],[ci.hts_index]:[stat.tb]]),-1)</f>
        <v>-1</v>
      </c>
      <c r="AE3290">
        <f>IF(data[[#This Row],[type]]="score",RANK(data[[#This Row],[score]],data[score])+COUNTIF($AD$3:AD3290,AD3290)-1,0)</f>
        <v>0</v>
      </c>
    </row>
    <row r="3291" spans="24:31" x14ac:dyDescent="0.25">
      <c r="X3291" s="1"/>
      <c r="Y3291" s="1"/>
      <c r="AD3291">
        <f>IF(data[[#This Row],[type]]="score",SUMPRODUCT($J$1:$AC$1,data[[#This Row],[ci.hts_index]:[stat.tb]]),-1)</f>
        <v>-1</v>
      </c>
      <c r="AE3291">
        <f>IF(data[[#This Row],[type]]="score",RANK(data[[#This Row],[score]],data[score])+COUNTIF($AD$3:AD3291,AD3291)-1,0)</f>
        <v>0</v>
      </c>
    </row>
    <row r="3292" spans="24:31" x14ac:dyDescent="0.25">
      <c r="X3292" s="1"/>
      <c r="Y3292" s="1"/>
      <c r="AD3292">
        <f>IF(data[[#This Row],[type]]="score",SUMPRODUCT($J$1:$AC$1,data[[#This Row],[ci.hts_index]:[stat.tb]]),-1)</f>
        <v>-1</v>
      </c>
      <c r="AE3292">
        <f>IF(data[[#This Row],[type]]="score",RANK(data[[#This Row],[score]],data[score])+COUNTIF($AD$3:AD3292,AD3292)-1,0)</f>
        <v>0</v>
      </c>
    </row>
    <row r="3293" spans="24:31" x14ac:dyDescent="0.25">
      <c r="X3293" s="1"/>
      <c r="Y3293" s="1"/>
      <c r="AD3293">
        <f>IF(data[[#This Row],[type]]="score",SUMPRODUCT($J$1:$AC$1,data[[#This Row],[ci.hts_index]:[stat.tb]]),-1)</f>
        <v>-1</v>
      </c>
      <c r="AE3293">
        <f>IF(data[[#This Row],[type]]="score",RANK(data[[#This Row],[score]],data[score])+COUNTIF($AD$3:AD3293,AD3293)-1,0)</f>
        <v>0</v>
      </c>
    </row>
    <row r="3294" spans="24:31" x14ac:dyDescent="0.25">
      <c r="X3294" s="1"/>
      <c r="Y3294" s="1"/>
      <c r="AD3294">
        <f>IF(data[[#This Row],[type]]="score",SUMPRODUCT($J$1:$AC$1,data[[#This Row],[ci.hts_index]:[stat.tb]]),-1)</f>
        <v>-1</v>
      </c>
      <c r="AE3294">
        <f>IF(data[[#This Row],[type]]="score",RANK(data[[#This Row],[score]],data[score])+COUNTIF($AD$3:AD3294,AD3294)-1,0)</f>
        <v>0</v>
      </c>
    </row>
    <row r="3295" spans="24:31" x14ac:dyDescent="0.25">
      <c r="X3295" s="1"/>
      <c r="Y3295" s="1"/>
      <c r="AD3295">
        <f>IF(data[[#This Row],[type]]="score",SUMPRODUCT($J$1:$AC$1,data[[#This Row],[ci.hts_index]:[stat.tb]]),-1)</f>
        <v>-1</v>
      </c>
      <c r="AE3295">
        <f>IF(data[[#This Row],[type]]="score",RANK(data[[#This Row],[score]],data[score])+COUNTIF($AD$3:AD3295,AD3295)-1,0)</f>
        <v>0</v>
      </c>
    </row>
    <row r="3296" spans="24:31" x14ac:dyDescent="0.25">
      <c r="X3296" s="1"/>
      <c r="Y3296" s="1"/>
      <c r="AD3296">
        <f>IF(data[[#This Row],[type]]="score",SUMPRODUCT($J$1:$AC$1,data[[#This Row],[ci.hts_index]:[stat.tb]]),-1)</f>
        <v>-1</v>
      </c>
      <c r="AE3296">
        <f>IF(data[[#This Row],[type]]="score",RANK(data[[#This Row],[score]],data[score])+COUNTIF($AD$3:AD3296,AD3296)-1,0)</f>
        <v>0</v>
      </c>
    </row>
    <row r="3297" spans="24:31" x14ac:dyDescent="0.25">
      <c r="X3297" s="1"/>
      <c r="Y3297" s="1"/>
      <c r="AD3297">
        <f>IF(data[[#This Row],[type]]="score",SUMPRODUCT($J$1:$AC$1,data[[#This Row],[ci.hts_index]:[stat.tb]]),-1)</f>
        <v>-1</v>
      </c>
      <c r="AE3297">
        <f>IF(data[[#This Row],[type]]="score",RANK(data[[#This Row],[score]],data[score])+COUNTIF($AD$3:AD3297,AD3297)-1,0)</f>
        <v>0</v>
      </c>
    </row>
    <row r="3298" spans="24:31" x14ac:dyDescent="0.25">
      <c r="X3298" s="1"/>
      <c r="Y3298" s="1"/>
      <c r="AD3298">
        <f>IF(data[[#This Row],[type]]="score",SUMPRODUCT($J$1:$AC$1,data[[#This Row],[ci.hts_index]:[stat.tb]]),-1)</f>
        <v>-1</v>
      </c>
      <c r="AE3298">
        <f>IF(data[[#This Row],[type]]="score",RANK(data[[#This Row],[score]],data[score])+COUNTIF($AD$3:AD3298,AD3298)-1,0)</f>
        <v>0</v>
      </c>
    </row>
    <row r="3299" spans="24:31" x14ac:dyDescent="0.25">
      <c r="X3299" s="1"/>
      <c r="Y3299" s="1"/>
      <c r="AD3299">
        <f>IF(data[[#This Row],[type]]="score",SUMPRODUCT($J$1:$AC$1,data[[#This Row],[ci.hts_index]:[stat.tb]]),-1)</f>
        <v>-1</v>
      </c>
      <c r="AE3299">
        <f>IF(data[[#This Row],[type]]="score",RANK(data[[#This Row],[score]],data[score])+COUNTIF($AD$3:AD3299,AD3299)-1,0)</f>
        <v>0</v>
      </c>
    </row>
    <row r="3300" spans="24:31" x14ac:dyDescent="0.25">
      <c r="X3300" s="1"/>
      <c r="Y3300" s="1"/>
      <c r="AD3300">
        <f>IF(data[[#This Row],[type]]="score",SUMPRODUCT($J$1:$AC$1,data[[#This Row],[ci.hts_index]:[stat.tb]]),-1)</f>
        <v>-1</v>
      </c>
      <c r="AE3300">
        <f>IF(data[[#This Row],[type]]="score",RANK(data[[#This Row],[score]],data[score])+COUNTIF($AD$3:AD3300,AD3300)-1,0)</f>
        <v>0</v>
      </c>
    </row>
    <row r="3301" spans="24:31" x14ac:dyDescent="0.25">
      <c r="X3301" s="1"/>
      <c r="Y3301" s="1"/>
      <c r="AD3301">
        <f>IF(data[[#This Row],[type]]="score",SUMPRODUCT($J$1:$AC$1,data[[#This Row],[ci.hts_index]:[stat.tb]]),-1)</f>
        <v>-1</v>
      </c>
      <c r="AE3301">
        <f>IF(data[[#This Row],[type]]="score",RANK(data[[#This Row],[score]],data[score])+COUNTIF($AD$3:AD3301,AD3301)-1,0)</f>
        <v>0</v>
      </c>
    </row>
    <row r="3302" spans="24:31" x14ac:dyDescent="0.25">
      <c r="X3302" s="1"/>
      <c r="Y3302" s="1"/>
      <c r="AD3302">
        <f>IF(data[[#This Row],[type]]="score",SUMPRODUCT($J$1:$AC$1,data[[#This Row],[ci.hts_index]:[stat.tb]]),-1)</f>
        <v>-1</v>
      </c>
      <c r="AE3302">
        <f>IF(data[[#This Row],[type]]="score",RANK(data[[#This Row],[score]],data[score])+COUNTIF($AD$3:AD3302,AD3302)-1,0)</f>
        <v>0</v>
      </c>
    </row>
    <row r="3303" spans="24:31" x14ac:dyDescent="0.25">
      <c r="X3303" s="1"/>
      <c r="Y3303" s="1"/>
      <c r="AD3303">
        <f>IF(data[[#This Row],[type]]="score",SUMPRODUCT($J$1:$AC$1,data[[#This Row],[ci.hts_index]:[stat.tb]]),-1)</f>
        <v>-1</v>
      </c>
      <c r="AE3303">
        <f>IF(data[[#This Row],[type]]="score",RANK(data[[#This Row],[score]],data[score])+COUNTIF($AD$3:AD3303,AD3303)-1,0)</f>
        <v>0</v>
      </c>
    </row>
    <row r="3304" spans="24:31" x14ac:dyDescent="0.25">
      <c r="X3304" s="1"/>
      <c r="Y3304" s="1"/>
      <c r="AD3304">
        <f>IF(data[[#This Row],[type]]="score",SUMPRODUCT($J$1:$AC$1,data[[#This Row],[ci.hts_index]:[stat.tb]]),-1)</f>
        <v>-1</v>
      </c>
      <c r="AE3304">
        <f>IF(data[[#This Row],[type]]="score",RANK(data[[#This Row],[score]],data[score])+COUNTIF($AD$3:AD3304,AD3304)-1,0)</f>
        <v>0</v>
      </c>
    </row>
    <row r="3305" spans="24:31" x14ac:dyDescent="0.25">
      <c r="X3305" s="1"/>
      <c r="Y3305" s="1"/>
      <c r="AD3305">
        <f>IF(data[[#This Row],[type]]="score",SUMPRODUCT($J$1:$AC$1,data[[#This Row],[ci.hts_index]:[stat.tb]]),-1)</f>
        <v>-1</v>
      </c>
      <c r="AE3305">
        <f>IF(data[[#This Row],[type]]="score",RANK(data[[#This Row],[score]],data[score])+COUNTIF($AD$3:AD3305,AD3305)-1,0)</f>
        <v>0</v>
      </c>
    </row>
    <row r="3306" spans="24:31" x14ac:dyDescent="0.25">
      <c r="X3306" s="1"/>
      <c r="Y3306" s="1"/>
      <c r="AD3306">
        <f>IF(data[[#This Row],[type]]="score",SUMPRODUCT($J$1:$AC$1,data[[#This Row],[ci.hts_index]:[stat.tb]]),-1)</f>
        <v>-1</v>
      </c>
      <c r="AE3306">
        <f>IF(data[[#This Row],[type]]="score",RANK(data[[#This Row],[score]],data[score])+COUNTIF($AD$3:AD3306,AD3306)-1,0)</f>
        <v>0</v>
      </c>
    </row>
    <row r="3307" spans="24:31" x14ac:dyDescent="0.25">
      <c r="X3307" s="1"/>
      <c r="Y3307" s="1"/>
      <c r="AD3307">
        <f>IF(data[[#This Row],[type]]="score",SUMPRODUCT($J$1:$AC$1,data[[#This Row],[ci.hts_index]:[stat.tb]]),-1)</f>
        <v>-1</v>
      </c>
      <c r="AE3307">
        <f>IF(data[[#This Row],[type]]="score",RANK(data[[#This Row],[score]],data[score])+COUNTIF($AD$3:AD3307,AD3307)-1,0)</f>
        <v>0</v>
      </c>
    </row>
    <row r="3308" spans="24:31" x14ac:dyDescent="0.25">
      <c r="X3308" s="1"/>
      <c r="Y3308" s="1"/>
      <c r="AD3308">
        <f>IF(data[[#This Row],[type]]="score",SUMPRODUCT($J$1:$AC$1,data[[#This Row],[ci.hts_index]:[stat.tb]]),-1)</f>
        <v>-1</v>
      </c>
      <c r="AE3308">
        <f>IF(data[[#This Row],[type]]="score",RANK(data[[#This Row],[score]],data[score])+COUNTIF($AD$3:AD3308,AD3308)-1,0)</f>
        <v>0</v>
      </c>
    </row>
    <row r="3309" spans="24:31" x14ac:dyDescent="0.25">
      <c r="X3309" s="1"/>
      <c r="Y3309" s="1"/>
      <c r="AD3309">
        <f>IF(data[[#This Row],[type]]="score",SUMPRODUCT($J$1:$AC$1,data[[#This Row],[ci.hts_index]:[stat.tb]]),-1)</f>
        <v>-1</v>
      </c>
      <c r="AE3309">
        <f>IF(data[[#This Row],[type]]="score",RANK(data[[#This Row],[score]],data[score])+COUNTIF($AD$3:AD3309,AD3309)-1,0)</f>
        <v>0</v>
      </c>
    </row>
    <row r="3310" spans="24:31" x14ac:dyDescent="0.25">
      <c r="X3310" s="1"/>
      <c r="Y3310" s="1"/>
      <c r="AD3310">
        <f>IF(data[[#This Row],[type]]="score",SUMPRODUCT($J$1:$AC$1,data[[#This Row],[ci.hts_index]:[stat.tb]]),-1)</f>
        <v>-1</v>
      </c>
      <c r="AE3310">
        <f>IF(data[[#This Row],[type]]="score",RANK(data[[#This Row],[score]],data[score])+COUNTIF($AD$3:AD3310,AD3310)-1,0)</f>
        <v>0</v>
      </c>
    </row>
    <row r="3311" spans="24:31" x14ac:dyDescent="0.25">
      <c r="X3311" s="1"/>
      <c r="Y3311" s="1"/>
      <c r="AD3311">
        <f>IF(data[[#This Row],[type]]="score",SUMPRODUCT($J$1:$AC$1,data[[#This Row],[ci.hts_index]:[stat.tb]]),-1)</f>
        <v>-1</v>
      </c>
      <c r="AE3311">
        <f>IF(data[[#This Row],[type]]="score",RANK(data[[#This Row],[score]],data[score])+COUNTIF($AD$3:AD3311,AD3311)-1,0)</f>
        <v>0</v>
      </c>
    </row>
    <row r="3312" spans="24:31" x14ac:dyDescent="0.25">
      <c r="X3312" s="1"/>
      <c r="Y3312" s="1"/>
      <c r="AD3312">
        <f>IF(data[[#This Row],[type]]="score",SUMPRODUCT($J$1:$AC$1,data[[#This Row],[ci.hts_index]:[stat.tb]]),-1)</f>
        <v>-1</v>
      </c>
      <c r="AE3312">
        <f>IF(data[[#This Row],[type]]="score",RANK(data[[#This Row],[score]],data[score])+COUNTIF($AD$3:AD3312,AD3312)-1,0)</f>
        <v>0</v>
      </c>
    </row>
    <row r="3313" spans="24:31" x14ac:dyDescent="0.25">
      <c r="X3313" s="1"/>
      <c r="Y3313" s="1"/>
      <c r="AD3313">
        <f>IF(data[[#This Row],[type]]="score",SUMPRODUCT($J$1:$AC$1,data[[#This Row],[ci.hts_index]:[stat.tb]]),-1)</f>
        <v>-1</v>
      </c>
      <c r="AE3313">
        <f>IF(data[[#This Row],[type]]="score",RANK(data[[#This Row],[score]],data[score])+COUNTIF($AD$3:AD3313,AD3313)-1,0)</f>
        <v>0</v>
      </c>
    </row>
    <row r="3314" spans="24:31" x14ac:dyDescent="0.25">
      <c r="X3314" s="1"/>
      <c r="Y3314" s="1"/>
      <c r="AD3314">
        <f>IF(data[[#This Row],[type]]="score",SUMPRODUCT($J$1:$AC$1,data[[#This Row],[ci.hts_index]:[stat.tb]]),-1)</f>
        <v>-1</v>
      </c>
      <c r="AE3314">
        <f>IF(data[[#This Row],[type]]="score",RANK(data[[#This Row],[score]],data[score])+COUNTIF($AD$3:AD3314,AD3314)-1,0)</f>
        <v>0</v>
      </c>
    </row>
    <row r="3315" spans="24:31" x14ac:dyDescent="0.25">
      <c r="X3315" s="1"/>
      <c r="Y3315" s="1"/>
      <c r="AD3315">
        <f>IF(data[[#This Row],[type]]="score",SUMPRODUCT($J$1:$AC$1,data[[#This Row],[ci.hts_index]:[stat.tb]]),-1)</f>
        <v>-1</v>
      </c>
      <c r="AE3315">
        <f>IF(data[[#This Row],[type]]="score",RANK(data[[#This Row],[score]],data[score])+COUNTIF($AD$3:AD3315,AD3315)-1,0)</f>
        <v>0</v>
      </c>
    </row>
    <row r="3316" spans="24:31" x14ac:dyDescent="0.25">
      <c r="X3316" s="1"/>
      <c r="Y3316" s="1"/>
      <c r="AD3316">
        <f>IF(data[[#This Row],[type]]="score",SUMPRODUCT($J$1:$AC$1,data[[#This Row],[ci.hts_index]:[stat.tb]]),-1)</f>
        <v>-1</v>
      </c>
      <c r="AE3316">
        <f>IF(data[[#This Row],[type]]="score",RANK(data[[#This Row],[score]],data[score])+COUNTIF($AD$3:AD3316,AD3316)-1,0)</f>
        <v>0</v>
      </c>
    </row>
    <row r="3317" spans="24:31" x14ac:dyDescent="0.25">
      <c r="X3317" s="1"/>
      <c r="Y3317" s="1"/>
      <c r="AD3317">
        <f>IF(data[[#This Row],[type]]="score",SUMPRODUCT($J$1:$AC$1,data[[#This Row],[ci.hts_index]:[stat.tb]]),-1)</f>
        <v>-1</v>
      </c>
      <c r="AE3317">
        <f>IF(data[[#This Row],[type]]="score",RANK(data[[#This Row],[score]],data[score])+COUNTIF($AD$3:AD3317,AD3317)-1,0)</f>
        <v>0</v>
      </c>
    </row>
    <row r="3318" spans="24:31" x14ac:dyDescent="0.25">
      <c r="X3318" s="1"/>
      <c r="Y3318" s="1"/>
      <c r="AD3318">
        <f>IF(data[[#This Row],[type]]="score",SUMPRODUCT($J$1:$AC$1,data[[#This Row],[ci.hts_index]:[stat.tb]]),-1)</f>
        <v>-1</v>
      </c>
      <c r="AE3318">
        <f>IF(data[[#This Row],[type]]="score",RANK(data[[#This Row],[score]],data[score])+COUNTIF($AD$3:AD3318,AD3318)-1,0)</f>
        <v>0</v>
      </c>
    </row>
    <row r="3319" spans="24:31" x14ac:dyDescent="0.25">
      <c r="X3319" s="1"/>
      <c r="Y3319" s="1"/>
      <c r="AD3319">
        <f>IF(data[[#This Row],[type]]="score",SUMPRODUCT($J$1:$AC$1,data[[#This Row],[ci.hts_index]:[stat.tb]]),-1)</f>
        <v>-1</v>
      </c>
      <c r="AE3319">
        <f>IF(data[[#This Row],[type]]="score",RANK(data[[#This Row],[score]],data[score])+COUNTIF($AD$3:AD3319,AD3319)-1,0)</f>
        <v>0</v>
      </c>
    </row>
    <row r="3320" spans="24:31" x14ac:dyDescent="0.25">
      <c r="X3320" s="1"/>
      <c r="Y3320" s="1"/>
      <c r="AD3320">
        <f>IF(data[[#This Row],[type]]="score",SUMPRODUCT($J$1:$AC$1,data[[#This Row],[ci.hts_index]:[stat.tb]]),-1)</f>
        <v>-1</v>
      </c>
      <c r="AE3320">
        <f>IF(data[[#This Row],[type]]="score",RANK(data[[#This Row],[score]],data[score])+COUNTIF($AD$3:AD3320,AD3320)-1,0)</f>
        <v>0</v>
      </c>
    </row>
    <row r="3321" spans="24:31" x14ac:dyDescent="0.25">
      <c r="X3321" s="1"/>
      <c r="Y3321" s="1"/>
      <c r="AD3321">
        <f>IF(data[[#This Row],[type]]="score",SUMPRODUCT($J$1:$AC$1,data[[#This Row],[ci.hts_index]:[stat.tb]]),-1)</f>
        <v>-1</v>
      </c>
      <c r="AE3321">
        <f>IF(data[[#This Row],[type]]="score",RANK(data[[#This Row],[score]],data[score])+COUNTIF($AD$3:AD3321,AD3321)-1,0)</f>
        <v>0</v>
      </c>
    </row>
    <row r="3322" spans="24:31" x14ac:dyDescent="0.25">
      <c r="X3322" s="1"/>
      <c r="Y3322" s="1"/>
      <c r="AD3322">
        <f>IF(data[[#This Row],[type]]="score",SUMPRODUCT($J$1:$AC$1,data[[#This Row],[ci.hts_index]:[stat.tb]]),-1)</f>
        <v>-1</v>
      </c>
      <c r="AE3322">
        <f>IF(data[[#This Row],[type]]="score",RANK(data[[#This Row],[score]],data[score])+COUNTIF($AD$3:AD3322,AD3322)-1,0)</f>
        <v>0</v>
      </c>
    </row>
    <row r="3323" spans="24:31" x14ac:dyDescent="0.25">
      <c r="X3323" s="1"/>
      <c r="Y3323" s="1"/>
      <c r="AD3323">
        <f>IF(data[[#This Row],[type]]="score",SUMPRODUCT($J$1:$AC$1,data[[#This Row],[ci.hts_index]:[stat.tb]]),-1)</f>
        <v>-1</v>
      </c>
      <c r="AE3323">
        <f>IF(data[[#This Row],[type]]="score",RANK(data[[#This Row],[score]],data[score])+COUNTIF($AD$3:AD3323,AD3323)-1,0)</f>
        <v>0</v>
      </c>
    </row>
    <row r="3324" spans="24:31" x14ac:dyDescent="0.25">
      <c r="X3324" s="1"/>
      <c r="Y3324" s="1"/>
      <c r="AD3324">
        <f>IF(data[[#This Row],[type]]="score",SUMPRODUCT($J$1:$AC$1,data[[#This Row],[ci.hts_index]:[stat.tb]]),-1)</f>
        <v>-1</v>
      </c>
      <c r="AE3324">
        <f>IF(data[[#This Row],[type]]="score",RANK(data[[#This Row],[score]],data[score])+COUNTIF($AD$3:AD3324,AD3324)-1,0)</f>
        <v>0</v>
      </c>
    </row>
    <row r="3325" spans="24:31" x14ac:dyDescent="0.25">
      <c r="X3325" s="1"/>
      <c r="Y3325" s="1"/>
      <c r="AD3325">
        <f>IF(data[[#This Row],[type]]="score",SUMPRODUCT($J$1:$AC$1,data[[#This Row],[ci.hts_index]:[stat.tb]]),-1)</f>
        <v>-1</v>
      </c>
      <c r="AE3325">
        <f>IF(data[[#This Row],[type]]="score",RANK(data[[#This Row],[score]],data[score])+COUNTIF($AD$3:AD3325,AD3325)-1,0)</f>
        <v>0</v>
      </c>
    </row>
    <row r="3326" spans="24:31" x14ac:dyDescent="0.25">
      <c r="X3326" s="1"/>
      <c r="Y3326" s="1"/>
      <c r="AD3326">
        <f>IF(data[[#This Row],[type]]="score",SUMPRODUCT($J$1:$AC$1,data[[#This Row],[ci.hts_index]:[stat.tb]]),-1)</f>
        <v>-1</v>
      </c>
      <c r="AE3326">
        <f>IF(data[[#This Row],[type]]="score",RANK(data[[#This Row],[score]],data[score])+COUNTIF($AD$3:AD3326,AD3326)-1,0)</f>
        <v>0</v>
      </c>
    </row>
    <row r="3327" spans="24:31" x14ac:dyDescent="0.25">
      <c r="X3327" s="1"/>
      <c r="Y3327" s="1"/>
      <c r="AD3327">
        <f>IF(data[[#This Row],[type]]="score",SUMPRODUCT($J$1:$AC$1,data[[#This Row],[ci.hts_index]:[stat.tb]]),-1)</f>
        <v>-1</v>
      </c>
      <c r="AE3327">
        <f>IF(data[[#This Row],[type]]="score",RANK(data[[#This Row],[score]],data[score])+COUNTIF($AD$3:AD3327,AD3327)-1,0)</f>
        <v>0</v>
      </c>
    </row>
    <row r="3328" spans="24:31" x14ac:dyDescent="0.25">
      <c r="X3328" s="1"/>
      <c r="Y3328" s="1"/>
      <c r="AD3328">
        <f>IF(data[[#This Row],[type]]="score",SUMPRODUCT($J$1:$AC$1,data[[#This Row],[ci.hts_index]:[stat.tb]]),-1)</f>
        <v>-1</v>
      </c>
      <c r="AE3328">
        <f>IF(data[[#This Row],[type]]="score",RANK(data[[#This Row],[score]],data[score])+COUNTIF($AD$3:AD3328,AD3328)-1,0)</f>
        <v>0</v>
      </c>
    </row>
    <row r="3329" spans="24:31" x14ac:dyDescent="0.25">
      <c r="X3329" s="1"/>
      <c r="Y3329" s="1"/>
      <c r="AD3329">
        <f>IF(data[[#This Row],[type]]="score",SUMPRODUCT($J$1:$AC$1,data[[#This Row],[ci.hts_index]:[stat.tb]]),-1)</f>
        <v>-1</v>
      </c>
      <c r="AE3329">
        <f>IF(data[[#This Row],[type]]="score",RANK(data[[#This Row],[score]],data[score])+COUNTIF($AD$3:AD3329,AD3329)-1,0)</f>
        <v>0</v>
      </c>
    </row>
    <row r="3330" spans="24:31" x14ac:dyDescent="0.25">
      <c r="X3330" s="1"/>
      <c r="Y3330" s="1"/>
      <c r="AD3330">
        <f>IF(data[[#This Row],[type]]="score",SUMPRODUCT($J$1:$AC$1,data[[#This Row],[ci.hts_index]:[stat.tb]]),-1)</f>
        <v>-1</v>
      </c>
      <c r="AE3330">
        <f>IF(data[[#This Row],[type]]="score",RANK(data[[#This Row],[score]],data[score])+COUNTIF($AD$3:AD3330,AD3330)-1,0)</f>
        <v>0</v>
      </c>
    </row>
    <row r="3331" spans="24:31" x14ac:dyDescent="0.25">
      <c r="X3331" s="1"/>
      <c r="Y3331" s="1"/>
      <c r="AD3331">
        <f>IF(data[[#This Row],[type]]="score",SUMPRODUCT($J$1:$AC$1,data[[#This Row],[ci.hts_index]:[stat.tb]]),-1)</f>
        <v>-1</v>
      </c>
      <c r="AE3331">
        <f>IF(data[[#This Row],[type]]="score",RANK(data[[#This Row],[score]],data[score])+COUNTIF($AD$3:AD3331,AD3331)-1,0)</f>
        <v>0</v>
      </c>
    </row>
    <row r="3332" spans="24:31" x14ac:dyDescent="0.25">
      <c r="X3332" s="1"/>
      <c r="Y3332" s="1"/>
      <c r="AD3332">
        <f>IF(data[[#This Row],[type]]="score",SUMPRODUCT($J$1:$AC$1,data[[#This Row],[ci.hts_index]:[stat.tb]]),-1)</f>
        <v>-1</v>
      </c>
      <c r="AE3332">
        <f>IF(data[[#This Row],[type]]="score",RANK(data[[#This Row],[score]],data[score])+COUNTIF($AD$3:AD3332,AD3332)-1,0)</f>
        <v>0</v>
      </c>
    </row>
    <row r="3333" spans="24:31" x14ac:dyDescent="0.25">
      <c r="X3333" s="1"/>
      <c r="Y3333" s="1"/>
      <c r="AD3333">
        <f>IF(data[[#This Row],[type]]="score",SUMPRODUCT($J$1:$AC$1,data[[#This Row],[ci.hts_index]:[stat.tb]]),-1)</f>
        <v>-1</v>
      </c>
      <c r="AE3333">
        <f>IF(data[[#This Row],[type]]="score",RANK(data[[#This Row],[score]],data[score])+COUNTIF($AD$3:AD3333,AD3333)-1,0)</f>
        <v>0</v>
      </c>
    </row>
    <row r="3334" spans="24:31" x14ac:dyDescent="0.25">
      <c r="X3334" s="1"/>
      <c r="Y3334" s="1"/>
      <c r="AD3334">
        <f>IF(data[[#This Row],[type]]="score",SUMPRODUCT($J$1:$AC$1,data[[#This Row],[ci.hts_index]:[stat.tb]]),-1)</f>
        <v>-1</v>
      </c>
      <c r="AE3334">
        <f>IF(data[[#This Row],[type]]="score",RANK(data[[#This Row],[score]],data[score])+COUNTIF($AD$3:AD3334,AD3334)-1,0)</f>
        <v>0</v>
      </c>
    </row>
    <row r="3335" spans="24:31" x14ac:dyDescent="0.25">
      <c r="X3335" s="1"/>
      <c r="Y3335" s="1"/>
      <c r="AD3335">
        <f>IF(data[[#This Row],[type]]="score",SUMPRODUCT($J$1:$AC$1,data[[#This Row],[ci.hts_index]:[stat.tb]]),-1)</f>
        <v>-1</v>
      </c>
      <c r="AE3335">
        <f>IF(data[[#This Row],[type]]="score",RANK(data[[#This Row],[score]],data[score])+COUNTIF($AD$3:AD3335,AD3335)-1,0)</f>
        <v>0</v>
      </c>
    </row>
    <row r="3336" spans="24:31" x14ac:dyDescent="0.25">
      <c r="X3336" s="1"/>
      <c r="Y3336" s="1"/>
      <c r="AD3336">
        <f>IF(data[[#This Row],[type]]="score",SUMPRODUCT($J$1:$AC$1,data[[#This Row],[ci.hts_index]:[stat.tb]]),-1)</f>
        <v>-1</v>
      </c>
      <c r="AE3336">
        <f>IF(data[[#This Row],[type]]="score",RANK(data[[#This Row],[score]],data[score])+COUNTIF($AD$3:AD3336,AD3336)-1,0)</f>
        <v>0</v>
      </c>
    </row>
    <row r="3337" spans="24:31" x14ac:dyDescent="0.25">
      <c r="X3337" s="1"/>
      <c r="Y3337" s="1"/>
      <c r="AD3337">
        <f>IF(data[[#This Row],[type]]="score",SUMPRODUCT($J$1:$AC$1,data[[#This Row],[ci.hts_index]:[stat.tb]]),-1)</f>
        <v>-1</v>
      </c>
      <c r="AE3337">
        <f>IF(data[[#This Row],[type]]="score",RANK(data[[#This Row],[score]],data[score])+COUNTIF($AD$3:AD3337,AD3337)-1,0)</f>
        <v>0</v>
      </c>
    </row>
    <row r="3338" spans="24:31" x14ac:dyDescent="0.25">
      <c r="X3338" s="1"/>
      <c r="Y3338" s="1"/>
      <c r="AD3338">
        <f>IF(data[[#This Row],[type]]="score",SUMPRODUCT($J$1:$AC$1,data[[#This Row],[ci.hts_index]:[stat.tb]]),-1)</f>
        <v>-1</v>
      </c>
      <c r="AE3338">
        <f>IF(data[[#This Row],[type]]="score",RANK(data[[#This Row],[score]],data[score])+COUNTIF($AD$3:AD3338,AD3338)-1,0)</f>
        <v>0</v>
      </c>
    </row>
    <row r="3339" spans="24:31" x14ac:dyDescent="0.25">
      <c r="X3339" s="1"/>
      <c r="Y3339" s="1"/>
      <c r="AD3339">
        <f>IF(data[[#This Row],[type]]="score",SUMPRODUCT($J$1:$AC$1,data[[#This Row],[ci.hts_index]:[stat.tb]]),-1)</f>
        <v>-1</v>
      </c>
      <c r="AE3339">
        <f>IF(data[[#This Row],[type]]="score",RANK(data[[#This Row],[score]],data[score])+COUNTIF($AD$3:AD3339,AD3339)-1,0)</f>
        <v>0</v>
      </c>
    </row>
    <row r="3340" spans="24:31" x14ac:dyDescent="0.25">
      <c r="X3340" s="1"/>
      <c r="Y3340" s="1"/>
      <c r="AD3340">
        <f>IF(data[[#This Row],[type]]="score",SUMPRODUCT($J$1:$AC$1,data[[#This Row],[ci.hts_index]:[stat.tb]]),-1)</f>
        <v>-1</v>
      </c>
      <c r="AE3340">
        <f>IF(data[[#This Row],[type]]="score",RANK(data[[#This Row],[score]],data[score])+COUNTIF($AD$3:AD3340,AD3340)-1,0)</f>
        <v>0</v>
      </c>
    </row>
    <row r="3341" spans="24:31" x14ac:dyDescent="0.25">
      <c r="X3341" s="1"/>
      <c r="Y3341" s="1"/>
      <c r="AD3341">
        <f>IF(data[[#This Row],[type]]="score",SUMPRODUCT($J$1:$AC$1,data[[#This Row],[ci.hts_index]:[stat.tb]]),-1)</f>
        <v>-1</v>
      </c>
      <c r="AE3341">
        <f>IF(data[[#This Row],[type]]="score",RANK(data[[#This Row],[score]],data[score])+COUNTIF($AD$3:AD3341,AD3341)-1,0)</f>
        <v>0</v>
      </c>
    </row>
    <row r="3342" spans="24:31" x14ac:dyDescent="0.25">
      <c r="X3342" s="1"/>
      <c r="Y3342" s="1"/>
      <c r="AD3342">
        <f>IF(data[[#This Row],[type]]="score",SUMPRODUCT($J$1:$AC$1,data[[#This Row],[ci.hts_index]:[stat.tb]]),-1)</f>
        <v>-1</v>
      </c>
      <c r="AE3342">
        <f>IF(data[[#This Row],[type]]="score",RANK(data[[#This Row],[score]],data[score])+COUNTIF($AD$3:AD3342,AD3342)-1,0)</f>
        <v>0</v>
      </c>
    </row>
    <row r="3343" spans="24:31" x14ac:dyDescent="0.25">
      <c r="X3343" s="1"/>
      <c r="Y3343" s="1"/>
      <c r="AD3343">
        <f>IF(data[[#This Row],[type]]="score",SUMPRODUCT($J$1:$AC$1,data[[#This Row],[ci.hts_index]:[stat.tb]]),-1)</f>
        <v>-1</v>
      </c>
      <c r="AE3343">
        <f>IF(data[[#This Row],[type]]="score",RANK(data[[#This Row],[score]],data[score])+COUNTIF($AD$3:AD3343,AD3343)-1,0)</f>
        <v>0</v>
      </c>
    </row>
    <row r="3344" spans="24:31" x14ac:dyDescent="0.25">
      <c r="X3344" s="1"/>
      <c r="Y3344" s="1"/>
      <c r="AD3344">
        <f>IF(data[[#This Row],[type]]="score",SUMPRODUCT($J$1:$AC$1,data[[#This Row],[ci.hts_index]:[stat.tb]]),-1)</f>
        <v>-1</v>
      </c>
      <c r="AE3344">
        <f>IF(data[[#This Row],[type]]="score",RANK(data[[#This Row],[score]],data[score])+COUNTIF($AD$3:AD3344,AD3344)-1,0)</f>
        <v>0</v>
      </c>
    </row>
    <row r="3345" spans="24:31" x14ac:dyDescent="0.25">
      <c r="X3345" s="1"/>
      <c r="Y3345" s="1"/>
      <c r="AD3345">
        <f>IF(data[[#This Row],[type]]="score",SUMPRODUCT($J$1:$AC$1,data[[#This Row],[ci.hts_index]:[stat.tb]]),-1)</f>
        <v>-1</v>
      </c>
      <c r="AE3345">
        <f>IF(data[[#This Row],[type]]="score",RANK(data[[#This Row],[score]],data[score])+COUNTIF($AD$3:AD3345,AD3345)-1,0)</f>
        <v>0</v>
      </c>
    </row>
    <row r="3346" spans="24:31" x14ac:dyDescent="0.25">
      <c r="X3346" s="1"/>
      <c r="Y3346" s="1"/>
      <c r="AD3346">
        <f>IF(data[[#This Row],[type]]="score",SUMPRODUCT($J$1:$AC$1,data[[#This Row],[ci.hts_index]:[stat.tb]]),-1)</f>
        <v>-1</v>
      </c>
      <c r="AE3346">
        <f>IF(data[[#This Row],[type]]="score",RANK(data[[#This Row],[score]],data[score])+COUNTIF($AD$3:AD3346,AD3346)-1,0)</f>
        <v>0</v>
      </c>
    </row>
    <row r="3347" spans="24:31" x14ac:dyDescent="0.25">
      <c r="X3347" s="1"/>
      <c r="Y3347" s="1"/>
      <c r="AD3347">
        <f>IF(data[[#This Row],[type]]="score",SUMPRODUCT($J$1:$AC$1,data[[#This Row],[ci.hts_index]:[stat.tb]]),-1)</f>
        <v>-1</v>
      </c>
      <c r="AE3347">
        <f>IF(data[[#This Row],[type]]="score",RANK(data[[#This Row],[score]],data[score])+COUNTIF($AD$3:AD3347,AD3347)-1,0)</f>
        <v>0</v>
      </c>
    </row>
    <row r="3348" spans="24:31" x14ac:dyDescent="0.25">
      <c r="X3348" s="1"/>
      <c r="Y3348" s="1"/>
      <c r="AD3348">
        <f>IF(data[[#This Row],[type]]="score",SUMPRODUCT($J$1:$AC$1,data[[#This Row],[ci.hts_index]:[stat.tb]]),-1)</f>
        <v>-1</v>
      </c>
      <c r="AE3348">
        <f>IF(data[[#This Row],[type]]="score",RANK(data[[#This Row],[score]],data[score])+COUNTIF($AD$3:AD3348,AD3348)-1,0)</f>
        <v>0</v>
      </c>
    </row>
    <row r="3349" spans="24:31" x14ac:dyDescent="0.25">
      <c r="X3349" s="1"/>
      <c r="Y3349" s="1"/>
      <c r="AD3349">
        <f>IF(data[[#This Row],[type]]="score",SUMPRODUCT($J$1:$AC$1,data[[#This Row],[ci.hts_index]:[stat.tb]]),-1)</f>
        <v>-1</v>
      </c>
      <c r="AE3349">
        <f>IF(data[[#This Row],[type]]="score",RANK(data[[#This Row],[score]],data[score])+COUNTIF($AD$3:AD3349,AD3349)-1,0)</f>
        <v>0</v>
      </c>
    </row>
    <row r="3350" spans="24:31" x14ac:dyDescent="0.25">
      <c r="X3350" s="1"/>
      <c r="Y3350" s="1"/>
      <c r="AD3350">
        <f>IF(data[[#This Row],[type]]="score",SUMPRODUCT($J$1:$AC$1,data[[#This Row],[ci.hts_index]:[stat.tb]]),-1)</f>
        <v>-1</v>
      </c>
      <c r="AE3350">
        <f>IF(data[[#This Row],[type]]="score",RANK(data[[#This Row],[score]],data[score])+COUNTIF($AD$3:AD3350,AD3350)-1,0)</f>
        <v>0</v>
      </c>
    </row>
    <row r="3351" spans="24:31" x14ac:dyDescent="0.25">
      <c r="X3351" s="1"/>
      <c r="Y3351" s="1"/>
      <c r="AD3351">
        <f>IF(data[[#This Row],[type]]="score",SUMPRODUCT($J$1:$AC$1,data[[#This Row],[ci.hts_index]:[stat.tb]]),-1)</f>
        <v>-1</v>
      </c>
      <c r="AE3351">
        <f>IF(data[[#This Row],[type]]="score",RANK(data[[#This Row],[score]],data[score])+COUNTIF($AD$3:AD3351,AD3351)-1,0)</f>
        <v>0</v>
      </c>
    </row>
    <row r="3352" spans="24:31" x14ac:dyDescent="0.25">
      <c r="X3352" s="1"/>
      <c r="Y3352" s="1"/>
      <c r="AD3352">
        <f>IF(data[[#This Row],[type]]="score",SUMPRODUCT($J$1:$AC$1,data[[#This Row],[ci.hts_index]:[stat.tb]]),-1)</f>
        <v>-1</v>
      </c>
      <c r="AE3352">
        <f>IF(data[[#This Row],[type]]="score",RANK(data[[#This Row],[score]],data[score])+COUNTIF($AD$3:AD3352,AD3352)-1,0)</f>
        <v>0</v>
      </c>
    </row>
    <row r="3353" spans="24:31" x14ac:dyDescent="0.25">
      <c r="X3353" s="1"/>
      <c r="Y3353" s="1"/>
      <c r="AD3353">
        <f>IF(data[[#This Row],[type]]="score",SUMPRODUCT($J$1:$AC$1,data[[#This Row],[ci.hts_index]:[stat.tb]]),-1)</f>
        <v>-1</v>
      </c>
      <c r="AE3353">
        <f>IF(data[[#This Row],[type]]="score",RANK(data[[#This Row],[score]],data[score])+COUNTIF($AD$3:AD3353,AD3353)-1,0)</f>
        <v>0</v>
      </c>
    </row>
    <row r="3354" spans="24:31" x14ac:dyDescent="0.25">
      <c r="X3354" s="1"/>
      <c r="Y3354" s="1"/>
      <c r="AD3354">
        <f>IF(data[[#This Row],[type]]="score",SUMPRODUCT($J$1:$AC$1,data[[#This Row],[ci.hts_index]:[stat.tb]]),-1)</f>
        <v>-1</v>
      </c>
      <c r="AE3354">
        <f>IF(data[[#This Row],[type]]="score",RANK(data[[#This Row],[score]],data[score])+COUNTIF($AD$3:AD3354,AD3354)-1,0)</f>
        <v>0</v>
      </c>
    </row>
    <row r="3355" spans="24:31" x14ac:dyDescent="0.25">
      <c r="X3355" s="1"/>
      <c r="Y3355" s="1"/>
      <c r="AD3355">
        <f>IF(data[[#This Row],[type]]="score",SUMPRODUCT($J$1:$AC$1,data[[#This Row],[ci.hts_index]:[stat.tb]]),-1)</f>
        <v>-1</v>
      </c>
      <c r="AE3355">
        <f>IF(data[[#This Row],[type]]="score",RANK(data[[#This Row],[score]],data[score])+COUNTIF($AD$3:AD3355,AD3355)-1,0)</f>
        <v>0</v>
      </c>
    </row>
    <row r="3356" spans="24:31" x14ac:dyDescent="0.25">
      <c r="X3356" s="1"/>
      <c r="Y3356" s="1"/>
      <c r="AD3356">
        <f>IF(data[[#This Row],[type]]="score",SUMPRODUCT($J$1:$AC$1,data[[#This Row],[ci.hts_index]:[stat.tb]]),-1)</f>
        <v>-1</v>
      </c>
      <c r="AE3356">
        <f>IF(data[[#This Row],[type]]="score",RANK(data[[#This Row],[score]],data[score])+COUNTIF($AD$3:AD3356,AD3356)-1,0)</f>
        <v>0</v>
      </c>
    </row>
    <row r="3357" spans="24:31" x14ac:dyDescent="0.25">
      <c r="X3357" s="1"/>
      <c r="Y3357" s="1"/>
      <c r="AD3357">
        <f>IF(data[[#This Row],[type]]="score",SUMPRODUCT($J$1:$AC$1,data[[#This Row],[ci.hts_index]:[stat.tb]]),-1)</f>
        <v>-1</v>
      </c>
      <c r="AE3357">
        <f>IF(data[[#This Row],[type]]="score",RANK(data[[#This Row],[score]],data[score])+COUNTIF($AD$3:AD3357,AD3357)-1,0)</f>
        <v>0</v>
      </c>
    </row>
    <row r="3358" spans="24:31" x14ac:dyDescent="0.25">
      <c r="X3358" s="1"/>
      <c r="Y3358" s="1"/>
      <c r="AD3358">
        <f>IF(data[[#This Row],[type]]="score",SUMPRODUCT($J$1:$AC$1,data[[#This Row],[ci.hts_index]:[stat.tb]]),-1)</f>
        <v>-1</v>
      </c>
      <c r="AE3358">
        <f>IF(data[[#This Row],[type]]="score",RANK(data[[#This Row],[score]],data[score])+COUNTIF($AD$3:AD3358,AD3358)-1,0)</f>
        <v>0</v>
      </c>
    </row>
    <row r="3359" spans="24:31" x14ac:dyDescent="0.25">
      <c r="X3359" s="1"/>
      <c r="Y3359" s="1"/>
      <c r="AD3359">
        <f>IF(data[[#This Row],[type]]="score",SUMPRODUCT($J$1:$AC$1,data[[#This Row],[ci.hts_index]:[stat.tb]]),-1)</f>
        <v>-1</v>
      </c>
      <c r="AE3359">
        <f>IF(data[[#This Row],[type]]="score",RANK(data[[#This Row],[score]],data[score])+COUNTIF($AD$3:AD3359,AD3359)-1,0)</f>
        <v>0</v>
      </c>
    </row>
    <row r="3360" spans="24:31" x14ac:dyDescent="0.25">
      <c r="X3360" s="1"/>
      <c r="Y3360" s="1"/>
      <c r="AD3360">
        <f>IF(data[[#This Row],[type]]="score",SUMPRODUCT($J$1:$AC$1,data[[#This Row],[ci.hts_index]:[stat.tb]]),-1)</f>
        <v>-1</v>
      </c>
      <c r="AE3360">
        <f>IF(data[[#This Row],[type]]="score",RANK(data[[#This Row],[score]],data[score])+COUNTIF($AD$3:AD3360,AD3360)-1,0)</f>
        <v>0</v>
      </c>
    </row>
    <row r="3361" spans="24:31" x14ac:dyDescent="0.25">
      <c r="X3361" s="1"/>
      <c r="Y3361" s="1"/>
      <c r="AD3361">
        <f>IF(data[[#This Row],[type]]="score",SUMPRODUCT($J$1:$AC$1,data[[#This Row],[ci.hts_index]:[stat.tb]]),-1)</f>
        <v>-1</v>
      </c>
      <c r="AE3361">
        <f>IF(data[[#This Row],[type]]="score",RANK(data[[#This Row],[score]],data[score])+COUNTIF($AD$3:AD3361,AD3361)-1,0)</f>
        <v>0</v>
      </c>
    </row>
    <row r="3362" spans="24:31" x14ac:dyDescent="0.25">
      <c r="X3362" s="1"/>
      <c r="Y3362" s="1"/>
      <c r="AD3362">
        <f>IF(data[[#This Row],[type]]="score",SUMPRODUCT($J$1:$AC$1,data[[#This Row],[ci.hts_index]:[stat.tb]]),-1)</f>
        <v>-1</v>
      </c>
      <c r="AE3362">
        <f>IF(data[[#This Row],[type]]="score",RANK(data[[#This Row],[score]],data[score])+COUNTIF($AD$3:AD3362,AD3362)-1,0)</f>
        <v>0</v>
      </c>
    </row>
    <row r="3363" spans="24:31" x14ac:dyDescent="0.25">
      <c r="X3363" s="1"/>
      <c r="Y3363" s="1"/>
      <c r="AD3363">
        <f>IF(data[[#This Row],[type]]="score",SUMPRODUCT($J$1:$AC$1,data[[#This Row],[ci.hts_index]:[stat.tb]]),-1)</f>
        <v>-1</v>
      </c>
      <c r="AE3363">
        <f>IF(data[[#This Row],[type]]="score",RANK(data[[#This Row],[score]],data[score])+COUNTIF($AD$3:AD3363,AD3363)-1,0)</f>
        <v>0</v>
      </c>
    </row>
    <row r="3364" spans="24:31" x14ac:dyDescent="0.25">
      <c r="X3364" s="1"/>
      <c r="Y3364" s="1"/>
      <c r="AD3364">
        <f>IF(data[[#This Row],[type]]="score",SUMPRODUCT($J$1:$AC$1,data[[#This Row],[ci.hts_index]:[stat.tb]]),-1)</f>
        <v>-1</v>
      </c>
      <c r="AE3364">
        <f>IF(data[[#This Row],[type]]="score",RANK(data[[#This Row],[score]],data[score])+COUNTIF($AD$3:AD3364,AD3364)-1,0)</f>
        <v>0</v>
      </c>
    </row>
    <row r="3365" spans="24:31" x14ac:dyDescent="0.25">
      <c r="X3365" s="1"/>
      <c r="Y3365" s="1"/>
      <c r="AD3365">
        <f>IF(data[[#This Row],[type]]="score",SUMPRODUCT($J$1:$AC$1,data[[#This Row],[ci.hts_index]:[stat.tb]]),-1)</f>
        <v>-1</v>
      </c>
      <c r="AE3365">
        <f>IF(data[[#This Row],[type]]="score",RANK(data[[#This Row],[score]],data[score])+COUNTIF($AD$3:AD3365,AD3365)-1,0)</f>
        <v>0</v>
      </c>
    </row>
    <row r="3366" spans="24:31" x14ac:dyDescent="0.25">
      <c r="X3366" s="1"/>
      <c r="Y3366" s="1"/>
      <c r="AD3366">
        <f>IF(data[[#This Row],[type]]="score",SUMPRODUCT($J$1:$AC$1,data[[#This Row],[ci.hts_index]:[stat.tb]]),-1)</f>
        <v>-1</v>
      </c>
      <c r="AE3366">
        <f>IF(data[[#This Row],[type]]="score",RANK(data[[#This Row],[score]],data[score])+COUNTIF($AD$3:AD3366,AD3366)-1,0)</f>
        <v>0</v>
      </c>
    </row>
    <row r="3367" spans="24:31" x14ac:dyDescent="0.25">
      <c r="X3367" s="1"/>
      <c r="Y3367" s="1"/>
      <c r="AD3367">
        <f>IF(data[[#This Row],[type]]="score",SUMPRODUCT($J$1:$AC$1,data[[#This Row],[ci.hts_index]:[stat.tb]]),-1)</f>
        <v>-1</v>
      </c>
      <c r="AE3367">
        <f>IF(data[[#This Row],[type]]="score",RANK(data[[#This Row],[score]],data[score])+COUNTIF($AD$3:AD3367,AD3367)-1,0)</f>
        <v>0</v>
      </c>
    </row>
    <row r="3368" spans="24:31" x14ac:dyDescent="0.25">
      <c r="X3368" s="1"/>
      <c r="Y3368" s="1"/>
      <c r="AD3368">
        <f>IF(data[[#This Row],[type]]="score",SUMPRODUCT($J$1:$AC$1,data[[#This Row],[ci.hts_index]:[stat.tb]]),-1)</f>
        <v>-1</v>
      </c>
      <c r="AE3368">
        <f>IF(data[[#This Row],[type]]="score",RANK(data[[#This Row],[score]],data[score])+COUNTIF($AD$3:AD3368,AD3368)-1,0)</f>
        <v>0</v>
      </c>
    </row>
    <row r="3369" spans="24:31" x14ac:dyDescent="0.25">
      <c r="X3369" s="1"/>
      <c r="Y3369" s="1"/>
      <c r="AD3369">
        <f>IF(data[[#This Row],[type]]="score",SUMPRODUCT($J$1:$AC$1,data[[#This Row],[ci.hts_index]:[stat.tb]]),-1)</f>
        <v>-1</v>
      </c>
      <c r="AE3369">
        <f>IF(data[[#This Row],[type]]="score",RANK(data[[#This Row],[score]],data[score])+COUNTIF($AD$3:AD3369,AD3369)-1,0)</f>
        <v>0</v>
      </c>
    </row>
    <row r="3370" spans="24:31" x14ac:dyDescent="0.25">
      <c r="X3370" s="1"/>
      <c r="Y3370" s="1"/>
      <c r="AD3370">
        <f>IF(data[[#This Row],[type]]="score",SUMPRODUCT($J$1:$AC$1,data[[#This Row],[ci.hts_index]:[stat.tb]]),-1)</f>
        <v>-1</v>
      </c>
      <c r="AE3370">
        <f>IF(data[[#This Row],[type]]="score",RANK(data[[#This Row],[score]],data[score])+COUNTIF($AD$3:AD3370,AD3370)-1,0)</f>
        <v>0</v>
      </c>
    </row>
    <row r="3371" spans="24:31" x14ac:dyDescent="0.25">
      <c r="X3371" s="1"/>
      <c r="Y3371" s="1"/>
      <c r="AD3371">
        <f>IF(data[[#This Row],[type]]="score",SUMPRODUCT($J$1:$AC$1,data[[#This Row],[ci.hts_index]:[stat.tb]]),-1)</f>
        <v>-1</v>
      </c>
      <c r="AE3371">
        <f>IF(data[[#This Row],[type]]="score",RANK(data[[#This Row],[score]],data[score])+COUNTIF($AD$3:AD3371,AD3371)-1,0)</f>
        <v>0</v>
      </c>
    </row>
    <row r="3372" spans="24:31" x14ac:dyDescent="0.25">
      <c r="X3372" s="1"/>
      <c r="Y3372" s="1"/>
      <c r="AD3372">
        <f>IF(data[[#This Row],[type]]="score",SUMPRODUCT($J$1:$AC$1,data[[#This Row],[ci.hts_index]:[stat.tb]]),-1)</f>
        <v>-1</v>
      </c>
      <c r="AE3372">
        <f>IF(data[[#This Row],[type]]="score",RANK(data[[#This Row],[score]],data[score])+COUNTIF($AD$3:AD3372,AD3372)-1,0)</f>
        <v>0</v>
      </c>
    </row>
    <row r="3373" spans="24:31" x14ac:dyDescent="0.25">
      <c r="X3373" s="1"/>
      <c r="Y3373" s="1"/>
      <c r="AD3373">
        <f>IF(data[[#This Row],[type]]="score",SUMPRODUCT($J$1:$AC$1,data[[#This Row],[ci.hts_index]:[stat.tb]]),-1)</f>
        <v>-1</v>
      </c>
      <c r="AE3373">
        <f>IF(data[[#This Row],[type]]="score",RANK(data[[#This Row],[score]],data[score])+COUNTIF($AD$3:AD3373,AD3373)-1,0)</f>
        <v>0</v>
      </c>
    </row>
    <row r="3374" spans="24:31" x14ac:dyDescent="0.25">
      <c r="X3374" s="1"/>
      <c r="Y3374" s="1"/>
      <c r="AD3374">
        <f>IF(data[[#This Row],[type]]="score",SUMPRODUCT($J$1:$AC$1,data[[#This Row],[ci.hts_index]:[stat.tb]]),-1)</f>
        <v>-1</v>
      </c>
      <c r="AE3374">
        <f>IF(data[[#This Row],[type]]="score",RANK(data[[#This Row],[score]],data[score])+COUNTIF($AD$3:AD3374,AD3374)-1,0)</f>
        <v>0</v>
      </c>
    </row>
    <row r="3375" spans="24:31" x14ac:dyDescent="0.25">
      <c r="X3375" s="1"/>
      <c r="Y3375" s="1"/>
      <c r="AD3375">
        <f>IF(data[[#This Row],[type]]="score",SUMPRODUCT($J$1:$AC$1,data[[#This Row],[ci.hts_index]:[stat.tb]]),-1)</f>
        <v>-1</v>
      </c>
      <c r="AE3375">
        <f>IF(data[[#This Row],[type]]="score",RANK(data[[#This Row],[score]],data[score])+COUNTIF($AD$3:AD3375,AD3375)-1,0)</f>
        <v>0</v>
      </c>
    </row>
    <row r="3376" spans="24:31" x14ac:dyDescent="0.25">
      <c r="X3376" s="1"/>
      <c r="Y3376" s="1"/>
      <c r="AD3376">
        <f>IF(data[[#This Row],[type]]="score",SUMPRODUCT($J$1:$AC$1,data[[#This Row],[ci.hts_index]:[stat.tb]]),-1)</f>
        <v>-1</v>
      </c>
      <c r="AE3376">
        <f>IF(data[[#This Row],[type]]="score",RANK(data[[#This Row],[score]],data[score])+COUNTIF($AD$3:AD3376,AD3376)-1,0)</f>
        <v>0</v>
      </c>
    </row>
    <row r="3377" spans="24:31" x14ac:dyDescent="0.25">
      <c r="X3377" s="1"/>
      <c r="Y3377" s="1"/>
      <c r="AD3377">
        <f>IF(data[[#This Row],[type]]="score",SUMPRODUCT($J$1:$AC$1,data[[#This Row],[ci.hts_index]:[stat.tb]]),-1)</f>
        <v>-1</v>
      </c>
      <c r="AE3377">
        <f>IF(data[[#This Row],[type]]="score",RANK(data[[#This Row],[score]],data[score])+COUNTIF($AD$3:AD3377,AD3377)-1,0)</f>
        <v>0</v>
      </c>
    </row>
    <row r="3378" spans="24:31" x14ac:dyDescent="0.25">
      <c r="X3378" s="1"/>
      <c r="Y3378" s="1"/>
      <c r="AD3378">
        <f>IF(data[[#This Row],[type]]="score",SUMPRODUCT($J$1:$AC$1,data[[#This Row],[ci.hts_index]:[stat.tb]]),-1)</f>
        <v>-1</v>
      </c>
      <c r="AE3378">
        <f>IF(data[[#This Row],[type]]="score",RANK(data[[#This Row],[score]],data[score])+COUNTIF($AD$3:AD3378,AD3378)-1,0)</f>
        <v>0</v>
      </c>
    </row>
    <row r="3379" spans="24:31" x14ac:dyDescent="0.25">
      <c r="X3379" s="1"/>
      <c r="Y3379" s="1"/>
      <c r="AD3379">
        <f>IF(data[[#This Row],[type]]="score",SUMPRODUCT($J$1:$AC$1,data[[#This Row],[ci.hts_index]:[stat.tb]]),-1)</f>
        <v>-1</v>
      </c>
      <c r="AE3379">
        <f>IF(data[[#This Row],[type]]="score",RANK(data[[#This Row],[score]],data[score])+COUNTIF($AD$3:AD3379,AD3379)-1,0)</f>
        <v>0</v>
      </c>
    </row>
    <row r="3380" spans="24:31" x14ac:dyDescent="0.25">
      <c r="X3380" s="1"/>
      <c r="Y3380" s="1"/>
      <c r="AD3380">
        <f>IF(data[[#This Row],[type]]="score",SUMPRODUCT($J$1:$AC$1,data[[#This Row],[ci.hts_index]:[stat.tb]]),-1)</f>
        <v>-1</v>
      </c>
      <c r="AE3380">
        <f>IF(data[[#This Row],[type]]="score",RANK(data[[#This Row],[score]],data[score])+COUNTIF($AD$3:AD3380,AD3380)-1,0)</f>
        <v>0</v>
      </c>
    </row>
    <row r="3381" spans="24:31" x14ac:dyDescent="0.25">
      <c r="X3381" s="1"/>
      <c r="Y3381" s="1"/>
      <c r="AD3381">
        <f>IF(data[[#This Row],[type]]="score",SUMPRODUCT($J$1:$AC$1,data[[#This Row],[ci.hts_index]:[stat.tb]]),-1)</f>
        <v>-1</v>
      </c>
      <c r="AE3381">
        <f>IF(data[[#This Row],[type]]="score",RANK(data[[#This Row],[score]],data[score])+COUNTIF($AD$3:AD3381,AD3381)-1,0)</f>
        <v>0</v>
      </c>
    </row>
    <row r="3382" spans="24:31" x14ac:dyDescent="0.25">
      <c r="X3382" s="1"/>
      <c r="Y3382" s="1"/>
      <c r="AD3382">
        <f>IF(data[[#This Row],[type]]="score",SUMPRODUCT($J$1:$AC$1,data[[#This Row],[ci.hts_index]:[stat.tb]]),-1)</f>
        <v>-1</v>
      </c>
      <c r="AE3382">
        <f>IF(data[[#This Row],[type]]="score",RANK(data[[#This Row],[score]],data[score])+COUNTIF($AD$3:AD3382,AD3382)-1,0)</f>
        <v>0</v>
      </c>
    </row>
    <row r="3383" spans="24:31" x14ac:dyDescent="0.25">
      <c r="X3383" s="1"/>
      <c r="Y3383" s="1"/>
      <c r="AD3383">
        <f>IF(data[[#This Row],[type]]="score",SUMPRODUCT($J$1:$AC$1,data[[#This Row],[ci.hts_index]:[stat.tb]]),-1)</f>
        <v>-1</v>
      </c>
      <c r="AE3383">
        <f>IF(data[[#This Row],[type]]="score",RANK(data[[#This Row],[score]],data[score])+COUNTIF($AD$3:AD3383,AD3383)-1,0)</f>
        <v>0</v>
      </c>
    </row>
    <row r="3384" spans="24:31" x14ac:dyDescent="0.25">
      <c r="X3384" s="1"/>
      <c r="Y3384" s="1"/>
      <c r="AD3384">
        <f>IF(data[[#This Row],[type]]="score",SUMPRODUCT($J$1:$AC$1,data[[#This Row],[ci.hts_index]:[stat.tb]]),-1)</f>
        <v>-1</v>
      </c>
      <c r="AE3384">
        <f>IF(data[[#This Row],[type]]="score",RANK(data[[#This Row],[score]],data[score])+COUNTIF($AD$3:AD3384,AD3384)-1,0)</f>
        <v>0</v>
      </c>
    </row>
    <row r="3385" spans="24:31" x14ac:dyDescent="0.25">
      <c r="X3385" s="1"/>
      <c r="Y3385" s="1"/>
      <c r="AD3385">
        <f>IF(data[[#This Row],[type]]="score",SUMPRODUCT($J$1:$AC$1,data[[#This Row],[ci.hts_index]:[stat.tb]]),-1)</f>
        <v>-1</v>
      </c>
      <c r="AE3385">
        <f>IF(data[[#This Row],[type]]="score",RANK(data[[#This Row],[score]],data[score])+COUNTIF($AD$3:AD3385,AD3385)-1,0)</f>
        <v>0</v>
      </c>
    </row>
    <row r="3386" spans="24:31" x14ac:dyDescent="0.25">
      <c r="X3386" s="1"/>
      <c r="Y3386" s="1"/>
      <c r="AD3386">
        <f>IF(data[[#This Row],[type]]="score",SUMPRODUCT($J$1:$AC$1,data[[#This Row],[ci.hts_index]:[stat.tb]]),-1)</f>
        <v>-1</v>
      </c>
      <c r="AE3386">
        <f>IF(data[[#This Row],[type]]="score",RANK(data[[#This Row],[score]],data[score])+COUNTIF($AD$3:AD3386,AD3386)-1,0)</f>
        <v>0</v>
      </c>
    </row>
    <row r="3387" spans="24:31" x14ac:dyDescent="0.25">
      <c r="X3387" s="1"/>
      <c r="Y3387" s="1"/>
      <c r="AD3387">
        <f>IF(data[[#This Row],[type]]="score",SUMPRODUCT($J$1:$AC$1,data[[#This Row],[ci.hts_index]:[stat.tb]]),-1)</f>
        <v>-1</v>
      </c>
      <c r="AE3387">
        <f>IF(data[[#This Row],[type]]="score",RANK(data[[#This Row],[score]],data[score])+COUNTIF($AD$3:AD3387,AD3387)-1,0)</f>
        <v>0</v>
      </c>
    </row>
    <row r="3388" spans="24:31" x14ac:dyDescent="0.25">
      <c r="X3388" s="1"/>
      <c r="Y3388" s="1"/>
      <c r="AD3388">
        <f>IF(data[[#This Row],[type]]="score",SUMPRODUCT($J$1:$AC$1,data[[#This Row],[ci.hts_index]:[stat.tb]]),-1)</f>
        <v>-1</v>
      </c>
      <c r="AE3388">
        <f>IF(data[[#This Row],[type]]="score",RANK(data[[#This Row],[score]],data[score])+COUNTIF($AD$3:AD3388,AD3388)-1,0)</f>
        <v>0</v>
      </c>
    </row>
    <row r="3389" spans="24:31" x14ac:dyDescent="0.25">
      <c r="X3389" s="1"/>
      <c r="Y3389" s="1"/>
      <c r="AD3389">
        <f>IF(data[[#This Row],[type]]="score",SUMPRODUCT($J$1:$AC$1,data[[#This Row],[ci.hts_index]:[stat.tb]]),-1)</f>
        <v>-1</v>
      </c>
      <c r="AE3389">
        <f>IF(data[[#This Row],[type]]="score",RANK(data[[#This Row],[score]],data[score])+COUNTIF($AD$3:AD3389,AD3389)-1,0)</f>
        <v>0</v>
      </c>
    </row>
    <row r="3390" spans="24:31" x14ac:dyDescent="0.25">
      <c r="X3390" s="1"/>
      <c r="Y3390" s="1"/>
      <c r="AD3390">
        <f>IF(data[[#This Row],[type]]="score",SUMPRODUCT($J$1:$AC$1,data[[#This Row],[ci.hts_index]:[stat.tb]]),-1)</f>
        <v>-1</v>
      </c>
      <c r="AE3390">
        <f>IF(data[[#This Row],[type]]="score",RANK(data[[#This Row],[score]],data[score])+COUNTIF($AD$3:AD3390,AD3390)-1,0)</f>
        <v>0</v>
      </c>
    </row>
    <row r="3391" spans="24:31" x14ac:dyDescent="0.25">
      <c r="X3391" s="1"/>
      <c r="Y3391" s="1"/>
      <c r="AD3391">
        <f>IF(data[[#This Row],[type]]="score",SUMPRODUCT($J$1:$AC$1,data[[#This Row],[ci.hts_index]:[stat.tb]]),-1)</f>
        <v>-1</v>
      </c>
      <c r="AE3391">
        <f>IF(data[[#This Row],[type]]="score",RANK(data[[#This Row],[score]],data[score])+COUNTIF($AD$3:AD3391,AD3391)-1,0)</f>
        <v>0</v>
      </c>
    </row>
    <row r="3392" spans="24:31" x14ac:dyDescent="0.25">
      <c r="X3392" s="1"/>
      <c r="Y3392" s="1"/>
      <c r="AD3392">
        <f>IF(data[[#This Row],[type]]="score",SUMPRODUCT($J$1:$AC$1,data[[#This Row],[ci.hts_index]:[stat.tb]]),-1)</f>
        <v>-1</v>
      </c>
      <c r="AE3392">
        <f>IF(data[[#This Row],[type]]="score",RANK(data[[#This Row],[score]],data[score])+COUNTIF($AD$3:AD3392,AD3392)-1,0)</f>
        <v>0</v>
      </c>
    </row>
    <row r="3393" spans="24:31" x14ac:dyDescent="0.25">
      <c r="X3393" s="1"/>
      <c r="Y3393" s="1"/>
      <c r="AD3393">
        <f>IF(data[[#This Row],[type]]="score",SUMPRODUCT($J$1:$AC$1,data[[#This Row],[ci.hts_index]:[stat.tb]]),-1)</f>
        <v>-1</v>
      </c>
      <c r="AE3393">
        <f>IF(data[[#This Row],[type]]="score",RANK(data[[#This Row],[score]],data[score])+COUNTIF($AD$3:AD3393,AD3393)-1,0)</f>
        <v>0</v>
      </c>
    </row>
    <row r="3394" spans="24:31" x14ac:dyDescent="0.25">
      <c r="X3394" s="1"/>
      <c r="Y3394" s="1"/>
      <c r="AD3394">
        <f>IF(data[[#This Row],[type]]="score",SUMPRODUCT($J$1:$AC$1,data[[#This Row],[ci.hts_index]:[stat.tb]]),-1)</f>
        <v>-1</v>
      </c>
      <c r="AE3394">
        <f>IF(data[[#This Row],[type]]="score",RANK(data[[#This Row],[score]],data[score])+COUNTIF($AD$3:AD3394,AD3394)-1,0)</f>
        <v>0</v>
      </c>
    </row>
    <row r="3395" spans="24:31" x14ac:dyDescent="0.25">
      <c r="X3395" s="1"/>
      <c r="Y3395" s="1"/>
      <c r="AD3395">
        <f>IF(data[[#This Row],[type]]="score",SUMPRODUCT($J$1:$AC$1,data[[#This Row],[ci.hts_index]:[stat.tb]]),-1)</f>
        <v>-1</v>
      </c>
      <c r="AE3395">
        <f>IF(data[[#This Row],[type]]="score",RANK(data[[#This Row],[score]],data[score])+COUNTIF($AD$3:AD3395,AD3395)-1,0)</f>
        <v>0</v>
      </c>
    </row>
    <row r="3396" spans="24:31" x14ac:dyDescent="0.25">
      <c r="X3396" s="1"/>
      <c r="Y3396" s="1"/>
      <c r="AD3396">
        <f>IF(data[[#This Row],[type]]="score",SUMPRODUCT($J$1:$AC$1,data[[#This Row],[ci.hts_index]:[stat.tb]]),-1)</f>
        <v>-1</v>
      </c>
      <c r="AE3396">
        <f>IF(data[[#This Row],[type]]="score",RANK(data[[#This Row],[score]],data[score])+COUNTIF($AD$3:AD3396,AD3396)-1,0)</f>
        <v>0</v>
      </c>
    </row>
    <row r="3397" spans="24:31" x14ac:dyDescent="0.25">
      <c r="X3397" s="1"/>
      <c r="Y3397" s="1"/>
      <c r="AD3397">
        <f>IF(data[[#This Row],[type]]="score",SUMPRODUCT($J$1:$AC$1,data[[#This Row],[ci.hts_index]:[stat.tb]]),-1)</f>
        <v>-1</v>
      </c>
      <c r="AE3397">
        <f>IF(data[[#This Row],[type]]="score",RANK(data[[#This Row],[score]],data[score])+COUNTIF($AD$3:AD3397,AD3397)-1,0)</f>
        <v>0</v>
      </c>
    </row>
    <row r="3398" spans="24:31" x14ac:dyDescent="0.25">
      <c r="X3398" s="1"/>
      <c r="Y3398" s="1"/>
      <c r="AD3398">
        <f>IF(data[[#This Row],[type]]="score",SUMPRODUCT($J$1:$AC$1,data[[#This Row],[ci.hts_index]:[stat.tb]]),-1)</f>
        <v>-1</v>
      </c>
      <c r="AE3398">
        <f>IF(data[[#This Row],[type]]="score",RANK(data[[#This Row],[score]],data[score])+COUNTIF($AD$3:AD3398,AD3398)-1,0)</f>
        <v>0</v>
      </c>
    </row>
    <row r="3399" spans="24:31" x14ac:dyDescent="0.25">
      <c r="X3399" s="1"/>
      <c r="Y3399" s="1"/>
      <c r="AD3399">
        <f>IF(data[[#This Row],[type]]="score",SUMPRODUCT($J$1:$AC$1,data[[#This Row],[ci.hts_index]:[stat.tb]]),-1)</f>
        <v>-1</v>
      </c>
      <c r="AE3399">
        <f>IF(data[[#This Row],[type]]="score",RANK(data[[#This Row],[score]],data[score])+COUNTIF($AD$3:AD3399,AD3399)-1,0)</f>
        <v>0</v>
      </c>
    </row>
    <row r="3400" spans="24:31" x14ac:dyDescent="0.25">
      <c r="X3400" s="1"/>
      <c r="Y3400" s="1"/>
      <c r="AD3400">
        <f>IF(data[[#This Row],[type]]="score",SUMPRODUCT($J$1:$AC$1,data[[#This Row],[ci.hts_index]:[stat.tb]]),-1)</f>
        <v>-1</v>
      </c>
      <c r="AE3400">
        <f>IF(data[[#This Row],[type]]="score",RANK(data[[#This Row],[score]],data[score])+COUNTIF($AD$3:AD3400,AD3400)-1,0)</f>
        <v>0</v>
      </c>
    </row>
    <row r="3401" spans="24:31" x14ac:dyDescent="0.25">
      <c r="X3401" s="1"/>
      <c r="Y3401" s="1"/>
      <c r="AD3401">
        <f>IF(data[[#This Row],[type]]="score",SUMPRODUCT($J$1:$AC$1,data[[#This Row],[ci.hts_index]:[stat.tb]]),-1)</f>
        <v>-1</v>
      </c>
      <c r="AE3401">
        <f>IF(data[[#This Row],[type]]="score",RANK(data[[#This Row],[score]],data[score])+COUNTIF($AD$3:AD3401,AD3401)-1,0)</f>
        <v>0</v>
      </c>
    </row>
    <row r="3402" spans="24:31" x14ac:dyDescent="0.25">
      <c r="X3402" s="1"/>
      <c r="Y3402" s="1"/>
      <c r="AD3402">
        <f>IF(data[[#This Row],[type]]="score",SUMPRODUCT($J$1:$AC$1,data[[#This Row],[ci.hts_index]:[stat.tb]]),-1)</f>
        <v>-1</v>
      </c>
      <c r="AE3402">
        <f>IF(data[[#This Row],[type]]="score",RANK(data[[#This Row],[score]],data[score])+COUNTIF($AD$3:AD3402,AD3402)-1,0)</f>
        <v>0</v>
      </c>
    </row>
    <row r="3403" spans="24:31" x14ac:dyDescent="0.25">
      <c r="X3403" s="1"/>
      <c r="Y3403" s="1"/>
      <c r="AD3403">
        <f>IF(data[[#This Row],[type]]="score",SUMPRODUCT($J$1:$AC$1,data[[#This Row],[ci.hts_index]:[stat.tb]]),-1)</f>
        <v>-1</v>
      </c>
      <c r="AE3403">
        <f>IF(data[[#This Row],[type]]="score",RANK(data[[#This Row],[score]],data[score])+COUNTIF($AD$3:AD3403,AD3403)-1,0)</f>
        <v>0</v>
      </c>
    </row>
    <row r="3404" spans="24:31" x14ac:dyDescent="0.25">
      <c r="X3404" s="1"/>
      <c r="Y3404" s="1"/>
      <c r="AD3404">
        <f>IF(data[[#This Row],[type]]="score",SUMPRODUCT($J$1:$AC$1,data[[#This Row],[ci.hts_index]:[stat.tb]]),-1)</f>
        <v>-1</v>
      </c>
      <c r="AE3404">
        <f>IF(data[[#This Row],[type]]="score",RANK(data[[#This Row],[score]],data[score])+COUNTIF($AD$3:AD3404,AD3404)-1,0)</f>
        <v>0</v>
      </c>
    </row>
    <row r="3405" spans="24:31" x14ac:dyDescent="0.25">
      <c r="X3405" s="1"/>
      <c r="Y3405" s="1"/>
      <c r="AD3405">
        <f>IF(data[[#This Row],[type]]="score",SUMPRODUCT($J$1:$AC$1,data[[#This Row],[ci.hts_index]:[stat.tb]]),-1)</f>
        <v>-1</v>
      </c>
      <c r="AE3405">
        <f>IF(data[[#This Row],[type]]="score",RANK(data[[#This Row],[score]],data[score])+COUNTIF($AD$3:AD3405,AD3405)-1,0)</f>
        <v>0</v>
      </c>
    </row>
    <row r="3406" spans="24:31" x14ac:dyDescent="0.25">
      <c r="X3406" s="1"/>
      <c r="Y3406" s="1"/>
      <c r="AD3406">
        <f>IF(data[[#This Row],[type]]="score",SUMPRODUCT($J$1:$AC$1,data[[#This Row],[ci.hts_index]:[stat.tb]]),-1)</f>
        <v>-1</v>
      </c>
      <c r="AE3406">
        <f>IF(data[[#This Row],[type]]="score",RANK(data[[#This Row],[score]],data[score])+COUNTIF($AD$3:AD3406,AD3406)-1,0)</f>
        <v>0</v>
      </c>
    </row>
    <row r="3407" spans="24:31" x14ac:dyDescent="0.25">
      <c r="X3407" s="1"/>
      <c r="Y3407" s="1"/>
      <c r="AD3407">
        <f>IF(data[[#This Row],[type]]="score",SUMPRODUCT($J$1:$AC$1,data[[#This Row],[ci.hts_index]:[stat.tb]]),-1)</f>
        <v>-1</v>
      </c>
      <c r="AE3407">
        <f>IF(data[[#This Row],[type]]="score",RANK(data[[#This Row],[score]],data[score])+COUNTIF($AD$3:AD3407,AD3407)-1,0)</f>
        <v>0</v>
      </c>
    </row>
    <row r="3408" spans="24:31" x14ac:dyDescent="0.25">
      <c r="X3408" s="1"/>
      <c r="Y3408" s="1"/>
      <c r="AD3408">
        <f>IF(data[[#This Row],[type]]="score",SUMPRODUCT($J$1:$AC$1,data[[#This Row],[ci.hts_index]:[stat.tb]]),-1)</f>
        <v>-1</v>
      </c>
      <c r="AE3408">
        <f>IF(data[[#This Row],[type]]="score",RANK(data[[#This Row],[score]],data[score])+COUNTIF($AD$3:AD3408,AD3408)-1,0)</f>
        <v>0</v>
      </c>
    </row>
    <row r="3409" spans="24:31" x14ac:dyDescent="0.25">
      <c r="X3409" s="1"/>
      <c r="Y3409" s="1"/>
      <c r="AD3409">
        <f>IF(data[[#This Row],[type]]="score",SUMPRODUCT($J$1:$AC$1,data[[#This Row],[ci.hts_index]:[stat.tb]]),-1)</f>
        <v>-1</v>
      </c>
      <c r="AE3409">
        <f>IF(data[[#This Row],[type]]="score",RANK(data[[#This Row],[score]],data[score])+COUNTIF($AD$3:AD3409,AD3409)-1,0)</f>
        <v>0</v>
      </c>
    </row>
    <row r="3410" spans="24:31" x14ac:dyDescent="0.25">
      <c r="X3410" s="1"/>
      <c r="Y3410" s="1"/>
      <c r="AD3410">
        <f>IF(data[[#This Row],[type]]="score",SUMPRODUCT($J$1:$AC$1,data[[#This Row],[ci.hts_index]:[stat.tb]]),-1)</f>
        <v>-1</v>
      </c>
      <c r="AE3410">
        <f>IF(data[[#This Row],[type]]="score",RANK(data[[#This Row],[score]],data[score])+COUNTIF($AD$3:AD3410,AD3410)-1,0)</f>
        <v>0</v>
      </c>
    </row>
    <row r="3411" spans="24:31" x14ac:dyDescent="0.25">
      <c r="X3411" s="1"/>
      <c r="Y3411" s="1"/>
      <c r="AD3411">
        <f>IF(data[[#This Row],[type]]="score",SUMPRODUCT($J$1:$AC$1,data[[#This Row],[ci.hts_index]:[stat.tb]]),-1)</f>
        <v>-1</v>
      </c>
      <c r="AE3411">
        <f>IF(data[[#This Row],[type]]="score",RANK(data[[#This Row],[score]],data[score])+COUNTIF($AD$3:AD3411,AD3411)-1,0)</f>
        <v>0</v>
      </c>
    </row>
    <row r="3412" spans="24:31" x14ac:dyDescent="0.25">
      <c r="X3412" s="1"/>
      <c r="Y3412" s="1"/>
      <c r="AD3412">
        <f>IF(data[[#This Row],[type]]="score",SUMPRODUCT($J$1:$AC$1,data[[#This Row],[ci.hts_index]:[stat.tb]]),-1)</f>
        <v>-1</v>
      </c>
      <c r="AE3412">
        <f>IF(data[[#This Row],[type]]="score",RANK(data[[#This Row],[score]],data[score])+COUNTIF($AD$3:AD3412,AD3412)-1,0)</f>
        <v>0</v>
      </c>
    </row>
    <row r="3413" spans="24:31" x14ac:dyDescent="0.25">
      <c r="X3413" s="1"/>
      <c r="Y3413" s="1"/>
      <c r="AD3413">
        <f>IF(data[[#This Row],[type]]="score",SUMPRODUCT($J$1:$AC$1,data[[#This Row],[ci.hts_index]:[stat.tb]]),-1)</f>
        <v>-1</v>
      </c>
      <c r="AE3413">
        <f>IF(data[[#This Row],[type]]="score",RANK(data[[#This Row],[score]],data[score])+COUNTIF($AD$3:AD3413,AD3413)-1,0)</f>
        <v>0</v>
      </c>
    </row>
    <row r="3414" spans="24:31" x14ac:dyDescent="0.25">
      <c r="X3414" s="1"/>
      <c r="Y3414" s="1"/>
      <c r="AD3414">
        <f>IF(data[[#This Row],[type]]="score",SUMPRODUCT($J$1:$AC$1,data[[#This Row],[ci.hts_index]:[stat.tb]]),-1)</f>
        <v>-1</v>
      </c>
      <c r="AE3414">
        <f>IF(data[[#This Row],[type]]="score",RANK(data[[#This Row],[score]],data[score])+COUNTIF($AD$3:AD3414,AD3414)-1,0)</f>
        <v>0</v>
      </c>
    </row>
    <row r="3415" spans="24:31" x14ac:dyDescent="0.25">
      <c r="X3415" s="1"/>
      <c r="Y3415" s="1"/>
      <c r="AD3415">
        <f>IF(data[[#This Row],[type]]="score",SUMPRODUCT($J$1:$AC$1,data[[#This Row],[ci.hts_index]:[stat.tb]]),-1)</f>
        <v>-1</v>
      </c>
      <c r="AE3415">
        <f>IF(data[[#This Row],[type]]="score",RANK(data[[#This Row],[score]],data[score])+COUNTIF($AD$3:AD3415,AD3415)-1,0)</f>
        <v>0</v>
      </c>
    </row>
    <row r="3416" spans="24:31" x14ac:dyDescent="0.25">
      <c r="X3416" s="1"/>
      <c r="Y3416" s="1"/>
      <c r="AD3416">
        <f>IF(data[[#This Row],[type]]="score",SUMPRODUCT($J$1:$AC$1,data[[#This Row],[ci.hts_index]:[stat.tb]]),-1)</f>
        <v>-1</v>
      </c>
      <c r="AE3416">
        <f>IF(data[[#This Row],[type]]="score",RANK(data[[#This Row],[score]],data[score])+COUNTIF($AD$3:AD3416,AD3416)-1,0)</f>
        <v>0</v>
      </c>
    </row>
    <row r="3417" spans="24:31" x14ac:dyDescent="0.25">
      <c r="X3417" s="1"/>
      <c r="Y3417" s="1"/>
      <c r="AD3417">
        <f>IF(data[[#This Row],[type]]="score",SUMPRODUCT($J$1:$AC$1,data[[#This Row],[ci.hts_index]:[stat.tb]]),-1)</f>
        <v>-1</v>
      </c>
      <c r="AE3417">
        <f>IF(data[[#This Row],[type]]="score",RANK(data[[#This Row],[score]],data[score])+COUNTIF($AD$3:AD3417,AD3417)-1,0)</f>
        <v>0</v>
      </c>
    </row>
    <row r="3418" spans="24:31" x14ac:dyDescent="0.25">
      <c r="X3418" s="1"/>
      <c r="Y3418" s="1"/>
      <c r="AD3418">
        <f>IF(data[[#This Row],[type]]="score",SUMPRODUCT($J$1:$AC$1,data[[#This Row],[ci.hts_index]:[stat.tb]]),-1)</f>
        <v>-1</v>
      </c>
      <c r="AE3418">
        <f>IF(data[[#This Row],[type]]="score",RANK(data[[#This Row],[score]],data[score])+COUNTIF($AD$3:AD3418,AD3418)-1,0)</f>
        <v>0</v>
      </c>
    </row>
    <row r="3419" spans="24:31" x14ac:dyDescent="0.25">
      <c r="X3419" s="1"/>
      <c r="Y3419" s="1"/>
      <c r="AD3419">
        <f>IF(data[[#This Row],[type]]="score",SUMPRODUCT($J$1:$AC$1,data[[#This Row],[ci.hts_index]:[stat.tb]]),-1)</f>
        <v>-1</v>
      </c>
      <c r="AE3419">
        <f>IF(data[[#This Row],[type]]="score",RANK(data[[#This Row],[score]],data[score])+COUNTIF($AD$3:AD3419,AD3419)-1,0)</f>
        <v>0</v>
      </c>
    </row>
    <row r="3420" spans="24:31" x14ac:dyDescent="0.25">
      <c r="X3420" s="1"/>
      <c r="Y3420" s="1"/>
      <c r="AD3420">
        <f>IF(data[[#This Row],[type]]="score",SUMPRODUCT($J$1:$AC$1,data[[#This Row],[ci.hts_index]:[stat.tb]]),-1)</f>
        <v>-1</v>
      </c>
      <c r="AE3420">
        <f>IF(data[[#This Row],[type]]="score",RANK(data[[#This Row],[score]],data[score])+COUNTIF($AD$3:AD3420,AD3420)-1,0)</f>
        <v>0</v>
      </c>
    </row>
    <row r="3421" spans="24:31" x14ac:dyDescent="0.25">
      <c r="X3421" s="1"/>
      <c r="Y3421" s="1"/>
      <c r="AD3421">
        <f>IF(data[[#This Row],[type]]="score",SUMPRODUCT($J$1:$AC$1,data[[#This Row],[ci.hts_index]:[stat.tb]]),-1)</f>
        <v>-1</v>
      </c>
      <c r="AE3421">
        <f>IF(data[[#This Row],[type]]="score",RANK(data[[#This Row],[score]],data[score])+COUNTIF($AD$3:AD3421,AD3421)-1,0)</f>
        <v>0</v>
      </c>
    </row>
    <row r="3422" spans="24:31" x14ac:dyDescent="0.25">
      <c r="X3422" s="1"/>
      <c r="Y3422" s="1"/>
      <c r="AD3422">
        <f>IF(data[[#This Row],[type]]="score",SUMPRODUCT($J$1:$AC$1,data[[#This Row],[ci.hts_index]:[stat.tb]]),-1)</f>
        <v>-1</v>
      </c>
      <c r="AE3422">
        <f>IF(data[[#This Row],[type]]="score",RANK(data[[#This Row],[score]],data[score])+COUNTIF($AD$3:AD3422,AD3422)-1,0)</f>
        <v>0</v>
      </c>
    </row>
    <row r="3423" spans="24:31" x14ac:dyDescent="0.25">
      <c r="X3423" s="1"/>
      <c r="Y3423" s="1"/>
      <c r="AD3423">
        <f>IF(data[[#This Row],[type]]="score",SUMPRODUCT($J$1:$AC$1,data[[#This Row],[ci.hts_index]:[stat.tb]]),-1)</f>
        <v>-1</v>
      </c>
      <c r="AE3423">
        <f>IF(data[[#This Row],[type]]="score",RANK(data[[#This Row],[score]],data[score])+COUNTIF($AD$3:AD3423,AD3423)-1,0)</f>
        <v>0</v>
      </c>
    </row>
    <row r="3424" spans="24:31" x14ac:dyDescent="0.25">
      <c r="X3424" s="1"/>
      <c r="Y3424" s="1"/>
      <c r="AD3424">
        <f>IF(data[[#This Row],[type]]="score",SUMPRODUCT($J$1:$AC$1,data[[#This Row],[ci.hts_index]:[stat.tb]]),-1)</f>
        <v>-1</v>
      </c>
      <c r="AE3424">
        <f>IF(data[[#This Row],[type]]="score",RANK(data[[#This Row],[score]],data[score])+COUNTIF($AD$3:AD3424,AD3424)-1,0)</f>
        <v>0</v>
      </c>
    </row>
    <row r="3425" spans="24:31" x14ac:dyDescent="0.25">
      <c r="X3425" s="1"/>
      <c r="Y3425" s="1"/>
      <c r="AD3425">
        <f>IF(data[[#This Row],[type]]="score",SUMPRODUCT($J$1:$AC$1,data[[#This Row],[ci.hts_index]:[stat.tb]]),-1)</f>
        <v>-1</v>
      </c>
      <c r="AE3425">
        <f>IF(data[[#This Row],[type]]="score",RANK(data[[#This Row],[score]],data[score])+COUNTIF($AD$3:AD3425,AD3425)-1,0)</f>
        <v>0</v>
      </c>
    </row>
    <row r="3426" spans="24:31" x14ac:dyDescent="0.25">
      <c r="X3426" s="1"/>
      <c r="Y3426" s="1"/>
      <c r="AD3426">
        <f>IF(data[[#This Row],[type]]="score",SUMPRODUCT($J$1:$AC$1,data[[#This Row],[ci.hts_index]:[stat.tb]]),-1)</f>
        <v>-1</v>
      </c>
      <c r="AE3426">
        <f>IF(data[[#This Row],[type]]="score",RANK(data[[#This Row],[score]],data[score])+COUNTIF($AD$3:AD3426,AD3426)-1,0)</f>
        <v>0</v>
      </c>
    </row>
    <row r="3427" spans="24:31" x14ac:dyDescent="0.25">
      <c r="X3427" s="1"/>
      <c r="Y3427" s="1"/>
      <c r="AD3427">
        <f>IF(data[[#This Row],[type]]="score",SUMPRODUCT($J$1:$AC$1,data[[#This Row],[ci.hts_index]:[stat.tb]]),-1)</f>
        <v>-1</v>
      </c>
      <c r="AE3427">
        <f>IF(data[[#This Row],[type]]="score",RANK(data[[#This Row],[score]],data[score])+COUNTIF($AD$3:AD3427,AD3427)-1,0)</f>
        <v>0</v>
      </c>
    </row>
    <row r="3428" spans="24:31" x14ac:dyDescent="0.25">
      <c r="X3428" s="1"/>
      <c r="Y3428" s="1"/>
      <c r="AD3428">
        <f>IF(data[[#This Row],[type]]="score",SUMPRODUCT($J$1:$AC$1,data[[#This Row],[ci.hts_index]:[stat.tb]]),-1)</f>
        <v>-1</v>
      </c>
      <c r="AE3428">
        <f>IF(data[[#This Row],[type]]="score",RANK(data[[#This Row],[score]],data[score])+COUNTIF($AD$3:AD3428,AD3428)-1,0)</f>
        <v>0</v>
      </c>
    </row>
    <row r="3429" spans="24:31" x14ac:dyDescent="0.25">
      <c r="X3429" s="1"/>
      <c r="Y3429" s="1"/>
      <c r="AD3429">
        <f>IF(data[[#This Row],[type]]="score",SUMPRODUCT($J$1:$AC$1,data[[#This Row],[ci.hts_index]:[stat.tb]]),-1)</f>
        <v>-1</v>
      </c>
      <c r="AE3429">
        <f>IF(data[[#This Row],[type]]="score",RANK(data[[#This Row],[score]],data[score])+COUNTIF($AD$3:AD3429,AD3429)-1,0)</f>
        <v>0</v>
      </c>
    </row>
    <row r="3430" spans="24:31" x14ac:dyDescent="0.25">
      <c r="X3430" s="1"/>
      <c r="Y3430" s="1"/>
      <c r="AD3430">
        <f>IF(data[[#This Row],[type]]="score",SUMPRODUCT($J$1:$AC$1,data[[#This Row],[ci.hts_index]:[stat.tb]]),-1)</f>
        <v>-1</v>
      </c>
      <c r="AE3430">
        <f>IF(data[[#This Row],[type]]="score",RANK(data[[#This Row],[score]],data[score])+COUNTIF($AD$3:AD3430,AD3430)-1,0)</f>
        <v>0</v>
      </c>
    </row>
    <row r="3431" spans="24:31" x14ac:dyDescent="0.25">
      <c r="X3431" s="1"/>
      <c r="Y3431" s="1"/>
      <c r="AD3431">
        <f>IF(data[[#This Row],[type]]="score",SUMPRODUCT($J$1:$AC$1,data[[#This Row],[ci.hts_index]:[stat.tb]]),-1)</f>
        <v>-1</v>
      </c>
      <c r="AE3431">
        <f>IF(data[[#This Row],[type]]="score",RANK(data[[#This Row],[score]],data[score])+COUNTIF($AD$3:AD3431,AD3431)-1,0)</f>
        <v>0</v>
      </c>
    </row>
    <row r="3432" spans="24:31" x14ac:dyDescent="0.25">
      <c r="X3432" s="1"/>
      <c r="Y3432" s="1"/>
      <c r="AD3432">
        <f>IF(data[[#This Row],[type]]="score",SUMPRODUCT($J$1:$AC$1,data[[#This Row],[ci.hts_index]:[stat.tb]]),-1)</f>
        <v>-1</v>
      </c>
      <c r="AE3432">
        <f>IF(data[[#This Row],[type]]="score",RANK(data[[#This Row],[score]],data[score])+COUNTIF($AD$3:AD3432,AD3432)-1,0)</f>
        <v>0</v>
      </c>
    </row>
    <row r="3433" spans="24:31" x14ac:dyDescent="0.25">
      <c r="X3433" s="1"/>
      <c r="Y3433" s="1"/>
      <c r="AD3433">
        <f>IF(data[[#This Row],[type]]="score",SUMPRODUCT($J$1:$AC$1,data[[#This Row],[ci.hts_index]:[stat.tb]]),-1)</f>
        <v>-1</v>
      </c>
      <c r="AE3433">
        <f>IF(data[[#This Row],[type]]="score",RANK(data[[#This Row],[score]],data[score])+COUNTIF($AD$3:AD3433,AD3433)-1,0)</f>
        <v>0</v>
      </c>
    </row>
    <row r="3434" spans="24:31" x14ac:dyDescent="0.25">
      <c r="X3434" s="1"/>
      <c r="Y3434" s="1"/>
      <c r="AD3434">
        <f>IF(data[[#This Row],[type]]="score",SUMPRODUCT($J$1:$AC$1,data[[#This Row],[ci.hts_index]:[stat.tb]]),-1)</f>
        <v>-1</v>
      </c>
      <c r="AE3434">
        <f>IF(data[[#This Row],[type]]="score",RANK(data[[#This Row],[score]],data[score])+COUNTIF($AD$3:AD3434,AD3434)-1,0)</f>
        <v>0</v>
      </c>
    </row>
    <row r="3435" spans="24:31" x14ac:dyDescent="0.25">
      <c r="X3435" s="1"/>
      <c r="Y3435" s="1"/>
      <c r="AD3435">
        <f>IF(data[[#This Row],[type]]="score",SUMPRODUCT($J$1:$AC$1,data[[#This Row],[ci.hts_index]:[stat.tb]]),-1)</f>
        <v>-1</v>
      </c>
      <c r="AE3435">
        <f>IF(data[[#This Row],[type]]="score",RANK(data[[#This Row],[score]],data[score])+COUNTIF($AD$3:AD3435,AD3435)-1,0)</f>
        <v>0</v>
      </c>
    </row>
    <row r="3436" spans="24:31" x14ac:dyDescent="0.25">
      <c r="X3436" s="1"/>
      <c r="Y3436" s="1"/>
      <c r="AD3436">
        <f>IF(data[[#This Row],[type]]="score",SUMPRODUCT($J$1:$AC$1,data[[#This Row],[ci.hts_index]:[stat.tb]]),-1)</f>
        <v>-1</v>
      </c>
      <c r="AE3436">
        <f>IF(data[[#This Row],[type]]="score",RANK(data[[#This Row],[score]],data[score])+COUNTIF($AD$3:AD3436,AD3436)-1,0)</f>
        <v>0</v>
      </c>
    </row>
    <row r="3437" spans="24:31" x14ac:dyDescent="0.25">
      <c r="X3437" s="1"/>
      <c r="Y3437" s="1"/>
      <c r="AD3437">
        <f>IF(data[[#This Row],[type]]="score",SUMPRODUCT($J$1:$AC$1,data[[#This Row],[ci.hts_index]:[stat.tb]]),-1)</f>
        <v>-1</v>
      </c>
      <c r="AE3437">
        <f>IF(data[[#This Row],[type]]="score",RANK(data[[#This Row],[score]],data[score])+COUNTIF($AD$3:AD3437,AD3437)-1,0)</f>
        <v>0</v>
      </c>
    </row>
    <row r="3438" spans="24:31" x14ac:dyDescent="0.25">
      <c r="X3438" s="1"/>
      <c r="Y3438" s="1"/>
      <c r="AD3438">
        <f>IF(data[[#This Row],[type]]="score",SUMPRODUCT($J$1:$AC$1,data[[#This Row],[ci.hts_index]:[stat.tb]]),-1)</f>
        <v>-1</v>
      </c>
      <c r="AE3438">
        <f>IF(data[[#This Row],[type]]="score",RANK(data[[#This Row],[score]],data[score])+COUNTIF($AD$3:AD3438,AD3438)-1,0)</f>
        <v>0</v>
      </c>
    </row>
    <row r="3439" spans="24:31" x14ac:dyDescent="0.25">
      <c r="X3439" s="1"/>
      <c r="Y3439" s="1"/>
      <c r="AD3439">
        <f>IF(data[[#This Row],[type]]="score",SUMPRODUCT($J$1:$AC$1,data[[#This Row],[ci.hts_index]:[stat.tb]]),-1)</f>
        <v>-1</v>
      </c>
      <c r="AE3439">
        <f>IF(data[[#This Row],[type]]="score",RANK(data[[#This Row],[score]],data[score])+COUNTIF($AD$3:AD3439,AD3439)-1,0)</f>
        <v>0</v>
      </c>
    </row>
    <row r="3440" spans="24:31" x14ac:dyDescent="0.25">
      <c r="X3440" s="1"/>
      <c r="Y3440" s="1"/>
      <c r="AD3440">
        <f>IF(data[[#This Row],[type]]="score",SUMPRODUCT($J$1:$AC$1,data[[#This Row],[ci.hts_index]:[stat.tb]]),-1)</f>
        <v>-1</v>
      </c>
      <c r="AE3440">
        <f>IF(data[[#This Row],[type]]="score",RANK(data[[#This Row],[score]],data[score])+COUNTIF($AD$3:AD3440,AD3440)-1,0)</f>
        <v>0</v>
      </c>
    </row>
    <row r="3441" spans="24:31" x14ac:dyDescent="0.25">
      <c r="X3441" s="1"/>
      <c r="Y3441" s="1"/>
      <c r="AD3441">
        <f>IF(data[[#This Row],[type]]="score",SUMPRODUCT($J$1:$AC$1,data[[#This Row],[ci.hts_index]:[stat.tb]]),-1)</f>
        <v>-1</v>
      </c>
      <c r="AE3441">
        <f>IF(data[[#This Row],[type]]="score",RANK(data[[#This Row],[score]],data[score])+COUNTIF($AD$3:AD3441,AD3441)-1,0)</f>
        <v>0</v>
      </c>
    </row>
    <row r="3442" spans="24:31" x14ac:dyDescent="0.25">
      <c r="X3442" s="1"/>
      <c r="Y3442" s="1"/>
      <c r="AD3442">
        <f>IF(data[[#This Row],[type]]="score",SUMPRODUCT($J$1:$AC$1,data[[#This Row],[ci.hts_index]:[stat.tb]]),-1)</f>
        <v>-1</v>
      </c>
      <c r="AE3442">
        <f>IF(data[[#This Row],[type]]="score",RANK(data[[#This Row],[score]],data[score])+COUNTIF($AD$3:AD3442,AD3442)-1,0)</f>
        <v>0</v>
      </c>
    </row>
    <row r="3443" spans="24:31" x14ac:dyDescent="0.25">
      <c r="X3443" s="1"/>
      <c r="Y3443" s="1"/>
      <c r="AD3443">
        <f>IF(data[[#This Row],[type]]="score",SUMPRODUCT($J$1:$AC$1,data[[#This Row],[ci.hts_index]:[stat.tb]]),-1)</f>
        <v>-1</v>
      </c>
      <c r="AE3443">
        <f>IF(data[[#This Row],[type]]="score",RANK(data[[#This Row],[score]],data[score])+COUNTIF($AD$3:AD3443,AD3443)-1,0)</f>
        <v>0</v>
      </c>
    </row>
    <row r="3444" spans="24:31" x14ac:dyDescent="0.25">
      <c r="X3444" s="1"/>
      <c r="Y3444" s="1"/>
      <c r="AD3444">
        <f>IF(data[[#This Row],[type]]="score",SUMPRODUCT($J$1:$AC$1,data[[#This Row],[ci.hts_index]:[stat.tb]]),-1)</f>
        <v>-1</v>
      </c>
      <c r="AE3444">
        <f>IF(data[[#This Row],[type]]="score",RANK(data[[#This Row],[score]],data[score])+COUNTIF($AD$3:AD3444,AD3444)-1,0)</f>
        <v>0</v>
      </c>
    </row>
    <row r="3445" spans="24:31" x14ac:dyDescent="0.25">
      <c r="X3445" s="1"/>
      <c r="Y3445" s="1"/>
      <c r="AD3445">
        <f>IF(data[[#This Row],[type]]="score",SUMPRODUCT($J$1:$AC$1,data[[#This Row],[ci.hts_index]:[stat.tb]]),-1)</f>
        <v>-1</v>
      </c>
      <c r="AE3445">
        <f>IF(data[[#This Row],[type]]="score",RANK(data[[#This Row],[score]],data[score])+COUNTIF($AD$3:AD3445,AD3445)-1,0)</f>
        <v>0</v>
      </c>
    </row>
    <row r="3446" spans="24:31" x14ac:dyDescent="0.25">
      <c r="X3446" s="1"/>
      <c r="Y3446" s="1"/>
      <c r="AD3446">
        <f>IF(data[[#This Row],[type]]="score",SUMPRODUCT($J$1:$AC$1,data[[#This Row],[ci.hts_index]:[stat.tb]]),-1)</f>
        <v>-1</v>
      </c>
      <c r="AE3446">
        <f>IF(data[[#This Row],[type]]="score",RANK(data[[#This Row],[score]],data[score])+COUNTIF($AD$3:AD3446,AD3446)-1,0)</f>
        <v>0</v>
      </c>
    </row>
    <row r="3447" spans="24:31" x14ac:dyDescent="0.25">
      <c r="X3447" s="1"/>
      <c r="Y3447" s="1"/>
      <c r="AD3447">
        <f>IF(data[[#This Row],[type]]="score",SUMPRODUCT($J$1:$AC$1,data[[#This Row],[ci.hts_index]:[stat.tb]]),-1)</f>
        <v>-1</v>
      </c>
      <c r="AE3447">
        <f>IF(data[[#This Row],[type]]="score",RANK(data[[#This Row],[score]],data[score])+COUNTIF($AD$3:AD3447,AD3447)-1,0)</f>
        <v>0</v>
      </c>
    </row>
    <row r="3448" spans="24:31" x14ac:dyDescent="0.25">
      <c r="X3448" s="1"/>
      <c r="Y3448" s="1"/>
      <c r="AD3448">
        <f>IF(data[[#This Row],[type]]="score",SUMPRODUCT($J$1:$AC$1,data[[#This Row],[ci.hts_index]:[stat.tb]]),-1)</f>
        <v>-1</v>
      </c>
      <c r="AE3448">
        <f>IF(data[[#This Row],[type]]="score",RANK(data[[#This Row],[score]],data[score])+COUNTIF($AD$3:AD3448,AD3448)-1,0)</f>
        <v>0</v>
      </c>
    </row>
    <row r="3449" spans="24:31" x14ac:dyDescent="0.25">
      <c r="X3449" s="1"/>
      <c r="Y3449" s="1"/>
      <c r="AD3449">
        <f>IF(data[[#This Row],[type]]="score",SUMPRODUCT($J$1:$AC$1,data[[#This Row],[ci.hts_index]:[stat.tb]]),-1)</f>
        <v>-1</v>
      </c>
      <c r="AE3449">
        <f>IF(data[[#This Row],[type]]="score",RANK(data[[#This Row],[score]],data[score])+COUNTIF($AD$3:AD3449,AD3449)-1,0)</f>
        <v>0</v>
      </c>
    </row>
    <row r="3450" spans="24:31" x14ac:dyDescent="0.25">
      <c r="X3450" s="1"/>
      <c r="Y3450" s="1"/>
      <c r="AD3450">
        <f>IF(data[[#This Row],[type]]="score",SUMPRODUCT($J$1:$AC$1,data[[#This Row],[ci.hts_index]:[stat.tb]]),-1)</f>
        <v>-1</v>
      </c>
      <c r="AE3450">
        <f>IF(data[[#This Row],[type]]="score",RANK(data[[#This Row],[score]],data[score])+COUNTIF($AD$3:AD3450,AD3450)-1,0)</f>
        <v>0</v>
      </c>
    </row>
    <row r="3451" spans="24:31" x14ac:dyDescent="0.25">
      <c r="X3451" s="1"/>
      <c r="Y3451" s="1"/>
      <c r="AD3451">
        <f>IF(data[[#This Row],[type]]="score",SUMPRODUCT($J$1:$AC$1,data[[#This Row],[ci.hts_index]:[stat.tb]]),-1)</f>
        <v>-1</v>
      </c>
      <c r="AE3451">
        <f>IF(data[[#This Row],[type]]="score",RANK(data[[#This Row],[score]],data[score])+COUNTIF($AD$3:AD3451,AD3451)-1,0)</f>
        <v>0</v>
      </c>
    </row>
    <row r="3452" spans="24:31" x14ac:dyDescent="0.25">
      <c r="X3452" s="1"/>
      <c r="Y3452" s="1"/>
      <c r="AD3452">
        <f>IF(data[[#This Row],[type]]="score",SUMPRODUCT($J$1:$AC$1,data[[#This Row],[ci.hts_index]:[stat.tb]]),-1)</f>
        <v>-1</v>
      </c>
      <c r="AE3452">
        <f>IF(data[[#This Row],[type]]="score",RANK(data[[#This Row],[score]],data[score])+COUNTIF($AD$3:AD3452,AD3452)-1,0)</f>
        <v>0</v>
      </c>
    </row>
    <row r="3453" spans="24:31" x14ac:dyDescent="0.25">
      <c r="X3453" s="1"/>
      <c r="Y3453" s="1"/>
      <c r="AD3453">
        <f>IF(data[[#This Row],[type]]="score",SUMPRODUCT($J$1:$AC$1,data[[#This Row],[ci.hts_index]:[stat.tb]]),-1)</f>
        <v>-1</v>
      </c>
      <c r="AE3453">
        <f>IF(data[[#This Row],[type]]="score",RANK(data[[#This Row],[score]],data[score])+COUNTIF($AD$3:AD3453,AD3453)-1,0)</f>
        <v>0</v>
      </c>
    </row>
    <row r="3454" spans="24:31" x14ac:dyDescent="0.25">
      <c r="X3454" s="1"/>
      <c r="Y3454" s="1"/>
      <c r="AD3454">
        <f>IF(data[[#This Row],[type]]="score",SUMPRODUCT($J$1:$AC$1,data[[#This Row],[ci.hts_index]:[stat.tb]]),-1)</f>
        <v>-1</v>
      </c>
      <c r="AE3454">
        <f>IF(data[[#This Row],[type]]="score",RANK(data[[#This Row],[score]],data[score])+COUNTIF($AD$3:AD3454,AD3454)-1,0)</f>
        <v>0</v>
      </c>
    </row>
    <row r="3455" spans="24:31" x14ac:dyDescent="0.25">
      <c r="X3455" s="1"/>
      <c r="Y3455" s="1"/>
      <c r="AD3455">
        <f>IF(data[[#This Row],[type]]="score",SUMPRODUCT($J$1:$AC$1,data[[#This Row],[ci.hts_index]:[stat.tb]]),-1)</f>
        <v>-1</v>
      </c>
      <c r="AE3455">
        <f>IF(data[[#This Row],[type]]="score",RANK(data[[#This Row],[score]],data[score])+COUNTIF($AD$3:AD3455,AD3455)-1,0)</f>
        <v>0</v>
      </c>
    </row>
    <row r="3456" spans="24:31" x14ac:dyDescent="0.25">
      <c r="X3456" s="1"/>
      <c r="Y3456" s="1"/>
      <c r="AD3456">
        <f>IF(data[[#This Row],[type]]="score",SUMPRODUCT($J$1:$AC$1,data[[#This Row],[ci.hts_index]:[stat.tb]]),-1)</f>
        <v>-1</v>
      </c>
      <c r="AE3456">
        <f>IF(data[[#This Row],[type]]="score",RANK(data[[#This Row],[score]],data[score])+COUNTIF($AD$3:AD3456,AD3456)-1,0)</f>
        <v>0</v>
      </c>
    </row>
    <row r="3457" spans="24:31" x14ac:dyDescent="0.25">
      <c r="X3457" s="1"/>
      <c r="Y3457" s="1"/>
      <c r="AD3457">
        <f>IF(data[[#This Row],[type]]="score",SUMPRODUCT($J$1:$AC$1,data[[#This Row],[ci.hts_index]:[stat.tb]]),-1)</f>
        <v>-1</v>
      </c>
      <c r="AE3457">
        <f>IF(data[[#This Row],[type]]="score",RANK(data[[#This Row],[score]],data[score])+COUNTIF($AD$3:AD3457,AD3457)-1,0)</f>
        <v>0</v>
      </c>
    </row>
    <row r="3458" spans="24:31" x14ac:dyDescent="0.25">
      <c r="X3458" s="1"/>
      <c r="Y3458" s="1"/>
      <c r="AD3458">
        <f>IF(data[[#This Row],[type]]="score",SUMPRODUCT($J$1:$AC$1,data[[#This Row],[ci.hts_index]:[stat.tb]]),-1)</f>
        <v>-1</v>
      </c>
      <c r="AE3458">
        <f>IF(data[[#This Row],[type]]="score",RANK(data[[#This Row],[score]],data[score])+COUNTIF($AD$3:AD3458,AD3458)-1,0)</f>
        <v>0</v>
      </c>
    </row>
    <row r="3459" spans="24:31" x14ac:dyDescent="0.25">
      <c r="X3459" s="1"/>
      <c r="Y3459" s="1"/>
      <c r="AD3459">
        <f>IF(data[[#This Row],[type]]="score",SUMPRODUCT($J$1:$AC$1,data[[#This Row],[ci.hts_index]:[stat.tb]]),-1)</f>
        <v>-1</v>
      </c>
      <c r="AE3459">
        <f>IF(data[[#This Row],[type]]="score",RANK(data[[#This Row],[score]],data[score])+COUNTIF($AD$3:AD3459,AD3459)-1,0)</f>
        <v>0</v>
      </c>
    </row>
    <row r="3460" spans="24:31" x14ac:dyDescent="0.25">
      <c r="X3460" s="1"/>
      <c r="Y3460" s="1"/>
      <c r="AD3460">
        <f>IF(data[[#This Row],[type]]="score",SUMPRODUCT($J$1:$AC$1,data[[#This Row],[ci.hts_index]:[stat.tb]]),-1)</f>
        <v>-1</v>
      </c>
      <c r="AE3460">
        <f>IF(data[[#This Row],[type]]="score",RANK(data[[#This Row],[score]],data[score])+COUNTIF($AD$3:AD3460,AD3460)-1,0)</f>
        <v>0</v>
      </c>
    </row>
    <row r="3461" spans="24:31" x14ac:dyDescent="0.25">
      <c r="X3461" s="1"/>
      <c r="Y3461" s="1"/>
      <c r="AD3461">
        <f>IF(data[[#This Row],[type]]="score",SUMPRODUCT($J$1:$AC$1,data[[#This Row],[ci.hts_index]:[stat.tb]]),-1)</f>
        <v>-1</v>
      </c>
      <c r="AE3461">
        <f>IF(data[[#This Row],[type]]="score",RANK(data[[#This Row],[score]],data[score])+COUNTIF($AD$3:AD3461,AD3461)-1,0)</f>
        <v>0</v>
      </c>
    </row>
    <row r="3462" spans="24:31" x14ac:dyDescent="0.25">
      <c r="X3462" s="1"/>
      <c r="Y3462" s="1"/>
      <c r="AD3462">
        <f>IF(data[[#This Row],[type]]="score",SUMPRODUCT($J$1:$AC$1,data[[#This Row],[ci.hts_index]:[stat.tb]]),-1)</f>
        <v>-1</v>
      </c>
      <c r="AE3462">
        <f>IF(data[[#This Row],[type]]="score",RANK(data[[#This Row],[score]],data[score])+COUNTIF($AD$3:AD3462,AD3462)-1,0)</f>
        <v>0</v>
      </c>
    </row>
    <row r="3463" spans="24:31" x14ac:dyDescent="0.25">
      <c r="X3463" s="1"/>
      <c r="Y3463" s="1"/>
      <c r="AD3463">
        <f>IF(data[[#This Row],[type]]="score",SUMPRODUCT($J$1:$AC$1,data[[#This Row],[ci.hts_index]:[stat.tb]]),-1)</f>
        <v>-1</v>
      </c>
      <c r="AE3463">
        <f>IF(data[[#This Row],[type]]="score",RANK(data[[#This Row],[score]],data[score])+COUNTIF($AD$3:AD3463,AD3463)-1,0)</f>
        <v>0</v>
      </c>
    </row>
    <row r="3464" spans="24:31" x14ac:dyDescent="0.25">
      <c r="X3464" s="1"/>
      <c r="Y3464" s="1"/>
      <c r="AD3464">
        <f>IF(data[[#This Row],[type]]="score",SUMPRODUCT($J$1:$AC$1,data[[#This Row],[ci.hts_index]:[stat.tb]]),-1)</f>
        <v>-1</v>
      </c>
      <c r="AE3464">
        <f>IF(data[[#This Row],[type]]="score",RANK(data[[#This Row],[score]],data[score])+COUNTIF($AD$3:AD3464,AD3464)-1,0)</f>
        <v>0</v>
      </c>
    </row>
    <row r="3465" spans="24:31" x14ac:dyDescent="0.25">
      <c r="X3465" s="1"/>
      <c r="Y3465" s="1"/>
      <c r="AD3465">
        <f>IF(data[[#This Row],[type]]="score",SUMPRODUCT($J$1:$AC$1,data[[#This Row],[ci.hts_index]:[stat.tb]]),-1)</f>
        <v>-1</v>
      </c>
      <c r="AE3465">
        <f>IF(data[[#This Row],[type]]="score",RANK(data[[#This Row],[score]],data[score])+COUNTIF($AD$3:AD3465,AD3465)-1,0)</f>
        <v>0</v>
      </c>
    </row>
    <row r="3466" spans="24:31" x14ac:dyDescent="0.25">
      <c r="X3466" s="1"/>
      <c r="Y3466" s="1"/>
      <c r="AD3466">
        <f>IF(data[[#This Row],[type]]="score",SUMPRODUCT($J$1:$AC$1,data[[#This Row],[ci.hts_index]:[stat.tb]]),-1)</f>
        <v>-1</v>
      </c>
      <c r="AE3466">
        <f>IF(data[[#This Row],[type]]="score",RANK(data[[#This Row],[score]],data[score])+COUNTIF($AD$3:AD3466,AD3466)-1,0)</f>
        <v>0</v>
      </c>
    </row>
    <row r="3467" spans="24:31" x14ac:dyDescent="0.25">
      <c r="X3467" s="1"/>
      <c r="Y3467" s="1"/>
      <c r="AD3467">
        <f>IF(data[[#This Row],[type]]="score",SUMPRODUCT($J$1:$AC$1,data[[#This Row],[ci.hts_index]:[stat.tb]]),-1)</f>
        <v>-1</v>
      </c>
      <c r="AE3467">
        <f>IF(data[[#This Row],[type]]="score",RANK(data[[#This Row],[score]],data[score])+COUNTIF($AD$3:AD3467,AD3467)-1,0)</f>
        <v>0</v>
      </c>
    </row>
    <row r="3468" spans="24:31" x14ac:dyDescent="0.25">
      <c r="X3468" s="1"/>
      <c r="Y3468" s="1"/>
      <c r="AD3468">
        <f>IF(data[[#This Row],[type]]="score",SUMPRODUCT($J$1:$AC$1,data[[#This Row],[ci.hts_index]:[stat.tb]]),-1)</f>
        <v>-1</v>
      </c>
      <c r="AE3468">
        <f>IF(data[[#This Row],[type]]="score",RANK(data[[#This Row],[score]],data[score])+COUNTIF($AD$3:AD3468,AD3468)-1,0)</f>
        <v>0</v>
      </c>
    </row>
    <row r="3469" spans="24:31" x14ac:dyDescent="0.25">
      <c r="X3469" s="1"/>
      <c r="Y3469" s="1"/>
      <c r="AD3469">
        <f>IF(data[[#This Row],[type]]="score",SUMPRODUCT($J$1:$AC$1,data[[#This Row],[ci.hts_index]:[stat.tb]]),-1)</f>
        <v>-1</v>
      </c>
      <c r="AE3469">
        <f>IF(data[[#This Row],[type]]="score",RANK(data[[#This Row],[score]],data[score])+COUNTIF($AD$3:AD3469,AD3469)-1,0)</f>
        <v>0</v>
      </c>
    </row>
    <row r="3470" spans="24:31" x14ac:dyDescent="0.25">
      <c r="X3470" s="1"/>
      <c r="Y3470" s="1"/>
      <c r="AD3470">
        <f>IF(data[[#This Row],[type]]="score",SUMPRODUCT($J$1:$AC$1,data[[#This Row],[ci.hts_index]:[stat.tb]]),-1)</f>
        <v>-1</v>
      </c>
      <c r="AE3470">
        <f>IF(data[[#This Row],[type]]="score",RANK(data[[#This Row],[score]],data[score])+COUNTIF($AD$3:AD3470,AD3470)-1,0)</f>
        <v>0</v>
      </c>
    </row>
    <row r="3471" spans="24:31" x14ac:dyDescent="0.25">
      <c r="X3471" s="1"/>
      <c r="Y3471" s="1"/>
      <c r="AD3471">
        <f>IF(data[[#This Row],[type]]="score",SUMPRODUCT($J$1:$AC$1,data[[#This Row],[ci.hts_index]:[stat.tb]]),-1)</f>
        <v>-1</v>
      </c>
      <c r="AE3471">
        <f>IF(data[[#This Row],[type]]="score",RANK(data[[#This Row],[score]],data[score])+COUNTIF($AD$3:AD3471,AD3471)-1,0)</f>
        <v>0</v>
      </c>
    </row>
    <row r="3472" spans="24:31" x14ac:dyDescent="0.25">
      <c r="X3472" s="1"/>
      <c r="Y3472" s="1"/>
      <c r="AD3472">
        <f>IF(data[[#This Row],[type]]="score",SUMPRODUCT($J$1:$AC$1,data[[#This Row],[ci.hts_index]:[stat.tb]]),-1)</f>
        <v>-1</v>
      </c>
      <c r="AE3472">
        <f>IF(data[[#This Row],[type]]="score",RANK(data[[#This Row],[score]],data[score])+COUNTIF($AD$3:AD3472,AD3472)-1,0)</f>
        <v>0</v>
      </c>
    </row>
    <row r="3473" spans="24:31" x14ac:dyDescent="0.25">
      <c r="X3473" s="1"/>
      <c r="Y3473" s="1"/>
      <c r="AD3473">
        <f>IF(data[[#This Row],[type]]="score",SUMPRODUCT($J$1:$AC$1,data[[#This Row],[ci.hts_index]:[stat.tb]]),-1)</f>
        <v>-1</v>
      </c>
      <c r="AE3473">
        <f>IF(data[[#This Row],[type]]="score",RANK(data[[#This Row],[score]],data[score])+COUNTIF($AD$3:AD3473,AD3473)-1,0)</f>
        <v>0</v>
      </c>
    </row>
    <row r="3474" spans="24:31" x14ac:dyDescent="0.25">
      <c r="X3474" s="1"/>
      <c r="Y3474" s="1"/>
      <c r="AD3474">
        <f>IF(data[[#This Row],[type]]="score",SUMPRODUCT($J$1:$AC$1,data[[#This Row],[ci.hts_index]:[stat.tb]]),-1)</f>
        <v>-1</v>
      </c>
      <c r="AE3474">
        <f>IF(data[[#This Row],[type]]="score",RANK(data[[#This Row],[score]],data[score])+COUNTIF($AD$3:AD3474,AD3474)-1,0)</f>
        <v>0</v>
      </c>
    </row>
    <row r="3475" spans="24:31" x14ac:dyDescent="0.25">
      <c r="X3475" s="1"/>
      <c r="Y3475" s="1"/>
      <c r="AD3475">
        <f>IF(data[[#This Row],[type]]="score",SUMPRODUCT($J$1:$AC$1,data[[#This Row],[ci.hts_index]:[stat.tb]]),-1)</f>
        <v>-1</v>
      </c>
      <c r="AE3475">
        <f>IF(data[[#This Row],[type]]="score",RANK(data[[#This Row],[score]],data[score])+COUNTIF($AD$3:AD3475,AD3475)-1,0)</f>
        <v>0</v>
      </c>
    </row>
    <row r="3476" spans="24:31" x14ac:dyDescent="0.25">
      <c r="X3476" s="1"/>
      <c r="Y3476" s="1"/>
      <c r="AD3476">
        <f>IF(data[[#This Row],[type]]="score",SUMPRODUCT($J$1:$AC$1,data[[#This Row],[ci.hts_index]:[stat.tb]]),-1)</f>
        <v>-1</v>
      </c>
      <c r="AE3476">
        <f>IF(data[[#This Row],[type]]="score",RANK(data[[#This Row],[score]],data[score])+COUNTIF($AD$3:AD3476,AD3476)-1,0)</f>
        <v>0</v>
      </c>
    </row>
    <row r="3477" spans="24:31" x14ac:dyDescent="0.25">
      <c r="X3477" s="1"/>
      <c r="Y3477" s="1"/>
      <c r="AD3477">
        <f>IF(data[[#This Row],[type]]="score",SUMPRODUCT($J$1:$AC$1,data[[#This Row],[ci.hts_index]:[stat.tb]]),-1)</f>
        <v>-1</v>
      </c>
      <c r="AE3477">
        <f>IF(data[[#This Row],[type]]="score",RANK(data[[#This Row],[score]],data[score])+COUNTIF($AD$3:AD3477,AD3477)-1,0)</f>
        <v>0</v>
      </c>
    </row>
    <row r="3478" spans="24:31" x14ac:dyDescent="0.25">
      <c r="X3478" s="1"/>
      <c r="Y3478" s="1"/>
      <c r="AD3478">
        <f>IF(data[[#This Row],[type]]="score",SUMPRODUCT($J$1:$AC$1,data[[#This Row],[ci.hts_index]:[stat.tb]]),-1)</f>
        <v>-1</v>
      </c>
      <c r="AE3478">
        <f>IF(data[[#This Row],[type]]="score",RANK(data[[#This Row],[score]],data[score])+COUNTIF($AD$3:AD3478,AD3478)-1,0)</f>
        <v>0</v>
      </c>
    </row>
    <row r="3479" spans="24:31" x14ac:dyDescent="0.25">
      <c r="X3479" s="1"/>
      <c r="Y3479" s="1"/>
      <c r="AD3479">
        <f>IF(data[[#This Row],[type]]="score",SUMPRODUCT($J$1:$AC$1,data[[#This Row],[ci.hts_index]:[stat.tb]]),-1)</f>
        <v>-1</v>
      </c>
      <c r="AE3479">
        <f>IF(data[[#This Row],[type]]="score",RANK(data[[#This Row],[score]],data[score])+COUNTIF($AD$3:AD3479,AD3479)-1,0)</f>
        <v>0</v>
      </c>
    </row>
    <row r="3480" spans="24:31" x14ac:dyDescent="0.25">
      <c r="X3480" s="1"/>
      <c r="Y3480" s="1"/>
      <c r="AD3480">
        <f>IF(data[[#This Row],[type]]="score",SUMPRODUCT($J$1:$AC$1,data[[#This Row],[ci.hts_index]:[stat.tb]]),-1)</f>
        <v>-1</v>
      </c>
      <c r="AE3480">
        <f>IF(data[[#This Row],[type]]="score",RANK(data[[#This Row],[score]],data[score])+COUNTIF($AD$3:AD3480,AD3480)-1,0)</f>
        <v>0</v>
      </c>
    </row>
    <row r="3481" spans="24:31" x14ac:dyDescent="0.25">
      <c r="X3481" s="1"/>
      <c r="Y3481" s="1"/>
      <c r="AD3481">
        <f>IF(data[[#This Row],[type]]="score",SUMPRODUCT($J$1:$AC$1,data[[#This Row],[ci.hts_index]:[stat.tb]]),-1)</f>
        <v>-1</v>
      </c>
      <c r="AE3481">
        <f>IF(data[[#This Row],[type]]="score",RANK(data[[#This Row],[score]],data[score])+COUNTIF($AD$3:AD3481,AD3481)-1,0)</f>
        <v>0</v>
      </c>
    </row>
    <row r="3482" spans="24:31" x14ac:dyDescent="0.25">
      <c r="X3482" s="1"/>
      <c r="Y3482" s="1"/>
      <c r="AD3482">
        <f>IF(data[[#This Row],[type]]="score",SUMPRODUCT($J$1:$AC$1,data[[#This Row],[ci.hts_index]:[stat.tb]]),-1)</f>
        <v>-1</v>
      </c>
      <c r="AE3482">
        <f>IF(data[[#This Row],[type]]="score",RANK(data[[#This Row],[score]],data[score])+COUNTIF($AD$3:AD3482,AD3482)-1,0)</f>
        <v>0</v>
      </c>
    </row>
    <row r="3483" spans="24:31" x14ac:dyDescent="0.25">
      <c r="X3483" s="1"/>
      <c r="Y3483" s="1"/>
      <c r="AD3483">
        <f>IF(data[[#This Row],[type]]="score",SUMPRODUCT($J$1:$AC$1,data[[#This Row],[ci.hts_index]:[stat.tb]]),-1)</f>
        <v>-1</v>
      </c>
      <c r="AE3483">
        <f>IF(data[[#This Row],[type]]="score",RANK(data[[#This Row],[score]],data[score])+COUNTIF($AD$3:AD3483,AD3483)-1,0)</f>
        <v>0</v>
      </c>
    </row>
    <row r="3484" spans="24:31" x14ac:dyDescent="0.25">
      <c r="X3484" s="1"/>
      <c r="Y3484" s="1"/>
      <c r="AD3484">
        <f>IF(data[[#This Row],[type]]="score",SUMPRODUCT($J$1:$AC$1,data[[#This Row],[ci.hts_index]:[stat.tb]]),-1)</f>
        <v>-1</v>
      </c>
      <c r="AE3484">
        <f>IF(data[[#This Row],[type]]="score",RANK(data[[#This Row],[score]],data[score])+COUNTIF($AD$3:AD3484,AD3484)-1,0)</f>
        <v>0</v>
      </c>
    </row>
    <row r="3485" spans="24:31" x14ac:dyDescent="0.25">
      <c r="X3485" s="1"/>
      <c r="Y3485" s="1"/>
      <c r="AD3485">
        <f>IF(data[[#This Row],[type]]="score",SUMPRODUCT($J$1:$AC$1,data[[#This Row],[ci.hts_index]:[stat.tb]]),-1)</f>
        <v>-1</v>
      </c>
      <c r="AE3485">
        <f>IF(data[[#This Row],[type]]="score",RANK(data[[#This Row],[score]],data[score])+COUNTIF($AD$3:AD3485,AD3485)-1,0)</f>
        <v>0</v>
      </c>
    </row>
    <row r="3486" spans="24:31" x14ac:dyDescent="0.25">
      <c r="X3486" s="1"/>
      <c r="Y3486" s="1"/>
      <c r="AD3486">
        <f>IF(data[[#This Row],[type]]="score",SUMPRODUCT($J$1:$AC$1,data[[#This Row],[ci.hts_index]:[stat.tb]]),-1)</f>
        <v>-1</v>
      </c>
      <c r="AE3486">
        <f>IF(data[[#This Row],[type]]="score",RANK(data[[#This Row],[score]],data[score])+COUNTIF($AD$3:AD3486,AD3486)-1,0)</f>
        <v>0</v>
      </c>
    </row>
    <row r="3487" spans="24:31" x14ac:dyDescent="0.25">
      <c r="X3487" s="1"/>
      <c r="Y3487" s="1"/>
      <c r="AD3487">
        <f>IF(data[[#This Row],[type]]="score",SUMPRODUCT($J$1:$AC$1,data[[#This Row],[ci.hts_index]:[stat.tb]]),-1)</f>
        <v>-1</v>
      </c>
      <c r="AE3487">
        <f>IF(data[[#This Row],[type]]="score",RANK(data[[#This Row],[score]],data[score])+COUNTIF($AD$3:AD3487,AD3487)-1,0)</f>
        <v>0</v>
      </c>
    </row>
    <row r="3488" spans="24:31" x14ac:dyDescent="0.25">
      <c r="X3488" s="1"/>
      <c r="Y3488" s="1"/>
      <c r="AD3488">
        <f>IF(data[[#This Row],[type]]="score",SUMPRODUCT($J$1:$AC$1,data[[#This Row],[ci.hts_index]:[stat.tb]]),-1)</f>
        <v>-1</v>
      </c>
      <c r="AE3488">
        <f>IF(data[[#This Row],[type]]="score",RANK(data[[#This Row],[score]],data[score])+COUNTIF($AD$3:AD3488,AD3488)-1,0)</f>
        <v>0</v>
      </c>
    </row>
    <row r="3489" spans="24:31" x14ac:dyDescent="0.25">
      <c r="X3489" s="1"/>
      <c r="Y3489" s="1"/>
      <c r="AD3489">
        <f>IF(data[[#This Row],[type]]="score",SUMPRODUCT($J$1:$AC$1,data[[#This Row],[ci.hts_index]:[stat.tb]]),-1)</f>
        <v>-1</v>
      </c>
      <c r="AE3489">
        <f>IF(data[[#This Row],[type]]="score",RANK(data[[#This Row],[score]],data[score])+COUNTIF($AD$3:AD3489,AD3489)-1,0)</f>
        <v>0</v>
      </c>
    </row>
    <row r="3490" spans="24:31" x14ac:dyDescent="0.25">
      <c r="X3490" s="1"/>
      <c r="Y3490" s="1"/>
      <c r="AD3490">
        <f>IF(data[[#This Row],[type]]="score",SUMPRODUCT($J$1:$AC$1,data[[#This Row],[ci.hts_index]:[stat.tb]]),-1)</f>
        <v>-1</v>
      </c>
      <c r="AE3490">
        <f>IF(data[[#This Row],[type]]="score",RANK(data[[#This Row],[score]],data[score])+COUNTIF($AD$3:AD3490,AD3490)-1,0)</f>
        <v>0</v>
      </c>
    </row>
    <row r="3491" spans="24:31" x14ac:dyDescent="0.25">
      <c r="X3491" s="1"/>
      <c r="Y3491" s="1"/>
      <c r="AD3491">
        <f>IF(data[[#This Row],[type]]="score",SUMPRODUCT($J$1:$AC$1,data[[#This Row],[ci.hts_index]:[stat.tb]]),-1)</f>
        <v>-1</v>
      </c>
      <c r="AE3491">
        <f>IF(data[[#This Row],[type]]="score",RANK(data[[#This Row],[score]],data[score])+COUNTIF($AD$3:AD3491,AD3491)-1,0)</f>
        <v>0</v>
      </c>
    </row>
    <row r="3492" spans="24:31" x14ac:dyDescent="0.25">
      <c r="X3492" s="1"/>
      <c r="Y3492" s="1"/>
      <c r="AD3492">
        <f>IF(data[[#This Row],[type]]="score",SUMPRODUCT($J$1:$AC$1,data[[#This Row],[ci.hts_index]:[stat.tb]]),-1)</f>
        <v>-1</v>
      </c>
      <c r="AE3492">
        <f>IF(data[[#This Row],[type]]="score",RANK(data[[#This Row],[score]],data[score])+COUNTIF($AD$3:AD3492,AD3492)-1,0)</f>
        <v>0</v>
      </c>
    </row>
    <row r="3493" spans="24:31" x14ac:dyDescent="0.25">
      <c r="X3493" s="1"/>
      <c r="Y3493" s="1"/>
      <c r="AD3493">
        <f>IF(data[[#This Row],[type]]="score",SUMPRODUCT($J$1:$AC$1,data[[#This Row],[ci.hts_index]:[stat.tb]]),-1)</f>
        <v>-1</v>
      </c>
      <c r="AE3493">
        <f>IF(data[[#This Row],[type]]="score",RANK(data[[#This Row],[score]],data[score])+COUNTIF($AD$3:AD3493,AD3493)-1,0)</f>
        <v>0</v>
      </c>
    </row>
    <row r="3494" spans="24:31" x14ac:dyDescent="0.25">
      <c r="X3494" s="1"/>
      <c r="Y3494" s="1"/>
      <c r="AD3494">
        <f>IF(data[[#This Row],[type]]="score",SUMPRODUCT($J$1:$AC$1,data[[#This Row],[ci.hts_index]:[stat.tb]]),-1)</f>
        <v>-1</v>
      </c>
      <c r="AE3494">
        <f>IF(data[[#This Row],[type]]="score",RANK(data[[#This Row],[score]],data[score])+COUNTIF($AD$3:AD3494,AD3494)-1,0)</f>
        <v>0</v>
      </c>
    </row>
    <row r="3495" spans="24:31" x14ac:dyDescent="0.25">
      <c r="X3495" s="1"/>
      <c r="Y3495" s="1"/>
      <c r="AD3495">
        <f>IF(data[[#This Row],[type]]="score",SUMPRODUCT($J$1:$AC$1,data[[#This Row],[ci.hts_index]:[stat.tb]]),-1)</f>
        <v>-1</v>
      </c>
      <c r="AE3495">
        <f>IF(data[[#This Row],[type]]="score",RANK(data[[#This Row],[score]],data[score])+COUNTIF($AD$3:AD3495,AD3495)-1,0)</f>
        <v>0</v>
      </c>
    </row>
    <row r="3496" spans="24:31" x14ac:dyDescent="0.25">
      <c r="X3496" s="1"/>
      <c r="Y3496" s="1"/>
      <c r="AD3496">
        <f>IF(data[[#This Row],[type]]="score",SUMPRODUCT($J$1:$AC$1,data[[#This Row],[ci.hts_index]:[stat.tb]]),-1)</f>
        <v>-1</v>
      </c>
      <c r="AE3496">
        <f>IF(data[[#This Row],[type]]="score",RANK(data[[#This Row],[score]],data[score])+COUNTIF($AD$3:AD3496,AD3496)-1,0)</f>
        <v>0</v>
      </c>
    </row>
    <row r="3497" spans="24:31" x14ac:dyDescent="0.25">
      <c r="X3497" s="1"/>
      <c r="Y3497" s="1"/>
      <c r="AD3497">
        <f>IF(data[[#This Row],[type]]="score",SUMPRODUCT($J$1:$AC$1,data[[#This Row],[ci.hts_index]:[stat.tb]]),-1)</f>
        <v>-1</v>
      </c>
      <c r="AE3497">
        <f>IF(data[[#This Row],[type]]="score",RANK(data[[#This Row],[score]],data[score])+COUNTIF($AD$3:AD3497,AD3497)-1,0)</f>
        <v>0</v>
      </c>
    </row>
    <row r="3498" spans="24:31" x14ac:dyDescent="0.25">
      <c r="X3498" s="1"/>
      <c r="Y3498" s="1"/>
      <c r="AD3498">
        <f>IF(data[[#This Row],[type]]="score",SUMPRODUCT($J$1:$AC$1,data[[#This Row],[ci.hts_index]:[stat.tb]]),-1)</f>
        <v>-1</v>
      </c>
      <c r="AE3498">
        <f>IF(data[[#This Row],[type]]="score",RANK(data[[#This Row],[score]],data[score])+COUNTIF($AD$3:AD3498,AD3498)-1,0)</f>
        <v>0</v>
      </c>
    </row>
    <row r="3499" spans="24:31" x14ac:dyDescent="0.25">
      <c r="X3499" s="1"/>
      <c r="Y3499" s="1"/>
      <c r="AD3499">
        <f>IF(data[[#This Row],[type]]="score",SUMPRODUCT($J$1:$AC$1,data[[#This Row],[ci.hts_index]:[stat.tb]]),-1)</f>
        <v>-1</v>
      </c>
      <c r="AE3499">
        <f>IF(data[[#This Row],[type]]="score",RANK(data[[#This Row],[score]],data[score])+COUNTIF($AD$3:AD3499,AD3499)-1,0)</f>
        <v>0</v>
      </c>
    </row>
    <row r="3500" spans="24:31" x14ac:dyDescent="0.25">
      <c r="X3500" s="1"/>
      <c r="Y3500" s="1"/>
      <c r="AD3500">
        <f>IF(data[[#This Row],[type]]="score",SUMPRODUCT($J$1:$AC$1,data[[#This Row],[ci.hts_index]:[stat.tb]]),-1)</f>
        <v>-1</v>
      </c>
      <c r="AE3500">
        <f>IF(data[[#This Row],[type]]="score",RANK(data[[#This Row],[score]],data[score])+COUNTIF($AD$3:AD3500,AD3500)-1,0)</f>
        <v>0</v>
      </c>
    </row>
    <row r="3501" spans="24:31" x14ac:dyDescent="0.25">
      <c r="X3501" s="1"/>
      <c r="Y3501" s="1"/>
      <c r="AD3501">
        <f>IF(data[[#This Row],[type]]="score",SUMPRODUCT($J$1:$AC$1,data[[#This Row],[ci.hts_index]:[stat.tb]]),-1)</f>
        <v>-1</v>
      </c>
      <c r="AE3501">
        <f>IF(data[[#This Row],[type]]="score",RANK(data[[#This Row],[score]],data[score])+COUNTIF($AD$3:AD3501,AD3501)-1,0)</f>
        <v>0</v>
      </c>
    </row>
    <row r="3502" spans="24:31" x14ac:dyDescent="0.25">
      <c r="X3502" s="1"/>
      <c r="Y3502" s="1"/>
      <c r="AD3502">
        <f>IF(data[[#This Row],[type]]="score",SUMPRODUCT($J$1:$AC$1,data[[#This Row],[ci.hts_index]:[stat.tb]]),-1)</f>
        <v>-1</v>
      </c>
      <c r="AE3502">
        <f>IF(data[[#This Row],[type]]="score",RANK(data[[#This Row],[score]],data[score])+COUNTIF($AD$3:AD3502,AD3502)-1,0)</f>
        <v>0</v>
      </c>
    </row>
    <row r="3503" spans="24:31" x14ac:dyDescent="0.25">
      <c r="X3503" s="1"/>
      <c r="Y3503" s="1"/>
      <c r="AD3503">
        <f>IF(data[[#This Row],[type]]="score",SUMPRODUCT($J$1:$AC$1,data[[#This Row],[ci.hts_index]:[stat.tb]]),-1)</f>
        <v>-1</v>
      </c>
      <c r="AE3503">
        <f>IF(data[[#This Row],[type]]="score",RANK(data[[#This Row],[score]],data[score])+COUNTIF($AD$3:AD3503,AD3503)-1,0)</f>
        <v>0</v>
      </c>
    </row>
    <row r="3504" spans="24:31" x14ac:dyDescent="0.25">
      <c r="X3504" s="1"/>
      <c r="Y3504" s="1"/>
      <c r="AD3504">
        <f>IF(data[[#This Row],[type]]="score",SUMPRODUCT($J$1:$AC$1,data[[#This Row],[ci.hts_index]:[stat.tb]]),-1)</f>
        <v>-1</v>
      </c>
      <c r="AE3504">
        <f>IF(data[[#This Row],[type]]="score",RANK(data[[#This Row],[score]],data[score])+COUNTIF($AD$3:AD3504,AD3504)-1,0)</f>
        <v>0</v>
      </c>
    </row>
    <row r="3505" spans="24:31" x14ac:dyDescent="0.25">
      <c r="X3505" s="1"/>
      <c r="Y3505" s="1"/>
      <c r="AD3505">
        <f>IF(data[[#This Row],[type]]="score",SUMPRODUCT($J$1:$AC$1,data[[#This Row],[ci.hts_index]:[stat.tb]]),-1)</f>
        <v>-1</v>
      </c>
      <c r="AE3505">
        <f>IF(data[[#This Row],[type]]="score",RANK(data[[#This Row],[score]],data[score])+COUNTIF($AD$3:AD3505,AD3505)-1,0)</f>
        <v>0</v>
      </c>
    </row>
    <row r="3506" spans="24:31" x14ac:dyDescent="0.25">
      <c r="X3506" s="1"/>
      <c r="Y3506" s="1"/>
      <c r="AD3506">
        <f>IF(data[[#This Row],[type]]="score",SUMPRODUCT($J$1:$AC$1,data[[#This Row],[ci.hts_index]:[stat.tb]]),-1)</f>
        <v>-1</v>
      </c>
      <c r="AE3506">
        <f>IF(data[[#This Row],[type]]="score",RANK(data[[#This Row],[score]],data[score])+COUNTIF($AD$3:AD3506,AD3506)-1,0)</f>
        <v>0</v>
      </c>
    </row>
    <row r="3507" spans="24:31" x14ac:dyDescent="0.25">
      <c r="X3507" s="1"/>
      <c r="Y3507" s="1"/>
      <c r="AD3507">
        <f>IF(data[[#This Row],[type]]="score",SUMPRODUCT($J$1:$AC$1,data[[#This Row],[ci.hts_index]:[stat.tb]]),-1)</f>
        <v>-1</v>
      </c>
      <c r="AE3507">
        <f>IF(data[[#This Row],[type]]="score",RANK(data[[#This Row],[score]],data[score])+COUNTIF($AD$3:AD3507,AD3507)-1,0)</f>
        <v>0</v>
      </c>
    </row>
    <row r="3508" spans="24:31" x14ac:dyDescent="0.25">
      <c r="X3508" s="1"/>
      <c r="Y3508" s="1"/>
      <c r="AD3508">
        <f>IF(data[[#This Row],[type]]="score",SUMPRODUCT($J$1:$AC$1,data[[#This Row],[ci.hts_index]:[stat.tb]]),-1)</f>
        <v>-1</v>
      </c>
      <c r="AE3508">
        <f>IF(data[[#This Row],[type]]="score",RANK(data[[#This Row],[score]],data[score])+COUNTIF($AD$3:AD3508,AD3508)-1,0)</f>
        <v>0</v>
      </c>
    </row>
    <row r="3509" spans="24:31" x14ac:dyDescent="0.25">
      <c r="X3509" s="1"/>
      <c r="Y3509" s="1"/>
      <c r="AD3509">
        <f>IF(data[[#This Row],[type]]="score",SUMPRODUCT($J$1:$AC$1,data[[#This Row],[ci.hts_index]:[stat.tb]]),-1)</f>
        <v>-1</v>
      </c>
      <c r="AE3509">
        <f>IF(data[[#This Row],[type]]="score",RANK(data[[#This Row],[score]],data[score])+COUNTIF($AD$3:AD3509,AD3509)-1,0)</f>
        <v>0</v>
      </c>
    </row>
    <row r="3510" spans="24:31" x14ac:dyDescent="0.25">
      <c r="X3510" s="1"/>
      <c r="Y3510" s="1"/>
      <c r="AD3510">
        <f>IF(data[[#This Row],[type]]="score",SUMPRODUCT($J$1:$AC$1,data[[#This Row],[ci.hts_index]:[stat.tb]]),-1)</f>
        <v>-1</v>
      </c>
      <c r="AE3510">
        <f>IF(data[[#This Row],[type]]="score",RANK(data[[#This Row],[score]],data[score])+COUNTIF($AD$3:AD3510,AD3510)-1,0)</f>
        <v>0</v>
      </c>
    </row>
    <row r="3511" spans="24:31" x14ac:dyDescent="0.25">
      <c r="X3511" s="1"/>
      <c r="Y3511" s="1"/>
      <c r="AD3511">
        <f>IF(data[[#This Row],[type]]="score",SUMPRODUCT($J$1:$AC$1,data[[#This Row],[ci.hts_index]:[stat.tb]]),-1)</f>
        <v>-1</v>
      </c>
      <c r="AE3511">
        <f>IF(data[[#This Row],[type]]="score",RANK(data[[#This Row],[score]],data[score])+COUNTIF($AD$3:AD3511,AD3511)-1,0)</f>
        <v>0</v>
      </c>
    </row>
    <row r="3512" spans="24:31" x14ac:dyDescent="0.25">
      <c r="X3512" s="1"/>
      <c r="Y3512" s="1"/>
      <c r="AD3512">
        <f>IF(data[[#This Row],[type]]="score",SUMPRODUCT($J$1:$AC$1,data[[#This Row],[ci.hts_index]:[stat.tb]]),-1)</f>
        <v>-1</v>
      </c>
      <c r="AE3512">
        <f>IF(data[[#This Row],[type]]="score",RANK(data[[#This Row],[score]],data[score])+COUNTIF($AD$3:AD3512,AD3512)-1,0)</f>
        <v>0</v>
      </c>
    </row>
    <row r="3513" spans="24:31" x14ac:dyDescent="0.25">
      <c r="X3513" s="1"/>
      <c r="Y3513" s="1"/>
      <c r="AD3513">
        <f>IF(data[[#This Row],[type]]="score",SUMPRODUCT($J$1:$AC$1,data[[#This Row],[ci.hts_index]:[stat.tb]]),-1)</f>
        <v>-1</v>
      </c>
      <c r="AE3513">
        <f>IF(data[[#This Row],[type]]="score",RANK(data[[#This Row],[score]],data[score])+COUNTIF($AD$3:AD3513,AD3513)-1,0)</f>
        <v>0</v>
      </c>
    </row>
    <row r="3514" spans="24:31" x14ac:dyDescent="0.25">
      <c r="X3514" s="1"/>
      <c r="Y3514" s="1"/>
      <c r="AD3514">
        <f>IF(data[[#This Row],[type]]="score",SUMPRODUCT($J$1:$AC$1,data[[#This Row],[ci.hts_index]:[stat.tb]]),-1)</f>
        <v>-1</v>
      </c>
      <c r="AE3514">
        <f>IF(data[[#This Row],[type]]="score",RANK(data[[#This Row],[score]],data[score])+COUNTIF($AD$3:AD3514,AD3514)-1,0)</f>
        <v>0</v>
      </c>
    </row>
    <row r="3515" spans="24:31" x14ac:dyDescent="0.25">
      <c r="X3515" s="1"/>
      <c r="Y3515" s="1"/>
      <c r="AD3515">
        <f>IF(data[[#This Row],[type]]="score",SUMPRODUCT($J$1:$AC$1,data[[#This Row],[ci.hts_index]:[stat.tb]]),-1)</f>
        <v>-1</v>
      </c>
      <c r="AE3515">
        <f>IF(data[[#This Row],[type]]="score",RANK(data[[#This Row],[score]],data[score])+COUNTIF($AD$3:AD3515,AD3515)-1,0)</f>
        <v>0</v>
      </c>
    </row>
    <row r="3516" spans="24:31" x14ac:dyDescent="0.25">
      <c r="X3516" s="1"/>
      <c r="Y3516" s="1"/>
      <c r="AD3516">
        <f>IF(data[[#This Row],[type]]="score",SUMPRODUCT($J$1:$AC$1,data[[#This Row],[ci.hts_index]:[stat.tb]]),-1)</f>
        <v>-1</v>
      </c>
      <c r="AE3516">
        <f>IF(data[[#This Row],[type]]="score",RANK(data[[#This Row],[score]],data[score])+COUNTIF($AD$3:AD3516,AD3516)-1,0)</f>
        <v>0</v>
      </c>
    </row>
    <row r="3517" spans="24:31" x14ac:dyDescent="0.25">
      <c r="X3517" s="1"/>
      <c r="Y3517" s="1"/>
      <c r="AD3517">
        <f>IF(data[[#This Row],[type]]="score",SUMPRODUCT($J$1:$AC$1,data[[#This Row],[ci.hts_index]:[stat.tb]]),-1)</f>
        <v>-1</v>
      </c>
      <c r="AE3517">
        <f>IF(data[[#This Row],[type]]="score",RANK(data[[#This Row],[score]],data[score])+COUNTIF($AD$3:AD3517,AD3517)-1,0)</f>
        <v>0</v>
      </c>
    </row>
    <row r="3518" spans="24:31" x14ac:dyDescent="0.25">
      <c r="X3518" s="1"/>
      <c r="Y3518" s="1"/>
      <c r="AD3518">
        <f>IF(data[[#This Row],[type]]="score",SUMPRODUCT($J$1:$AC$1,data[[#This Row],[ci.hts_index]:[stat.tb]]),-1)</f>
        <v>-1</v>
      </c>
      <c r="AE3518">
        <f>IF(data[[#This Row],[type]]="score",RANK(data[[#This Row],[score]],data[score])+COUNTIF($AD$3:AD3518,AD3518)-1,0)</f>
        <v>0</v>
      </c>
    </row>
    <row r="3519" spans="24:31" x14ac:dyDescent="0.25">
      <c r="X3519" s="1"/>
      <c r="Y3519" s="1"/>
      <c r="AD3519">
        <f>IF(data[[#This Row],[type]]="score",SUMPRODUCT($J$1:$AC$1,data[[#This Row],[ci.hts_index]:[stat.tb]]),-1)</f>
        <v>-1</v>
      </c>
      <c r="AE3519">
        <f>IF(data[[#This Row],[type]]="score",RANK(data[[#This Row],[score]],data[score])+COUNTIF($AD$3:AD3519,AD3519)-1,0)</f>
        <v>0</v>
      </c>
    </row>
    <row r="3520" spans="24:31" x14ac:dyDescent="0.25">
      <c r="X3520" s="1"/>
      <c r="Y3520" s="1"/>
      <c r="AD3520">
        <f>IF(data[[#This Row],[type]]="score",SUMPRODUCT($J$1:$AC$1,data[[#This Row],[ci.hts_index]:[stat.tb]]),-1)</f>
        <v>-1</v>
      </c>
      <c r="AE3520">
        <f>IF(data[[#This Row],[type]]="score",RANK(data[[#This Row],[score]],data[score])+COUNTIF($AD$3:AD3520,AD3520)-1,0)</f>
        <v>0</v>
      </c>
    </row>
    <row r="3521" spans="24:31" x14ac:dyDescent="0.25">
      <c r="X3521" s="1"/>
      <c r="Y3521" s="1"/>
      <c r="AD3521">
        <f>IF(data[[#This Row],[type]]="score",SUMPRODUCT($J$1:$AC$1,data[[#This Row],[ci.hts_index]:[stat.tb]]),-1)</f>
        <v>-1</v>
      </c>
      <c r="AE3521">
        <f>IF(data[[#This Row],[type]]="score",RANK(data[[#This Row],[score]],data[score])+COUNTIF($AD$3:AD3521,AD3521)-1,0)</f>
        <v>0</v>
      </c>
    </row>
    <row r="3522" spans="24:31" x14ac:dyDescent="0.25">
      <c r="X3522" s="1"/>
      <c r="Y3522" s="1"/>
      <c r="AD3522">
        <f>IF(data[[#This Row],[type]]="score",SUMPRODUCT($J$1:$AC$1,data[[#This Row],[ci.hts_index]:[stat.tb]]),-1)</f>
        <v>-1</v>
      </c>
      <c r="AE3522">
        <f>IF(data[[#This Row],[type]]="score",RANK(data[[#This Row],[score]],data[score])+COUNTIF($AD$3:AD3522,AD3522)-1,0)</f>
        <v>0</v>
      </c>
    </row>
    <row r="3523" spans="24:31" x14ac:dyDescent="0.25">
      <c r="X3523" s="1"/>
      <c r="Y3523" s="1"/>
      <c r="AD3523">
        <f>IF(data[[#This Row],[type]]="score",SUMPRODUCT($J$1:$AC$1,data[[#This Row],[ci.hts_index]:[stat.tb]]),-1)</f>
        <v>-1</v>
      </c>
      <c r="AE3523">
        <f>IF(data[[#This Row],[type]]="score",RANK(data[[#This Row],[score]],data[score])+COUNTIF($AD$3:AD3523,AD3523)-1,0)</f>
        <v>0</v>
      </c>
    </row>
    <row r="3524" spans="24:31" x14ac:dyDescent="0.25">
      <c r="X3524" s="1"/>
      <c r="Y3524" s="1"/>
      <c r="AD3524">
        <f>IF(data[[#This Row],[type]]="score",SUMPRODUCT($J$1:$AC$1,data[[#This Row],[ci.hts_index]:[stat.tb]]),-1)</f>
        <v>-1</v>
      </c>
      <c r="AE3524">
        <f>IF(data[[#This Row],[type]]="score",RANK(data[[#This Row],[score]],data[score])+COUNTIF($AD$3:AD3524,AD3524)-1,0)</f>
        <v>0</v>
      </c>
    </row>
    <row r="3525" spans="24:31" x14ac:dyDescent="0.25">
      <c r="X3525" s="1"/>
      <c r="Y3525" s="1"/>
      <c r="AD3525">
        <f>IF(data[[#This Row],[type]]="score",SUMPRODUCT($J$1:$AC$1,data[[#This Row],[ci.hts_index]:[stat.tb]]),-1)</f>
        <v>-1</v>
      </c>
      <c r="AE3525">
        <f>IF(data[[#This Row],[type]]="score",RANK(data[[#This Row],[score]],data[score])+COUNTIF($AD$3:AD3525,AD3525)-1,0)</f>
        <v>0</v>
      </c>
    </row>
    <row r="3526" spans="24:31" x14ac:dyDescent="0.25">
      <c r="X3526" s="1"/>
      <c r="Y3526" s="1"/>
      <c r="AD3526">
        <f>IF(data[[#This Row],[type]]="score",SUMPRODUCT($J$1:$AC$1,data[[#This Row],[ci.hts_index]:[stat.tb]]),-1)</f>
        <v>-1</v>
      </c>
      <c r="AE3526">
        <f>IF(data[[#This Row],[type]]="score",RANK(data[[#This Row],[score]],data[score])+COUNTIF($AD$3:AD3526,AD3526)-1,0)</f>
        <v>0</v>
      </c>
    </row>
    <row r="3527" spans="24:31" x14ac:dyDescent="0.25">
      <c r="X3527" s="1"/>
      <c r="Y3527" s="1"/>
      <c r="AD3527">
        <f>IF(data[[#This Row],[type]]="score",SUMPRODUCT($J$1:$AC$1,data[[#This Row],[ci.hts_index]:[stat.tb]]),-1)</f>
        <v>-1</v>
      </c>
      <c r="AE3527">
        <f>IF(data[[#This Row],[type]]="score",RANK(data[[#This Row],[score]],data[score])+COUNTIF($AD$3:AD3527,AD3527)-1,0)</f>
        <v>0</v>
      </c>
    </row>
    <row r="3528" spans="24:31" x14ac:dyDescent="0.25">
      <c r="X3528" s="1"/>
      <c r="Y3528" s="1"/>
      <c r="AD3528">
        <f>IF(data[[#This Row],[type]]="score",SUMPRODUCT($J$1:$AC$1,data[[#This Row],[ci.hts_index]:[stat.tb]]),-1)</f>
        <v>-1</v>
      </c>
      <c r="AE3528">
        <f>IF(data[[#This Row],[type]]="score",RANK(data[[#This Row],[score]],data[score])+COUNTIF($AD$3:AD3528,AD3528)-1,0)</f>
        <v>0</v>
      </c>
    </row>
    <row r="3529" spans="24:31" x14ac:dyDescent="0.25">
      <c r="X3529" s="1"/>
      <c r="Y3529" s="1"/>
      <c r="AD3529">
        <f>IF(data[[#This Row],[type]]="score",SUMPRODUCT($J$1:$AC$1,data[[#This Row],[ci.hts_index]:[stat.tb]]),-1)</f>
        <v>-1</v>
      </c>
      <c r="AE3529">
        <f>IF(data[[#This Row],[type]]="score",RANK(data[[#This Row],[score]],data[score])+COUNTIF($AD$3:AD3529,AD3529)-1,0)</f>
        <v>0</v>
      </c>
    </row>
    <row r="3530" spans="24:31" x14ac:dyDescent="0.25">
      <c r="X3530" s="1"/>
      <c r="Y3530" s="1"/>
      <c r="AD3530">
        <f>IF(data[[#This Row],[type]]="score",SUMPRODUCT($J$1:$AC$1,data[[#This Row],[ci.hts_index]:[stat.tb]]),-1)</f>
        <v>-1</v>
      </c>
      <c r="AE3530">
        <f>IF(data[[#This Row],[type]]="score",RANK(data[[#This Row],[score]],data[score])+COUNTIF($AD$3:AD3530,AD3530)-1,0)</f>
        <v>0</v>
      </c>
    </row>
    <row r="3531" spans="24:31" x14ac:dyDescent="0.25">
      <c r="X3531" s="1"/>
      <c r="Y3531" s="1"/>
      <c r="AD3531">
        <f>IF(data[[#This Row],[type]]="score",SUMPRODUCT($J$1:$AC$1,data[[#This Row],[ci.hts_index]:[stat.tb]]),-1)</f>
        <v>-1</v>
      </c>
      <c r="AE3531">
        <f>IF(data[[#This Row],[type]]="score",RANK(data[[#This Row],[score]],data[score])+COUNTIF($AD$3:AD3531,AD3531)-1,0)</f>
        <v>0</v>
      </c>
    </row>
    <row r="3532" spans="24:31" x14ac:dyDescent="0.25">
      <c r="X3532" s="1"/>
      <c r="Y3532" s="1"/>
      <c r="AD3532">
        <f>IF(data[[#This Row],[type]]="score",SUMPRODUCT($J$1:$AC$1,data[[#This Row],[ci.hts_index]:[stat.tb]]),-1)</f>
        <v>-1</v>
      </c>
      <c r="AE3532">
        <f>IF(data[[#This Row],[type]]="score",RANK(data[[#This Row],[score]],data[score])+COUNTIF($AD$3:AD3532,AD3532)-1,0)</f>
        <v>0</v>
      </c>
    </row>
    <row r="3533" spans="24:31" x14ac:dyDescent="0.25">
      <c r="X3533" s="1"/>
      <c r="Y3533" s="1"/>
      <c r="AD3533">
        <f>IF(data[[#This Row],[type]]="score",SUMPRODUCT($J$1:$AC$1,data[[#This Row],[ci.hts_index]:[stat.tb]]),-1)</f>
        <v>-1</v>
      </c>
      <c r="AE3533">
        <f>IF(data[[#This Row],[type]]="score",RANK(data[[#This Row],[score]],data[score])+COUNTIF($AD$3:AD3533,AD3533)-1,0)</f>
        <v>0</v>
      </c>
    </row>
    <row r="3534" spans="24:31" x14ac:dyDescent="0.25">
      <c r="X3534" s="1"/>
      <c r="Y3534" s="1"/>
      <c r="AD3534">
        <f>IF(data[[#This Row],[type]]="score",SUMPRODUCT($J$1:$AC$1,data[[#This Row],[ci.hts_index]:[stat.tb]]),-1)</f>
        <v>-1</v>
      </c>
      <c r="AE3534">
        <f>IF(data[[#This Row],[type]]="score",RANK(data[[#This Row],[score]],data[score])+COUNTIF($AD$3:AD3534,AD3534)-1,0)</f>
        <v>0</v>
      </c>
    </row>
    <row r="3535" spans="24:31" x14ac:dyDescent="0.25">
      <c r="X3535" s="1"/>
      <c r="Y3535" s="1"/>
      <c r="AD3535">
        <f>IF(data[[#This Row],[type]]="score",SUMPRODUCT($J$1:$AC$1,data[[#This Row],[ci.hts_index]:[stat.tb]]),-1)</f>
        <v>-1</v>
      </c>
      <c r="AE3535">
        <f>IF(data[[#This Row],[type]]="score",RANK(data[[#This Row],[score]],data[score])+COUNTIF($AD$3:AD3535,AD3535)-1,0)</f>
        <v>0</v>
      </c>
    </row>
    <row r="3536" spans="24:31" x14ac:dyDescent="0.25">
      <c r="X3536" s="1"/>
      <c r="Y3536" s="1"/>
      <c r="AD3536">
        <f>IF(data[[#This Row],[type]]="score",SUMPRODUCT($J$1:$AC$1,data[[#This Row],[ci.hts_index]:[stat.tb]]),-1)</f>
        <v>-1</v>
      </c>
      <c r="AE3536">
        <f>IF(data[[#This Row],[type]]="score",RANK(data[[#This Row],[score]],data[score])+COUNTIF($AD$3:AD3536,AD3536)-1,0)</f>
        <v>0</v>
      </c>
    </row>
    <row r="3537" spans="24:31" x14ac:dyDescent="0.25">
      <c r="X3537" s="1"/>
      <c r="Y3537" s="1"/>
      <c r="AD3537">
        <f>IF(data[[#This Row],[type]]="score",SUMPRODUCT($J$1:$AC$1,data[[#This Row],[ci.hts_index]:[stat.tb]]),-1)</f>
        <v>-1</v>
      </c>
      <c r="AE3537">
        <f>IF(data[[#This Row],[type]]="score",RANK(data[[#This Row],[score]],data[score])+COUNTIF($AD$3:AD3537,AD3537)-1,0)</f>
        <v>0</v>
      </c>
    </row>
    <row r="3538" spans="24:31" x14ac:dyDescent="0.25">
      <c r="X3538" s="1"/>
      <c r="Y3538" s="1"/>
      <c r="AD3538">
        <f>IF(data[[#This Row],[type]]="score",SUMPRODUCT($J$1:$AC$1,data[[#This Row],[ci.hts_index]:[stat.tb]]),-1)</f>
        <v>-1</v>
      </c>
      <c r="AE3538">
        <f>IF(data[[#This Row],[type]]="score",RANK(data[[#This Row],[score]],data[score])+COUNTIF($AD$3:AD3538,AD3538)-1,0)</f>
        <v>0</v>
      </c>
    </row>
    <row r="3539" spans="24:31" x14ac:dyDescent="0.25">
      <c r="X3539" s="1"/>
      <c r="Y3539" s="1"/>
      <c r="AD3539">
        <f>IF(data[[#This Row],[type]]="score",SUMPRODUCT($J$1:$AC$1,data[[#This Row],[ci.hts_index]:[stat.tb]]),-1)</f>
        <v>-1</v>
      </c>
      <c r="AE3539">
        <f>IF(data[[#This Row],[type]]="score",RANK(data[[#This Row],[score]],data[score])+COUNTIF($AD$3:AD3539,AD3539)-1,0)</f>
        <v>0</v>
      </c>
    </row>
    <row r="3540" spans="24:31" x14ac:dyDescent="0.25">
      <c r="X3540" s="1"/>
      <c r="Y3540" s="1"/>
      <c r="AD3540">
        <f>IF(data[[#This Row],[type]]="score",SUMPRODUCT($J$1:$AC$1,data[[#This Row],[ci.hts_index]:[stat.tb]]),-1)</f>
        <v>-1</v>
      </c>
      <c r="AE3540">
        <f>IF(data[[#This Row],[type]]="score",RANK(data[[#This Row],[score]],data[score])+COUNTIF($AD$3:AD3540,AD3540)-1,0)</f>
        <v>0</v>
      </c>
    </row>
    <row r="3541" spans="24:31" x14ac:dyDescent="0.25">
      <c r="X3541" s="1"/>
      <c r="Y3541" s="1"/>
      <c r="AD3541">
        <f>IF(data[[#This Row],[type]]="score",SUMPRODUCT($J$1:$AC$1,data[[#This Row],[ci.hts_index]:[stat.tb]]),-1)</f>
        <v>-1</v>
      </c>
      <c r="AE3541">
        <f>IF(data[[#This Row],[type]]="score",RANK(data[[#This Row],[score]],data[score])+COUNTIF($AD$3:AD3541,AD3541)-1,0)</f>
        <v>0</v>
      </c>
    </row>
    <row r="3542" spans="24:31" x14ac:dyDescent="0.25">
      <c r="X3542" s="1"/>
      <c r="Y3542" s="1"/>
      <c r="AD3542">
        <f>IF(data[[#This Row],[type]]="score",SUMPRODUCT($J$1:$AC$1,data[[#This Row],[ci.hts_index]:[stat.tb]]),-1)</f>
        <v>-1</v>
      </c>
      <c r="AE3542">
        <f>IF(data[[#This Row],[type]]="score",RANK(data[[#This Row],[score]],data[score])+COUNTIF($AD$3:AD3542,AD3542)-1,0)</f>
        <v>0</v>
      </c>
    </row>
    <row r="3543" spans="24:31" x14ac:dyDescent="0.25">
      <c r="X3543" s="1"/>
      <c r="Y3543" s="1"/>
      <c r="AD3543">
        <f>IF(data[[#This Row],[type]]="score",SUMPRODUCT($J$1:$AC$1,data[[#This Row],[ci.hts_index]:[stat.tb]]),-1)</f>
        <v>-1</v>
      </c>
      <c r="AE3543">
        <f>IF(data[[#This Row],[type]]="score",RANK(data[[#This Row],[score]],data[score])+COUNTIF($AD$3:AD3543,AD3543)-1,0)</f>
        <v>0</v>
      </c>
    </row>
    <row r="3544" spans="24:31" x14ac:dyDescent="0.25">
      <c r="X3544" s="1"/>
      <c r="Y3544" s="1"/>
      <c r="AD3544">
        <f>IF(data[[#This Row],[type]]="score",SUMPRODUCT($J$1:$AC$1,data[[#This Row],[ci.hts_index]:[stat.tb]]),-1)</f>
        <v>-1</v>
      </c>
      <c r="AE3544">
        <f>IF(data[[#This Row],[type]]="score",RANK(data[[#This Row],[score]],data[score])+COUNTIF($AD$3:AD3544,AD3544)-1,0)</f>
        <v>0</v>
      </c>
    </row>
    <row r="3545" spans="24:31" x14ac:dyDescent="0.25">
      <c r="X3545" s="1"/>
      <c r="Y3545" s="1"/>
      <c r="AD3545">
        <f>IF(data[[#This Row],[type]]="score",SUMPRODUCT($J$1:$AC$1,data[[#This Row],[ci.hts_index]:[stat.tb]]),-1)</f>
        <v>-1</v>
      </c>
      <c r="AE3545">
        <f>IF(data[[#This Row],[type]]="score",RANK(data[[#This Row],[score]],data[score])+COUNTIF($AD$3:AD3545,AD3545)-1,0)</f>
        <v>0</v>
      </c>
    </row>
    <row r="3546" spans="24:31" x14ac:dyDescent="0.25">
      <c r="X3546" s="1"/>
      <c r="Y3546" s="1"/>
      <c r="AD3546">
        <f>IF(data[[#This Row],[type]]="score",SUMPRODUCT($J$1:$AC$1,data[[#This Row],[ci.hts_index]:[stat.tb]]),-1)</f>
        <v>-1</v>
      </c>
      <c r="AE3546">
        <f>IF(data[[#This Row],[type]]="score",RANK(data[[#This Row],[score]],data[score])+COUNTIF($AD$3:AD3546,AD3546)-1,0)</f>
        <v>0</v>
      </c>
    </row>
    <row r="3547" spans="24:31" x14ac:dyDescent="0.25">
      <c r="X3547" s="1"/>
      <c r="Y3547" s="1"/>
      <c r="AD3547">
        <f>IF(data[[#This Row],[type]]="score",SUMPRODUCT($J$1:$AC$1,data[[#This Row],[ci.hts_index]:[stat.tb]]),-1)</f>
        <v>-1</v>
      </c>
      <c r="AE3547">
        <f>IF(data[[#This Row],[type]]="score",RANK(data[[#This Row],[score]],data[score])+COUNTIF($AD$3:AD3547,AD3547)-1,0)</f>
        <v>0</v>
      </c>
    </row>
    <row r="3548" spans="24:31" x14ac:dyDescent="0.25">
      <c r="X3548" s="1"/>
      <c r="Y3548" s="1"/>
      <c r="AD3548">
        <f>IF(data[[#This Row],[type]]="score",SUMPRODUCT($J$1:$AC$1,data[[#This Row],[ci.hts_index]:[stat.tb]]),-1)</f>
        <v>-1</v>
      </c>
      <c r="AE3548">
        <f>IF(data[[#This Row],[type]]="score",RANK(data[[#This Row],[score]],data[score])+COUNTIF($AD$3:AD3548,AD3548)-1,0)</f>
        <v>0</v>
      </c>
    </row>
    <row r="3549" spans="24:31" x14ac:dyDescent="0.25">
      <c r="X3549" s="1"/>
      <c r="Y3549" s="1"/>
      <c r="AD3549">
        <f>IF(data[[#This Row],[type]]="score",SUMPRODUCT($J$1:$AC$1,data[[#This Row],[ci.hts_index]:[stat.tb]]),-1)</f>
        <v>-1</v>
      </c>
      <c r="AE3549">
        <f>IF(data[[#This Row],[type]]="score",RANK(data[[#This Row],[score]],data[score])+COUNTIF($AD$3:AD3549,AD3549)-1,0)</f>
        <v>0</v>
      </c>
    </row>
    <row r="3550" spans="24:31" x14ac:dyDescent="0.25">
      <c r="X3550" s="1"/>
      <c r="Y3550" s="1"/>
      <c r="AD3550">
        <f>IF(data[[#This Row],[type]]="score",SUMPRODUCT($J$1:$AC$1,data[[#This Row],[ci.hts_index]:[stat.tb]]),-1)</f>
        <v>-1</v>
      </c>
      <c r="AE3550">
        <f>IF(data[[#This Row],[type]]="score",RANK(data[[#This Row],[score]],data[score])+COUNTIF($AD$3:AD3550,AD3550)-1,0)</f>
        <v>0</v>
      </c>
    </row>
    <row r="3551" spans="24:31" x14ac:dyDescent="0.25">
      <c r="X3551" s="1"/>
      <c r="Y3551" s="1"/>
      <c r="AD3551">
        <f>IF(data[[#This Row],[type]]="score",SUMPRODUCT($J$1:$AC$1,data[[#This Row],[ci.hts_index]:[stat.tb]]),-1)</f>
        <v>-1</v>
      </c>
      <c r="AE3551">
        <f>IF(data[[#This Row],[type]]="score",RANK(data[[#This Row],[score]],data[score])+COUNTIF($AD$3:AD3551,AD3551)-1,0)</f>
        <v>0</v>
      </c>
    </row>
    <row r="3552" spans="24:31" x14ac:dyDescent="0.25">
      <c r="X3552" s="1"/>
      <c r="Y3552" s="1"/>
      <c r="AD3552">
        <f>IF(data[[#This Row],[type]]="score",SUMPRODUCT($J$1:$AC$1,data[[#This Row],[ci.hts_index]:[stat.tb]]),-1)</f>
        <v>-1</v>
      </c>
      <c r="AE3552">
        <f>IF(data[[#This Row],[type]]="score",RANK(data[[#This Row],[score]],data[score])+COUNTIF($AD$3:AD3552,AD3552)-1,0)</f>
        <v>0</v>
      </c>
    </row>
    <row r="3553" spans="24:31" x14ac:dyDescent="0.25">
      <c r="X3553" s="1"/>
      <c r="Y3553" s="1"/>
      <c r="AD3553">
        <f>IF(data[[#This Row],[type]]="score",SUMPRODUCT($J$1:$AC$1,data[[#This Row],[ci.hts_index]:[stat.tb]]),-1)</f>
        <v>-1</v>
      </c>
      <c r="AE3553">
        <f>IF(data[[#This Row],[type]]="score",RANK(data[[#This Row],[score]],data[score])+COUNTIF($AD$3:AD3553,AD3553)-1,0)</f>
        <v>0</v>
      </c>
    </row>
    <row r="3554" spans="24:31" x14ac:dyDescent="0.25">
      <c r="X3554" s="1"/>
      <c r="Y3554" s="1"/>
      <c r="AD3554">
        <f>IF(data[[#This Row],[type]]="score",SUMPRODUCT($J$1:$AC$1,data[[#This Row],[ci.hts_index]:[stat.tb]]),-1)</f>
        <v>-1</v>
      </c>
      <c r="AE3554">
        <f>IF(data[[#This Row],[type]]="score",RANK(data[[#This Row],[score]],data[score])+COUNTIF($AD$3:AD3554,AD3554)-1,0)</f>
        <v>0</v>
      </c>
    </row>
    <row r="3555" spans="24:31" x14ac:dyDescent="0.25">
      <c r="X3555" s="1"/>
      <c r="Y3555" s="1"/>
      <c r="AD3555">
        <f>IF(data[[#This Row],[type]]="score",SUMPRODUCT($J$1:$AC$1,data[[#This Row],[ci.hts_index]:[stat.tb]]),-1)</f>
        <v>-1</v>
      </c>
      <c r="AE3555">
        <f>IF(data[[#This Row],[type]]="score",RANK(data[[#This Row],[score]],data[score])+COUNTIF($AD$3:AD3555,AD3555)-1,0)</f>
        <v>0</v>
      </c>
    </row>
    <row r="3556" spans="24:31" x14ac:dyDescent="0.25">
      <c r="X3556" s="1"/>
      <c r="Y3556" s="1"/>
      <c r="AD3556">
        <f>IF(data[[#This Row],[type]]="score",SUMPRODUCT($J$1:$AC$1,data[[#This Row],[ci.hts_index]:[stat.tb]]),-1)</f>
        <v>-1</v>
      </c>
      <c r="AE3556">
        <f>IF(data[[#This Row],[type]]="score",RANK(data[[#This Row],[score]],data[score])+COUNTIF($AD$3:AD3556,AD3556)-1,0)</f>
        <v>0</v>
      </c>
    </row>
    <row r="3557" spans="24:31" x14ac:dyDescent="0.25">
      <c r="X3557" s="1"/>
      <c r="Y3557" s="1"/>
      <c r="AD3557">
        <f>IF(data[[#This Row],[type]]="score",SUMPRODUCT($J$1:$AC$1,data[[#This Row],[ci.hts_index]:[stat.tb]]),-1)</f>
        <v>-1</v>
      </c>
      <c r="AE3557">
        <f>IF(data[[#This Row],[type]]="score",RANK(data[[#This Row],[score]],data[score])+COUNTIF($AD$3:AD3557,AD3557)-1,0)</f>
        <v>0</v>
      </c>
    </row>
    <row r="3558" spans="24:31" x14ac:dyDescent="0.25">
      <c r="X3558" s="1"/>
      <c r="Y3558" s="1"/>
      <c r="AD3558">
        <f>IF(data[[#This Row],[type]]="score",SUMPRODUCT($J$1:$AC$1,data[[#This Row],[ci.hts_index]:[stat.tb]]),-1)</f>
        <v>-1</v>
      </c>
      <c r="AE3558">
        <f>IF(data[[#This Row],[type]]="score",RANK(data[[#This Row],[score]],data[score])+COUNTIF($AD$3:AD3558,AD3558)-1,0)</f>
        <v>0</v>
      </c>
    </row>
    <row r="3559" spans="24:31" x14ac:dyDescent="0.25">
      <c r="X3559" s="1"/>
      <c r="Y3559" s="1"/>
      <c r="AD3559">
        <f>IF(data[[#This Row],[type]]="score",SUMPRODUCT($J$1:$AC$1,data[[#This Row],[ci.hts_index]:[stat.tb]]),-1)</f>
        <v>-1</v>
      </c>
      <c r="AE3559">
        <f>IF(data[[#This Row],[type]]="score",RANK(data[[#This Row],[score]],data[score])+COUNTIF($AD$3:AD3559,AD3559)-1,0)</f>
        <v>0</v>
      </c>
    </row>
    <row r="3560" spans="24:31" x14ac:dyDescent="0.25">
      <c r="X3560" s="1"/>
      <c r="Y3560" s="1"/>
      <c r="AD3560">
        <f>IF(data[[#This Row],[type]]="score",SUMPRODUCT($J$1:$AC$1,data[[#This Row],[ci.hts_index]:[stat.tb]]),-1)</f>
        <v>-1</v>
      </c>
      <c r="AE3560">
        <f>IF(data[[#This Row],[type]]="score",RANK(data[[#This Row],[score]],data[score])+COUNTIF($AD$3:AD3560,AD3560)-1,0)</f>
        <v>0</v>
      </c>
    </row>
    <row r="3561" spans="24:31" x14ac:dyDescent="0.25">
      <c r="X3561" s="1"/>
      <c r="Y3561" s="1"/>
      <c r="AD3561">
        <f>IF(data[[#This Row],[type]]="score",SUMPRODUCT($J$1:$AC$1,data[[#This Row],[ci.hts_index]:[stat.tb]]),-1)</f>
        <v>-1</v>
      </c>
      <c r="AE3561">
        <f>IF(data[[#This Row],[type]]="score",RANK(data[[#This Row],[score]],data[score])+COUNTIF($AD$3:AD3561,AD3561)-1,0)</f>
        <v>0</v>
      </c>
    </row>
    <row r="3562" spans="24:31" x14ac:dyDescent="0.25">
      <c r="X3562" s="1"/>
      <c r="Y3562" s="1"/>
      <c r="AD3562">
        <f>IF(data[[#This Row],[type]]="score",SUMPRODUCT($J$1:$AC$1,data[[#This Row],[ci.hts_index]:[stat.tb]]),-1)</f>
        <v>-1</v>
      </c>
      <c r="AE3562">
        <f>IF(data[[#This Row],[type]]="score",RANK(data[[#This Row],[score]],data[score])+COUNTIF($AD$3:AD3562,AD3562)-1,0)</f>
        <v>0</v>
      </c>
    </row>
    <row r="3563" spans="24:31" x14ac:dyDescent="0.25">
      <c r="X3563" s="1"/>
      <c r="Y3563" s="1"/>
      <c r="AD3563">
        <f>IF(data[[#This Row],[type]]="score",SUMPRODUCT($J$1:$AC$1,data[[#This Row],[ci.hts_index]:[stat.tb]]),-1)</f>
        <v>-1</v>
      </c>
      <c r="AE3563">
        <f>IF(data[[#This Row],[type]]="score",RANK(data[[#This Row],[score]],data[score])+COUNTIF($AD$3:AD3563,AD3563)-1,0)</f>
        <v>0</v>
      </c>
    </row>
    <row r="3564" spans="24:31" x14ac:dyDescent="0.25">
      <c r="X3564" s="1"/>
      <c r="Y3564" s="1"/>
      <c r="AD3564">
        <f>IF(data[[#This Row],[type]]="score",SUMPRODUCT($J$1:$AC$1,data[[#This Row],[ci.hts_index]:[stat.tb]]),-1)</f>
        <v>-1</v>
      </c>
      <c r="AE3564">
        <f>IF(data[[#This Row],[type]]="score",RANK(data[[#This Row],[score]],data[score])+COUNTIF($AD$3:AD3564,AD3564)-1,0)</f>
        <v>0</v>
      </c>
    </row>
    <row r="3565" spans="24:31" x14ac:dyDescent="0.25">
      <c r="X3565" s="1"/>
      <c r="Y3565" s="1"/>
      <c r="AD3565">
        <f>IF(data[[#This Row],[type]]="score",SUMPRODUCT($J$1:$AC$1,data[[#This Row],[ci.hts_index]:[stat.tb]]),-1)</f>
        <v>-1</v>
      </c>
      <c r="AE3565">
        <f>IF(data[[#This Row],[type]]="score",RANK(data[[#This Row],[score]],data[score])+COUNTIF($AD$3:AD3565,AD3565)-1,0)</f>
        <v>0</v>
      </c>
    </row>
    <row r="3566" spans="24:31" x14ac:dyDescent="0.25">
      <c r="X3566" s="1"/>
      <c r="Y3566" s="1"/>
      <c r="AD3566">
        <f>IF(data[[#This Row],[type]]="score",SUMPRODUCT($J$1:$AC$1,data[[#This Row],[ci.hts_index]:[stat.tb]]),-1)</f>
        <v>-1</v>
      </c>
      <c r="AE3566">
        <f>IF(data[[#This Row],[type]]="score",RANK(data[[#This Row],[score]],data[score])+COUNTIF($AD$3:AD3566,AD3566)-1,0)</f>
        <v>0</v>
      </c>
    </row>
    <row r="3567" spans="24:31" x14ac:dyDescent="0.25">
      <c r="X3567" s="1"/>
      <c r="Y3567" s="1"/>
      <c r="AD3567">
        <f>IF(data[[#This Row],[type]]="score",SUMPRODUCT($J$1:$AC$1,data[[#This Row],[ci.hts_index]:[stat.tb]]),-1)</f>
        <v>-1</v>
      </c>
      <c r="AE3567">
        <f>IF(data[[#This Row],[type]]="score",RANK(data[[#This Row],[score]],data[score])+COUNTIF($AD$3:AD3567,AD3567)-1,0)</f>
        <v>0</v>
      </c>
    </row>
    <row r="3568" spans="24:31" x14ac:dyDescent="0.25">
      <c r="X3568" s="1"/>
      <c r="Y3568" s="1"/>
      <c r="AD3568">
        <f>IF(data[[#This Row],[type]]="score",SUMPRODUCT($J$1:$AC$1,data[[#This Row],[ci.hts_index]:[stat.tb]]),-1)</f>
        <v>-1</v>
      </c>
      <c r="AE3568">
        <f>IF(data[[#This Row],[type]]="score",RANK(data[[#This Row],[score]],data[score])+COUNTIF($AD$3:AD3568,AD3568)-1,0)</f>
        <v>0</v>
      </c>
    </row>
    <row r="3569" spans="24:31" x14ac:dyDescent="0.25">
      <c r="X3569" s="1"/>
      <c r="Y3569" s="1"/>
      <c r="AD3569">
        <f>IF(data[[#This Row],[type]]="score",SUMPRODUCT($J$1:$AC$1,data[[#This Row],[ci.hts_index]:[stat.tb]]),-1)</f>
        <v>-1</v>
      </c>
      <c r="AE3569">
        <f>IF(data[[#This Row],[type]]="score",RANK(data[[#This Row],[score]],data[score])+COUNTIF($AD$3:AD3569,AD3569)-1,0)</f>
        <v>0</v>
      </c>
    </row>
    <row r="3570" spans="24:31" x14ac:dyDescent="0.25">
      <c r="X3570" s="1"/>
      <c r="Y3570" s="1"/>
      <c r="AD3570">
        <f>IF(data[[#This Row],[type]]="score",SUMPRODUCT($J$1:$AC$1,data[[#This Row],[ci.hts_index]:[stat.tb]]),-1)</f>
        <v>-1</v>
      </c>
      <c r="AE3570">
        <f>IF(data[[#This Row],[type]]="score",RANK(data[[#This Row],[score]],data[score])+COUNTIF($AD$3:AD3570,AD3570)-1,0)</f>
        <v>0</v>
      </c>
    </row>
    <row r="3571" spans="24:31" x14ac:dyDescent="0.25">
      <c r="X3571" s="1"/>
      <c r="Y3571" s="1"/>
      <c r="AD3571">
        <f>IF(data[[#This Row],[type]]="score",SUMPRODUCT($J$1:$AC$1,data[[#This Row],[ci.hts_index]:[stat.tb]]),-1)</f>
        <v>-1</v>
      </c>
      <c r="AE3571">
        <f>IF(data[[#This Row],[type]]="score",RANK(data[[#This Row],[score]],data[score])+COUNTIF($AD$3:AD3571,AD3571)-1,0)</f>
        <v>0</v>
      </c>
    </row>
    <row r="3572" spans="24:31" x14ac:dyDescent="0.25">
      <c r="X3572" s="1"/>
      <c r="Y3572" s="1"/>
      <c r="AD3572">
        <f>IF(data[[#This Row],[type]]="score",SUMPRODUCT($J$1:$AC$1,data[[#This Row],[ci.hts_index]:[stat.tb]]),-1)</f>
        <v>-1</v>
      </c>
      <c r="AE3572">
        <f>IF(data[[#This Row],[type]]="score",RANK(data[[#This Row],[score]],data[score])+COUNTIF($AD$3:AD3572,AD3572)-1,0)</f>
        <v>0</v>
      </c>
    </row>
    <row r="3573" spans="24:31" x14ac:dyDescent="0.25">
      <c r="X3573" s="1"/>
      <c r="Y3573" s="1"/>
      <c r="AD3573">
        <f>IF(data[[#This Row],[type]]="score",SUMPRODUCT($J$1:$AC$1,data[[#This Row],[ci.hts_index]:[stat.tb]]),-1)</f>
        <v>-1</v>
      </c>
      <c r="AE3573">
        <f>IF(data[[#This Row],[type]]="score",RANK(data[[#This Row],[score]],data[score])+COUNTIF($AD$3:AD3573,AD3573)-1,0)</f>
        <v>0</v>
      </c>
    </row>
    <row r="3574" spans="24:31" x14ac:dyDescent="0.25">
      <c r="X3574" s="1"/>
      <c r="Y3574" s="1"/>
      <c r="AD3574">
        <f>IF(data[[#This Row],[type]]="score",SUMPRODUCT($J$1:$AC$1,data[[#This Row],[ci.hts_index]:[stat.tb]]),-1)</f>
        <v>-1</v>
      </c>
      <c r="AE3574">
        <f>IF(data[[#This Row],[type]]="score",RANK(data[[#This Row],[score]],data[score])+COUNTIF($AD$3:AD3574,AD3574)-1,0)</f>
        <v>0</v>
      </c>
    </row>
    <row r="3575" spans="24:31" x14ac:dyDescent="0.25">
      <c r="X3575" s="1"/>
      <c r="Y3575" s="1"/>
      <c r="AD3575">
        <f>IF(data[[#This Row],[type]]="score",SUMPRODUCT($J$1:$AC$1,data[[#This Row],[ci.hts_index]:[stat.tb]]),-1)</f>
        <v>-1</v>
      </c>
      <c r="AE3575">
        <f>IF(data[[#This Row],[type]]="score",RANK(data[[#This Row],[score]],data[score])+COUNTIF($AD$3:AD3575,AD3575)-1,0)</f>
        <v>0</v>
      </c>
    </row>
    <row r="3576" spans="24:31" x14ac:dyDescent="0.25">
      <c r="X3576" s="1"/>
      <c r="Y3576" s="1"/>
      <c r="AD3576">
        <f>IF(data[[#This Row],[type]]="score",SUMPRODUCT($J$1:$AC$1,data[[#This Row],[ci.hts_index]:[stat.tb]]),-1)</f>
        <v>-1</v>
      </c>
      <c r="AE3576">
        <f>IF(data[[#This Row],[type]]="score",RANK(data[[#This Row],[score]],data[score])+COUNTIF($AD$3:AD3576,AD3576)-1,0)</f>
        <v>0</v>
      </c>
    </row>
    <row r="3577" spans="24:31" x14ac:dyDescent="0.25">
      <c r="X3577" s="1"/>
      <c r="Y3577" s="1"/>
      <c r="AD3577">
        <f>IF(data[[#This Row],[type]]="score",SUMPRODUCT($J$1:$AC$1,data[[#This Row],[ci.hts_index]:[stat.tb]]),-1)</f>
        <v>-1</v>
      </c>
      <c r="AE3577">
        <f>IF(data[[#This Row],[type]]="score",RANK(data[[#This Row],[score]],data[score])+COUNTIF($AD$3:AD3577,AD3577)-1,0)</f>
        <v>0</v>
      </c>
    </row>
    <row r="3578" spans="24:31" x14ac:dyDescent="0.25">
      <c r="X3578" s="1"/>
      <c r="Y3578" s="1"/>
      <c r="AD3578">
        <f>IF(data[[#This Row],[type]]="score",SUMPRODUCT($J$1:$AC$1,data[[#This Row],[ci.hts_index]:[stat.tb]]),-1)</f>
        <v>-1</v>
      </c>
      <c r="AE3578">
        <f>IF(data[[#This Row],[type]]="score",RANK(data[[#This Row],[score]],data[score])+COUNTIF($AD$3:AD3578,AD3578)-1,0)</f>
        <v>0</v>
      </c>
    </row>
    <row r="3579" spans="24:31" x14ac:dyDescent="0.25">
      <c r="X3579" s="1"/>
      <c r="Y3579" s="1"/>
      <c r="AD3579">
        <f>IF(data[[#This Row],[type]]="score",SUMPRODUCT($J$1:$AC$1,data[[#This Row],[ci.hts_index]:[stat.tb]]),-1)</f>
        <v>-1</v>
      </c>
      <c r="AE3579">
        <f>IF(data[[#This Row],[type]]="score",RANK(data[[#This Row],[score]],data[score])+COUNTIF($AD$3:AD3579,AD3579)-1,0)</f>
        <v>0</v>
      </c>
    </row>
    <row r="3580" spans="24:31" x14ac:dyDescent="0.25">
      <c r="X3580" s="1"/>
      <c r="Y3580" s="1"/>
      <c r="AD3580">
        <f>IF(data[[#This Row],[type]]="score",SUMPRODUCT($J$1:$AC$1,data[[#This Row],[ci.hts_index]:[stat.tb]]),-1)</f>
        <v>-1</v>
      </c>
      <c r="AE3580">
        <f>IF(data[[#This Row],[type]]="score",RANK(data[[#This Row],[score]],data[score])+COUNTIF($AD$3:AD3580,AD3580)-1,0)</f>
        <v>0</v>
      </c>
    </row>
    <row r="3581" spans="24:31" x14ac:dyDescent="0.25">
      <c r="X3581" s="1"/>
      <c r="Y3581" s="1"/>
      <c r="AD3581">
        <f>IF(data[[#This Row],[type]]="score",SUMPRODUCT($J$1:$AC$1,data[[#This Row],[ci.hts_index]:[stat.tb]]),-1)</f>
        <v>-1</v>
      </c>
      <c r="AE3581">
        <f>IF(data[[#This Row],[type]]="score",RANK(data[[#This Row],[score]],data[score])+COUNTIF($AD$3:AD3581,AD3581)-1,0)</f>
        <v>0</v>
      </c>
    </row>
    <row r="3582" spans="24:31" x14ac:dyDescent="0.25">
      <c r="X3582" s="1"/>
      <c r="Y3582" s="1"/>
      <c r="AD3582">
        <f>IF(data[[#This Row],[type]]="score",SUMPRODUCT($J$1:$AC$1,data[[#This Row],[ci.hts_index]:[stat.tb]]),-1)</f>
        <v>-1</v>
      </c>
      <c r="AE3582">
        <f>IF(data[[#This Row],[type]]="score",RANK(data[[#This Row],[score]],data[score])+COUNTIF($AD$3:AD3582,AD3582)-1,0)</f>
        <v>0</v>
      </c>
    </row>
    <row r="3583" spans="24:31" x14ac:dyDescent="0.25">
      <c r="X3583" s="1"/>
      <c r="Y3583" s="1"/>
      <c r="AD3583">
        <f>IF(data[[#This Row],[type]]="score",SUMPRODUCT($J$1:$AC$1,data[[#This Row],[ci.hts_index]:[stat.tb]]),-1)</f>
        <v>-1</v>
      </c>
      <c r="AE3583">
        <f>IF(data[[#This Row],[type]]="score",RANK(data[[#This Row],[score]],data[score])+COUNTIF($AD$3:AD3583,AD3583)-1,0)</f>
        <v>0</v>
      </c>
    </row>
    <row r="3584" spans="24:31" x14ac:dyDescent="0.25">
      <c r="X3584" s="1"/>
      <c r="Y3584" s="1"/>
      <c r="AD3584">
        <f>IF(data[[#This Row],[type]]="score",SUMPRODUCT($J$1:$AC$1,data[[#This Row],[ci.hts_index]:[stat.tb]]),-1)</f>
        <v>-1</v>
      </c>
      <c r="AE3584">
        <f>IF(data[[#This Row],[type]]="score",RANK(data[[#This Row],[score]],data[score])+COUNTIF($AD$3:AD3584,AD3584)-1,0)</f>
        <v>0</v>
      </c>
    </row>
    <row r="3585" spans="24:31" x14ac:dyDescent="0.25">
      <c r="X3585" s="1"/>
      <c r="Y3585" s="1"/>
      <c r="AD3585">
        <f>IF(data[[#This Row],[type]]="score",SUMPRODUCT($J$1:$AC$1,data[[#This Row],[ci.hts_index]:[stat.tb]]),-1)</f>
        <v>-1</v>
      </c>
      <c r="AE3585">
        <f>IF(data[[#This Row],[type]]="score",RANK(data[[#This Row],[score]],data[score])+COUNTIF($AD$3:AD3585,AD3585)-1,0)</f>
        <v>0</v>
      </c>
    </row>
    <row r="3586" spans="24:31" x14ac:dyDescent="0.25">
      <c r="X3586" s="1"/>
      <c r="Y3586" s="1"/>
      <c r="AD3586">
        <f>IF(data[[#This Row],[type]]="score",SUMPRODUCT($J$1:$AC$1,data[[#This Row],[ci.hts_index]:[stat.tb]]),-1)</f>
        <v>-1</v>
      </c>
      <c r="AE3586">
        <f>IF(data[[#This Row],[type]]="score",RANK(data[[#This Row],[score]],data[score])+COUNTIF($AD$3:AD3586,AD3586)-1,0)</f>
        <v>0</v>
      </c>
    </row>
    <row r="3587" spans="24:31" x14ac:dyDescent="0.25">
      <c r="X3587" s="1"/>
      <c r="Y3587" s="1"/>
      <c r="AD3587">
        <f>IF(data[[#This Row],[type]]="score",SUMPRODUCT($J$1:$AC$1,data[[#This Row],[ci.hts_index]:[stat.tb]]),-1)</f>
        <v>-1</v>
      </c>
      <c r="AE3587">
        <f>IF(data[[#This Row],[type]]="score",RANK(data[[#This Row],[score]],data[score])+COUNTIF($AD$3:AD3587,AD3587)-1,0)</f>
        <v>0</v>
      </c>
    </row>
    <row r="3588" spans="24:31" x14ac:dyDescent="0.25">
      <c r="X3588" s="1"/>
      <c r="Y3588" s="1"/>
      <c r="AD3588">
        <f>IF(data[[#This Row],[type]]="score",SUMPRODUCT($J$1:$AC$1,data[[#This Row],[ci.hts_index]:[stat.tb]]),-1)</f>
        <v>-1</v>
      </c>
      <c r="AE3588">
        <f>IF(data[[#This Row],[type]]="score",RANK(data[[#This Row],[score]],data[score])+COUNTIF($AD$3:AD3588,AD3588)-1,0)</f>
        <v>0</v>
      </c>
    </row>
    <row r="3589" spans="24:31" x14ac:dyDescent="0.25">
      <c r="X3589" s="1"/>
      <c r="Y3589" s="1"/>
      <c r="AD3589">
        <f>IF(data[[#This Row],[type]]="score",SUMPRODUCT($J$1:$AC$1,data[[#This Row],[ci.hts_index]:[stat.tb]]),-1)</f>
        <v>-1</v>
      </c>
      <c r="AE3589">
        <f>IF(data[[#This Row],[type]]="score",RANK(data[[#This Row],[score]],data[score])+COUNTIF($AD$3:AD3589,AD3589)-1,0)</f>
        <v>0</v>
      </c>
    </row>
    <row r="3590" spans="24:31" x14ac:dyDescent="0.25">
      <c r="X3590" s="1"/>
      <c r="Y3590" s="1"/>
      <c r="AD3590">
        <f>IF(data[[#This Row],[type]]="score",SUMPRODUCT($J$1:$AC$1,data[[#This Row],[ci.hts_index]:[stat.tb]]),-1)</f>
        <v>-1</v>
      </c>
      <c r="AE3590">
        <f>IF(data[[#This Row],[type]]="score",RANK(data[[#This Row],[score]],data[score])+COUNTIF($AD$3:AD3590,AD3590)-1,0)</f>
        <v>0</v>
      </c>
    </row>
    <row r="3591" spans="24:31" x14ac:dyDescent="0.25">
      <c r="X3591" s="1"/>
      <c r="Y3591" s="1"/>
      <c r="AD3591">
        <f>IF(data[[#This Row],[type]]="score",SUMPRODUCT($J$1:$AC$1,data[[#This Row],[ci.hts_index]:[stat.tb]]),-1)</f>
        <v>-1</v>
      </c>
      <c r="AE3591">
        <f>IF(data[[#This Row],[type]]="score",RANK(data[[#This Row],[score]],data[score])+COUNTIF($AD$3:AD3591,AD3591)-1,0)</f>
        <v>0</v>
      </c>
    </row>
    <row r="3592" spans="24:31" x14ac:dyDescent="0.25">
      <c r="X3592" s="1"/>
      <c r="Y3592" s="1"/>
      <c r="AD3592">
        <f>IF(data[[#This Row],[type]]="score",SUMPRODUCT($J$1:$AC$1,data[[#This Row],[ci.hts_index]:[stat.tb]]),-1)</f>
        <v>-1</v>
      </c>
      <c r="AE3592">
        <f>IF(data[[#This Row],[type]]="score",RANK(data[[#This Row],[score]],data[score])+COUNTIF($AD$3:AD3592,AD3592)-1,0)</f>
        <v>0</v>
      </c>
    </row>
    <row r="3593" spans="24:31" x14ac:dyDescent="0.25">
      <c r="X3593" s="1"/>
      <c r="Y3593" s="1"/>
      <c r="AD3593">
        <f>IF(data[[#This Row],[type]]="score",SUMPRODUCT($J$1:$AC$1,data[[#This Row],[ci.hts_index]:[stat.tb]]),-1)</f>
        <v>-1</v>
      </c>
      <c r="AE3593">
        <f>IF(data[[#This Row],[type]]="score",RANK(data[[#This Row],[score]],data[score])+COUNTIF($AD$3:AD3593,AD3593)-1,0)</f>
        <v>0</v>
      </c>
    </row>
    <row r="3594" spans="24:31" x14ac:dyDescent="0.25">
      <c r="X3594" s="1"/>
      <c r="Y3594" s="1"/>
      <c r="AD3594">
        <f>IF(data[[#This Row],[type]]="score",SUMPRODUCT($J$1:$AC$1,data[[#This Row],[ci.hts_index]:[stat.tb]]),-1)</f>
        <v>-1</v>
      </c>
      <c r="AE3594">
        <f>IF(data[[#This Row],[type]]="score",RANK(data[[#This Row],[score]],data[score])+COUNTIF($AD$3:AD3594,AD3594)-1,0)</f>
        <v>0</v>
      </c>
    </row>
    <row r="3595" spans="24:31" x14ac:dyDescent="0.25">
      <c r="X3595" s="1"/>
      <c r="Y3595" s="1"/>
      <c r="AD3595">
        <f>IF(data[[#This Row],[type]]="score",SUMPRODUCT($J$1:$AC$1,data[[#This Row],[ci.hts_index]:[stat.tb]]),-1)</f>
        <v>-1</v>
      </c>
      <c r="AE3595">
        <f>IF(data[[#This Row],[type]]="score",RANK(data[[#This Row],[score]],data[score])+COUNTIF($AD$3:AD3595,AD3595)-1,0)</f>
        <v>0</v>
      </c>
    </row>
    <row r="3596" spans="24:31" x14ac:dyDescent="0.25">
      <c r="X3596" s="1"/>
      <c r="Y3596" s="1"/>
      <c r="AD3596">
        <f>IF(data[[#This Row],[type]]="score",SUMPRODUCT($J$1:$AC$1,data[[#This Row],[ci.hts_index]:[stat.tb]]),-1)</f>
        <v>-1</v>
      </c>
      <c r="AE3596">
        <f>IF(data[[#This Row],[type]]="score",RANK(data[[#This Row],[score]],data[score])+COUNTIF($AD$3:AD3596,AD3596)-1,0)</f>
        <v>0</v>
      </c>
    </row>
    <row r="3597" spans="24:31" x14ac:dyDescent="0.25">
      <c r="X3597" s="1"/>
      <c r="Y3597" s="1"/>
      <c r="AD3597">
        <f>IF(data[[#This Row],[type]]="score",SUMPRODUCT($J$1:$AC$1,data[[#This Row],[ci.hts_index]:[stat.tb]]),-1)</f>
        <v>-1</v>
      </c>
      <c r="AE3597">
        <f>IF(data[[#This Row],[type]]="score",RANK(data[[#This Row],[score]],data[score])+COUNTIF($AD$3:AD3597,AD3597)-1,0)</f>
        <v>0</v>
      </c>
    </row>
    <row r="3598" spans="24:31" x14ac:dyDescent="0.25">
      <c r="X3598" s="1"/>
      <c r="Y3598" s="1"/>
      <c r="AD3598">
        <f>IF(data[[#This Row],[type]]="score",SUMPRODUCT($J$1:$AC$1,data[[#This Row],[ci.hts_index]:[stat.tb]]),-1)</f>
        <v>-1</v>
      </c>
      <c r="AE3598">
        <f>IF(data[[#This Row],[type]]="score",RANK(data[[#This Row],[score]],data[score])+COUNTIF($AD$3:AD3598,AD3598)-1,0)</f>
        <v>0</v>
      </c>
    </row>
    <row r="3599" spans="24:31" x14ac:dyDescent="0.25">
      <c r="X3599" s="1"/>
      <c r="Y3599" s="1"/>
      <c r="AD3599">
        <f>IF(data[[#This Row],[type]]="score",SUMPRODUCT($J$1:$AC$1,data[[#This Row],[ci.hts_index]:[stat.tb]]),-1)</f>
        <v>-1</v>
      </c>
      <c r="AE3599">
        <f>IF(data[[#This Row],[type]]="score",RANK(data[[#This Row],[score]],data[score])+COUNTIF($AD$3:AD3599,AD3599)-1,0)</f>
        <v>0</v>
      </c>
    </row>
    <row r="3600" spans="24:31" x14ac:dyDescent="0.25">
      <c r="X3600" s="1"/>
      <c r="Y3600" s="1"/>
      <c r="AD3600">
        <f>IF(data[[#This Row],[type]]="score",SUMPRODUCT($J$1:$AC$1,data[[#This Row],[ci.hts_index]:[stat.tb]]),-1)</f>
        <v>-1</v>
      </c>
      <c r="AE3600">
        <f>IF(data[[#This Row],[type]]="score",RANK(data[[#This Row],[score]],data[score])+COUNTIF($AD$3:AD3600,AD3600)-1,0)</f>
        <v>0</v>
      </c>
    </row>
    <row r="3601" spans="24:31" x14ac:dyDescent="0.25">
      <c r="X3601" s="1"/>
      <c r="Y3601" s="1"/>
      <c r="AD3601">
        <f>IF(data[[#This Row],[type]]="score",SUMPRODUCT($J$1:$AC$1,data[[#This Row],[ci.hts_index]:[stat.tb]]),-1)</f>
        <v>-1</v>
      </c>
      <c r="AE3601">
        <f>IF(data[[#This Row],[type]]="score",RANK(data[[#This Row],[score]],data[score])+COUNTIF($AD$3:AD3601,AD3601)-1,0)</f>
        <v>0</v>
      </c>
    </row>
    <row r="3602" spans="24:31" x14ac:dyDescent="0.25">
      <c r="X3602" s="1"/>
      <c r="Y3602" s="1"/>
      <c r="AD3602">
        <f>IF(data[[#This Row],[type]]="score",SUMPRODUCT($J$1:$AC$1,data[[#This Row],[ci.hts_index]:[stat.tb]]),-1)</f>
        <v>-1</v>
      </c>
      <c r="AE3602">
        <f>IF(data[[#This Row],[type]]="score",RANK(data[[#This Row],[score]],data[score])+COUNTIF($AD$3:AD3602,AD3602)-1,0)</f>
        <v>0</v>
      </c>
    </row>
    <row r="3603" spans="24:31" x14ac:dyDescent="0.25">
      <c r="X3603" s="1"/>
      <c r="Y3603" s="1"/>
      <c r="AD3603">
        <f>IF(data[[#This Row],[type]]="score",SUMPRODUCT($J$1:$AC$1,data[[#This Row],[ci.hts_index]:[stat.tb]]),-1)</f>
        <v>-1</v>
      </c>
      <c r="AE3603">
        <f>IF(data[[#This Row],[type]]="score",RANK(data[[#This Row],[score]],data[score])+COUNTIF($AD$3:AD3603,AD3603)-1,0)</f>
        <v>0</v>
      </c>
    </row>
    <row r="3604" spans="24:31" x14ac:dyDescent="0.25">
      <c r="X3604" s="1"/>
      <c r="Y3604" s="1"/>
      <c r="AD3604">
        <f>IF(data[[#This Row],[type]]="score",SUMPRODUCT($J$1:$AC$1,data[[#This Row],[ci.hts_index]:[stat.tb]]),-1)</f>
        <v>-1</v>
      </c>
      <c r="AE3604">
        <f>IF(data[[#This Row],[type]]="score",RANK(data[[#This Row],[score]],data[score])+COUNTIF($AD$3:AD3604,AD3604)-1,0)</f>
        <v>0</v>
      </c>
    </row>
    <row r="3605" spans="24:31" x14ac:dyDescent="0.25">
      <c r="X3605" s="1"/>
      <c r="Y3605" s="1"/>
      <c r="AD3605">
        <f>IF(data[[#This Row],[type]]="score",SUMPRODUCT($J$1:$AC$1,data[[#This Row],[ci.hts_index]:[stat.tb]]),-1)</f>
        <v>-1</v>
      </c>
      <c r="AE3605">
        <f>IF(data[[#This Row],[type]]="score",RANK(data[[#This Row],[score]],data[score])+COUNTIF($AD$3:AD3605,AD3605)-1,0)</f>
        <v>0</v>
      </c>
    </row>
    <row r="3606" spans="24:31" x14ac:dyDescent="0.25">
      <c r="X3606" s="1"/>
      <c r="Y3606" s="1"/>
      <c r="AD3606">
        <f>IF(data[[#This Row],[type]]="score",SUMPRODUCT($J$1:$AC$1,data[[#This Row],[ci.hts_index]:[stat.tb]]),-1)</f>
        <v>-1</v>
      </c>
      <c r="AE3606">
        <f>IF(data[[#This Row],[type]]="score",RANK(data[[#This Row],[score]],data[score])+COUNTIF($AD$3:AD3606,AD3606)-1,0)</f>
        <v>0</v>
      </c>
    </row>
    <row r="3607" spans="24:31" x14ac:dyDescent="0.25">
      <c r="X3607" s="1"/>
      <c r="Y3607" s="1"/>
      <c r="AD3607">
        <f>IF(data[[#This Row],[type]]="score",SUMPRODUCT($J$1:$AC$1,data[[#This Row],[ci.hts_index]:[stat.tb]]),-1)</f>
        <v>-1</v>
      </c>
      <c r="AE3607">
        <f>IF(data[[#This Row],[type]]="score",RANK(data[[#This Row],[score]],data[score])+COUNTIF($AD$3:AD3607,AD3607)-1,0)</f>
        <v>0</v>
      </c>
    </row>
    <row r="3608" spans="24:31" x14ac:dyDescent="0.25">
      <c r="X3608" s="1"/>
      <c r="Y3608" s="1"/>
      <c r="AD3608">
        <f>IF(data[[#This Row],[type]]="score",SUMPRODUCT($J$1:$AC$1,data[[#This Row],[ci.hts_index]:[stat.tb]]),-1)</f>
        <v>-1</v>
      </c>
      <c r="AE3608">
        <f>IF(data[[#This Row],[type]]="score",RANK(data[[#This Row],[score]],data[score])+COUNTIF($AD$3:AD3608,AD3608)-1,0)</f>
        <v>0</v>
      </c>
    </row>
    <row r="3609" spans="24:31" x14ac:dyDescent="0.25">
      <c r="X3609" s="1"/>
      <c r="Y3609" s="1"/>
      <c r="AD3609">
        <f>IF(data[[#This Row],[type]]="score",SUMPRODUCT($J$1:$AC$1,data[[#This Row],[ci.hts_index]:[stat.tb]]),-1)</f>
        <v>-1</v>
      </c>
      <c r="AE3609">
        <f>IF(data[[#This Row],[type]]="score",RANK(data[[#This Row],[score]],data[score])+COUNTIF($AD$3:AD3609,AD3609)-1,0)</f>
        <v>0</v>
      </c>
    </row>
    <row r="3610" spans="24:31" x14ac:dyDescent="0.25">
      <c r="X3610" s="1"/>
      <c r="Y3610" s="1"/>
      <c r="AD3610">
        <f>IF(data[[#This Row],[type]]="score",SUMPRODUCT($J$1:$AC$1,data[[#This Row],[ci.hts_index]:[stat.tb]]),-1)</f>
        <v>-1</v>
      </c>
      <c r="AE3610">
        <f>IF(data[[#This Row],[type]]="score",RANK(data[[#This Row],[score]],data[score])+COUNTIF($AD$3:AD3610,AD3610)-1,0)</f>
        <v>0</v>
      </c>
    </row>
    <row r="3611" spans="24:31" x14ac:dyDescent="0.25">
      <c r="X3611" s="1"/>
      <c r="Y3611" s="1"/>
      <c r="AD3611">
        <f>IF(data[[#This Row],[type]]="score",SUMPRODUCT($J$1:$AC$1,data[[#This Row],[ci.hts_index]:[stat.tb]]),-1)</f>
        <v>-1</v>
      </c>
      <c r="AE3611">
        <f>IF(data[[#This Row],[type]]="score",RANK(data[[#This Row],[score]],data[score])+COUNTIF($AD$3:AD3611,AD3611)-1,0)</f>
        <v>0</v>
      </c>
    </row>
    <row r="3612" spans="24:31" x14ac:dyDescent="0.25">
      <c r="X3612" s="1"/>
      <c r="Y3612" s="1"/>
      <c r="AD3612">
        <f>IF(data[[#This Row],[type]]="score",SUMPRODUCT($J$1:$AC$1,data[[#This Row],[ci.hts_index]:[stat.tb]]),-1)</f>
        <v>-1</v>
      </c>
      <c r="AE3612">
        <f>IF(data[[#This Row],[type]]="score",RANK(data[[#This Row],[score]],data[score])+COUNTIF($AD$3:AD3612,AD3612)-1,0)</f>
        <v>0</v>
      </c>
    </row>
    <row r="3613" spans="24:31" x14ac:dyDescent="0.25">
      <c r="X3613" s="1"/>
      <c r="Y3613" s="1"/>
      <c r="AD3613">
        <f>IF(data[[#This Row],[type]]="score",SUMPRODUCT($J$1:$AC$1,data[[#This Row],[ci.hts_index]:[stat.tb]]),-1)</f>
        <v>-1</v>
      </c>
      <c r="AE3613">
        <f>IF(data[[#This Row],[type]]="score",RANK(data[[#This Row],[score]],data[score])+COUNTIF($AD$3:AD3613,AD3613)-1,0)</f>
        <v>0</v>
      </c>
    </row>
    <row r="3614" spans="24:31" x14ac:dyDescent="0.25">
      <c r="X3614" s="1"/>
      <c r="Y3614" s="1"/>
      <c r="AD3614">
        <f>IF(data[[#This Row],[type]]="score",SUMPRODUCT($J$1:$AC$1,data[[#This Row],[ci.hts_index]:[stat.tb]]),-1)</f>
        <v>-1</v>
      </c>
      <c r="AE3614">
        <f>IF(data[[#This Row],[type]]="score",RANK(data[[#This Row],[score]],data[score])+COUNTIF($AD$3:AD3614,AD3614)-1,0)</f>
        <v>0</v>
      </c>
    </row>
    <row r="3615" spans="24:31" x14ac:dyDescent="0.25">
      <c r="X3615" s="1"/>
      <c r="Y3615" s="1"/>
      <c r="AD3615">
        <f>IF(data[[#This Row],[type]]="score",SUMPRODUCT($J$1:$AC$1,data[[#This Row],[ci.hts_index]:[stat.tb]]),-1)</f>
        <v>-1</v>
      </c>
      <c r="AE3615">
        <f>IF(data[[#This Row],[type]]="score",RANK(data[[#This Row],[score]],data[score])+COUNTIF($AD$3:AD3615,AD3615)-1,0)</f>
        <v>0</v>
      </c>
    </row>
    <row r="3616" spans="24:31" x14ac:dyDescent="0.25">
      <c r="X3616" s="1"/>
      <c r="Y3616" s="1"/>
      <c r="AD3616">
        <f>IF(data[[#This Row],[type]]="score",SUMPRODUCT($J$1:$AC$1,data[[#This Row],[ci.hts_index]:[stat.tb]]),-1)</f>
        <v>-1</v>
      </c>
      <c r="AE3616">
        <f>IF(data[[#This Row],[type]]="score",RANK(data[[#This Row],[score]],data[score])+COUNTIF($AD$3:AD3616,AD3616)-1,0)</f>
        <v>0</v>
      </c>
    </row>
    <row r="3617" spans="24:31" x14ac:dyDescent="0.25">
      <c r="X3617" s="1"/>
      <c r="Y3617" s="1"/>
      <c r="AD3617">
        <f>IF(data[[#This Row],[type]]="score",SUMPRODUCT($J$1:$AC$1,data[[#This Row],[ci.hts_index]:[stat.tb]]),-1)</f>
        <v>-1</v>
      </c>
      <c r="AE3617">
        <f>IF(data[[#This Row],[type]]="score",RANK(data[[#This Row],[score]],data[score])+COUNTIF($AD$3:AD3617,AD3617)-1,0)</f>
        <v>0</v>
      </c>
    </row>
    <row r="3618" spans="24:31" x14ac:dyDescent="0.25">
      <c r="X3618" s="1"/>
      <c r="Y3618" s="1"/>
      <c r="AD3618">
        <f>IF(data[[#This Row],[type]]="score",SUMPRODUCT($J$1:$AC$1,data[[#This Row],[ci.hts_index]:[stat.tb]]),-1)</f>
        <v>-1</v>
      </c>
      <c r="AE3618">
        <f>IF(data[[#This Row],[type]]="score",RANK(data[[#This Row],[score]],data[score])+COUNTIF($AD$3:AD3618,AD3618)-1,0)</f>
        <v>0</v>
      </c>
    </row>
    <row r="3619" spans="24:31" x14ac:dyDescent="0.25">
      <c r="X3619" s="1"/>
      <c r="Y3619" s="1"/>
      <c r="AD3619">
        <f>IF(data[[#This Row],[type]]="score",SUMPRODUCT($J$1:$AC$1,data[[#This Row],[ci.hts_index]:[stat.tb]]),-1)</f>
        <v>-1</v>
      </c>
      <c r="AE3619">
        <f>IF(data[[#This Row],[type]]="score",RANK(data[[#This Row],[score]],data[score])+COUNTIF($AD$3:AD3619,AD3619)-1,0)</f>
        <v>0</v>
      </c>
    </row>
    <row r="3620" spans="24:31" x14ac:dyDescent="0.25">
      <c r="X3620" s="1"/>
      <c r="Y3620" s="1"/>
      <c r="AD3620">
        <f>IF(data[[#This Row],[type]]="score",SUMPRODUCT($J$1:$AC$1,data[[#This Row],[ci.hts_index]:[stat.tb]]),-1)</f>
        <v>-1</v>
      </c>
      <c r="AE3620">
        <f>IF(data[[#This Row],[type]]="score",RANK(data[[#This Row],[score]],data[score])+COUNTIF($AD$3:AD3620,AD3620)-1,0)</f>
        <v>0</v>
      </c>
    </row>
    <row r="3621" spans="24:31" x14ac:dyDescent="0.25">
      <c r="X3621" s="1"/>
      <c r="Y3621" s="1"/>
      <c r="AD3621">
        <f>IF(data[[#This Row],[type]]="score",SUMPRODUCT($J$1:$AC$1,data[[#This Row],[ci.hts_index]:[stat.tb]]),-1)</f>
        <v>-1</v>
      </c>
      <c r="AE3621">
        <f>IF(data[[#This Row],[type]]="score",RANK(data[[#This Row],[score]],data[score])+COUNTIF($AD$3:AD3621,AD3621)-1,0)</f>
        <v>0</v>
      </c>
    </row>
    <row r="3622" spans="24:31" x14ac:dyDescent="0.25">
      <c r="X3622" s="1"/>
      <c r="Y3622" s="1"/>
      <c r="AD3622">
        <f>IF(data[[#This Row],[type]]="score",SUMPRODUCT($J$1:$AC$1,data[[#This Row],[ci.hts_index]:[stat.tb]]),-1)</f>
        <v>-1</v>
      </c>
      <c r="AE3622">
        <f>IF(data[[#This Row],[type]]="score",RANK(data[[#This Row],[score]],data[score])+COUNTIF($AD$3:AD3622,AD3622)-1,0)</f>
        <v>0</v>
      </c>
    </row>
    <row r="3623" spans="24:31" x14ac:dyDescent="0.25">
      <c r="X3623" s="1"/>
      <c r="Y3623" s="1"/>
      <c r="AD3623">
        <f>IF(data[[#This Row],[type]]="score",SUMPRODUCT($J$1:$AC$1,data[[#This Row],[ci.hts_index]:[stat.tb]]),-1)</f>
        <v>-1</v>
      </c>
      <c r="AE3623">
        <f>IF(data[[#This Row],[type]]="score",RANK(data[[#This Row],[score]],data[score])+COUNTIF($AD$3:AD3623,AD3623)-1,0)</f>
        <v>0</v>
      </c>
    </row>
    <row r="3624" spans="24:31" x14ac:dyDescent="0.25">
      <c r="X3624" s="1"/>
      <c r="Y3624" s="1"/>
      <c r="AD3624">
        <f>IF(data[[#This Row],[type]]="score",SUMPRODUCT($J$1:$AC$1,data[[#This Row],[ci.hts_index]:[stat.tb]]),-1)</f>
        <v>-1</v>
      </c>
      <c r="AE3624">
        <f>IF(data[[#This Row],[type]]="score",RANK(data[[#This Row],[score]],data[score])+COUNTIF($AD$3:AD3624,AD3624)-1,0)</f>
        <v>0</v>
      </c>
    </row>
    <row r="3625" spans="24:31" x14ac:dyDescent="0.25">
      <c r="X3625" s="1"/>
      <c r="Y3625" s="1"/>
      <c r="AD3625">
        <f>IF(data[[#This Row],[type]]="score",SUMPRODUCT($J$1:$AC$1,data[[#This Row],[ci.hts_index]:[stat.tb]]),-1)</f>
        <v>-1</v>
      </c>
      <c r="AE3625">
        <f>IF(data[[#This Row],[type]]="score",RANK(data[[#This Row],[score]],data[score])+COUNTIF($AD$3:AD3625,AD3625)-1,0)</f>
        <v>0</v>
      </c>
    </row>
    <row r="3626" spans="24:31" x14ac:dyDescent="0.25">
      <c r="X3626" s="1"/>
      <c r="Y3626" s="1"/>
      <c r="AD3626">
        <f>IF(data[[#This Row],[type]]="score",SUMPRODUCT($J$1:$AC$1,data[[#This Row],[ci.hts_index]:[stat.tb]]),-1)</f>
        <v>-1</v>
      </c>
      <c r="AE3626">
        <f>IF(data[[#This Row],[type]]="score",RANK(data[[#This Row],[score]],data[score])+COUNTIF($AD$3:AD3626,AD3626)-1,0)</f>
        <v>0</v>
      </c>
    </row>
    <row r="3627" spans="24:31" x14ac:dyDescent="0.25">
      <c r="X3627" s="1"/>
      <c r="Y3627" s="1"/>
      <c r="AD3627">
        <f>IF(data[[#This Row],[type]]="score",SUMPRODUCT($J$1:$AC$1,data[[#This Row],[ci.hts_index]:[stat.tb]]),-1)</f>
        <v>-1</v>
      </c>
      <c r="AE3627">
        <f>IF(data[[#This Row],[type]]="score",RANK(data[[#This Row],[score]],data[score])+COUNTIF($AD$3:AD3627,AD3627)-1,0)</f>
        <v>0</v>
      </c>
    </row>
    <row r="3628" spans="24:31" x14ac:dyDescent="0.25">
      <c r="X3628" s="1"/>
      <c r="Y3628" s="1"/>
      <c r="AD3628">
        <f>IF(data[[#This Row],[type]]="score",SUMPRODUCT($J$1:$AC$1,data[[#This Row],[ci.hts_index]:[stat.tb]]),-1)</f>
        <v>-1</v>
      </c>
      <c r="AE3628">
        <f>IF(data[[#This Row],[type]]="score",RANK(data[[#This Row],[score]],data[score])+COUNTIF($AD$3:AD3628,AD3628)-1,0)</f>
        <v>0</v>
      </c>
    </row>
    <row r="3629" spans="24:31" x14ac:dyDescent="0.25">
      <c r="X3629" s="1"/>
      <c r="Y3629" s="1"/>
      <c r="AD3629">
        <f>IF(data[[#This Row],[type]]="score",SUMPRODUCT($J$1:$AC$1,data[[#This Row],[ci.hts_index]:[stat.tb]]),-1)</f>
        <v>-1</v>
      </c>
      <c r="AE3629">
        <f>IF(data[[#This Row],[type]]="score",RANK(data[[#This Row],[score]],data[score])+COUNTIF($AD$3:AD3629,AD3629)-1,0)</f>
        <v>0</v>
      </c>
    </row>
    <row r="3630" spans="24:31" x14ac:dyDescent="0.25">
      <c r="X3630" s="1"/>
      <c r="Y3630" s="1"/>
      <c r="AD3630">
        <f>IF(data[[#This Row],[type]]="score",SUMPRODUCT($J$1:$AC$1,data[[#This Row],[ci.hts_index]:[stat.tb]]),-1)</f>
        <v>-1</v>
      </c>
      <c r="AE3630">
        <f>IF(data[[#This Row],[type]]="score",RANK(data[[#This Row],[score]],data[score])+COUNTIF($AD$3:AD3630,AD3630)-1,0)</f>
        <v>0</v>
      </c>
    </row>
    <row r="3631" spans="24:31" x14ac:dyDescent="0.25">
      <c r="X3631" s="1"/>
      <c r="Y3631" s="1"/>
      <c r="AD3631">
        <f>IF(data[[#This Row],[type]]="score",SUMPRODUCT($J$1:$AC$1,data[[#This Row],[ci.hts_index]:[stat.tb]]),-1)</f>
        <v>-1</v>
      </c>
      <c r="AE3631">
        <f>IF(data[[#This Row],[type]]="score",RANK(data[[#This Row],[score]],data[score])+COUNTIF($AD$3:AD3631,AD3631)-1,0)</f>
        <v>0</v>
      </c>
    </row>
    <row r="3632" spans="24:31" x14ac:dyDescent="0.25">
      <c r="X3632" s="1"/>
      <c r="Y3632" s="1"/>
      <c r="AD3632">
        <f>IF(data[[#This Row],[type]]="score",SUMPRODUCT($J$1:$AC$1,data[[#This Row],[ci.hts_index]:[stat.tb]]),-1)</f>
        <v>-1</v>
      </c>
      <c r="AE3632">
        <f>IF(data[[#This Row],[type]]="score",RANK(data[[#This Row],[score]],data[score])+COUNTIF($AD$3:AD3632,AD3632)-1,0)</f>
        <v>0</v>
      </c>
    </row>
    <row r="3633" spans="24:31" x14ac:dyDescent="0.25">
      <c r="X3633" s="1"/>
      <c r="Y3633" s="1"/>
      <c r="AD3633">
        <f>IF(data[[#This Row],[type]]="score",SUMPRODUCT($J$1:$AC$1,data[[#This Row],[ci.hts_index]:[stat.tb]]),-1)</f>
        <v>-1</v>
      </c>
      <c r="AE3633">
        <f>IF(data[[#This Row],[type]]="score",RANK(data[[#This Row],[score]],data[score])+COUNTIF($AD$3:AD3633,AD3633)-1,0)</f>
        <v>0</v>
      </c>
    </row>
    <row r="3634" spans="24:31" x14ac:dyDescent="0.25">
      <c r="X3634" s="1"/>
      <c r="Y3634" s="1"/>
      <c r="AD3634">
        <f>IF(data[[#This Row],[type]]="score",SUMPRODUCT($J$1:$AC$1,data[[#This Row],[ci.hts_index]:[stat.tb]]),-1)</f>
        <v>-1</v>
      </c>
      <c r="AE3634">
        <f>IF(data[[#This Row],[type]]="score",RANK(data[[#This Row],[score]],data[score])+COUNTIF($AD$3:AD3634,AD3634)-1,0)</f>
        <v>0</v>
      </c>
    </row>
    <row r="3635" spans="24:31" x14ac:dyDescent="0.25">
      <c r="X3635" s="1"/>
      <c r="Y3635" s="1"/>
      <c r="AD3635">
        <f>IF(data[[#This Row],[type]]="score",SUMPRODUCT($J$1:$AC$1,data[[#This Row],[ci.hts_index]:[stat.tb]]),-1)</f>
        <v>-1</v>
      </c>
      <c r="AE3635">
        <f>IF(data[[#This Row],[type]]="score",RANK(data[[#This Row],[score]],data[score])+COUNTIF($AD$3:AD3635,AD3635)-1,0)</f>
        <v>0</v>
      </c>
    </row>
    <row r="3636" spans="24:31" x14ac:dyDescent="0.25">
      <c r="X3636" s="1"/>
      <c r="Y3636" s="1"/>
      <c r="AD3636">
        <f>IF(data[[#This Row],[type]]="score",SUMPRODUCT($J$1:$AC$1,data[[#This Row],[ci.hts_index]:[stat.tb]]),-1)</f>
        <v>-1</v>
      </c>
      <c r="AE3636">
        <f>IF(data[[#This Row],[type]]="score",RANK(data[[#This Row],[score]],data[score])+COUNTIF($AD$3:AD3636,AD3636)-1,0)</f>
        <v>0</v>
      </c>
    </row>
    <row r="3637" spans="24:31" x14ac:dyDescent="0.25">
      <c r="X3637" s="1"/>
      <c r="Y3637" s="1"/>
      <c r="AD3637">
        <f>IF(data[[#This Row],[type]]="score",SUMPRODUCT($J$1:$AC$1,data[[#This Row],[ci.hts_index]:[stat.tb]]),-1)</f>
        <v>-1</v>
      </c>
      <c r="AE3637">
        <f>IF(data[[#This Row],[type]]="score",RANK(data[[#This Row],[score]],data[score])+COUNTIF($AD$3:AD3637,AD3637)-1,0)</f>
        <v>0</v>
      </c>
    </row>
    <row r="3638" spans="24:31" x14ac:dyDescent="0.25">
      <c r="X3638" s="1"/>
      <c r="Y3638" s="1"/>
      <c r="AD3638">
        <f>IF(data[[#This Row],[type]]="score",SUMPRODUCT($J$1:$AC$1,data[[#This Row],[ci.hts_index]:[stat.tb]]),-1)</f>
        <v>-1</v>
      </c>
      <c r="AE3638">
        <f>IF(data[[#This Row],[type]]="score",RANK(data[[#This Row],[score]],data[score])+COUNTIF($AD$3:AD3638,AD3638)-1,0)</f>
        <v>0</v>
      </c>
    </row>
    <row r="3639" spans="24:31" x14ac:dyDescent="0.25">
      <c r="X3639" s="1"/>
      <c r="Y3639" s="1"/>
      <c r="AD3639">
        <f>IF(data[[#This Row],[type]]="score",SUMPRODUCT($J$1:$AC$1,data[[#This Row],[ci.hts_index]:[stat.tb]]),-1)</f>
        <v>-1</v>
      </c>
      <c r="AE3639">
        <f>IF(data[[#This Row],[type]]="score",RANK(data[[#This Row],[score]],data[score])+COUNTIF($AD$3:AD3639,AD3639)-1,0)</f>
        <v>0</v>
      </c>
    </row>
    <row r="3640" spans="24:31" x14ac:dyDescent="0.25">
      <c r="X3640" s="1"/>
      <c r="Y3640" s="1"/>
      <c r="AD3640">
        <f>IF(data[[#This Row],[type]]="score",SUMPRODUCT($J$1:$AC$1,data[[#This Row],[ci.hts_index]:[stat.tb]]),-1)</f>
        <v>-1</v>
      </c>
      <c r="AE3640">
        <f>IF(data[[#This Row],[type]]="score",RANK(data[[#This Row],[score]],data[score])+COUNTIF($AD$3:AD3640,AD3640)-1,0)</f>
        <v>0</v>
      </c>
    </row>
    <row r="3641" spans="24:31" x14ac:dyDescent="0.25">
      <c r="X3641" s="1"/>
      <c r="Y3641" s="1"/>
      <c r="AD3641">
        <f>IF(data[[#This Row],[type]]="score",SUMPRODUCT($J$1:$AC$1,data[[#This Row],[ci.hts_index]:[stat.tb]]),-1)</f>
        <v>-1</v>
      </c>
      <c r="AE3641">
        <f>IF(data[[#This Row],[type]]="score",RANK(data[[#This Row],[score]],data[score])+COUNTIF($AD$3:AD3641,AD3641)-1,0)</f>
        <v>0</v>
      </c>
    </row>
    <row r="3642" spans="24:31" x14ac:dyDescent="0.25">
      <c r="X3642" s="1"/>
      <c r="Y3642" s="1"/>
      <c r="AD3642">
        <f>IF(data[[#This Row],[type]]="score",SUMPRODUCT($J$1:$AC$1,data[[#This Row],[ci.hts_index]:[stat.tb]]),-1)</f>
        <v>-1</v>
      </c>
      <c r="AE3642">
        <f>IF(data[[#This Row],[type]]="score",RANK(data[[#This Row],[score]],data[score])+COUNTIF($AD$3:AD3642,AD3642)-1,0)</f>
        <v>0</v>
      </c>
    </row>
    <row r="3643" spans="24:31" x14ac:dyDescent="0.25">
      <c r="X3643" s="1"/>
      <c r="Y3643" s="1"/>
      <c r="AD3643">
        <f>IF(data[[#This Row],[type]]="score",SUMPRODUCT($J$1:$AC$1,data[[#This Row],[ci.hts_index]:[stat.tb]]),-1)</f>
        <v>-1</v>
      </c>
      <c r="AE3643">
        <f>IF(data[[#This Row],[type]]="score",RANK(data[[#This Row],[score]],data[score])+COUNTIF($AD$3:AD3643,AD3643)-1,0)</f>
        <v>0</v>
      </c>
    </row>
    <row r="3644" spans="24:31" x14ac:dyDescent="0.25">
      <c r="X3644" s="1"/>
      <c r="Y3644" s="1"/>
      <c r="AD3644">
        <f>IF(data[[#This Row],[type]]="score",SUMPRODUCT($J$1:$AC$1,data[[#This Row],[ci.hts_index]:[stat.tb]]),-1)</f>
        <v>-1</v>
      </c>
      <c r="AE3644">
        <f>IF(data[[#This Row],[type]]="score",RANK(data[[#This Row],[score]],data[score])+COUNTIF($AD$3:AD3644,AD3644)-1,0)</f>
        <v>0</v>
      </c>
    </row>
    <row r="3645" spans="24:31" x14ac:dyDescent="0.25">
      <c r="X3645" s="1"/>
      <c r="Y3645" s="1"/>
      <c r="AD3645">
        <f>IF(data[[#This Row],[type]]="score",SUMPRODUCT($J$1:$AC$1,data[[#This Row],[ci.hts_index]:[stat.tb]]),-1)</f>
        <v>-1</v>
      </c>
      <c r="AE3645">
        <f>IF(data[[#This Row],[type]]="score",RANK(data[[#This Row],[score]],data[score])+COUNTIF($AD$3:AD3645,AD3645)-1,0)</f>
        <v>0</v>
      </c>
    </row>
    <row r="3646" spans="24:31" x14ac:dyDescent="0.25">
      <c r="X3646" s="1"/>
      <c r="Y3646" s="1"/>
      <c r="AD3646">
        <f>IF(data[[#This Row],[type]]="score",SUMPRODUCT($J$1:$AC$1,data[[#This Row],[ci.hts_index]:[stat.tb]]),-1)</f>
        <v>-1</v>
      </c>
      <c r="AE3646">
        <f>IF(data[[#This Row],[type]]="score",RANK(data[[#This Row],[score]],data[score])+COUNTIF($AD$3:AD3646,AD3646)-1,0)</f>
        <v>0</v>
      </c>
    </row>
    <row r="3647" spans="24:31" x14ac:dyDescent="0.25">
      <c r="X3647" s="1"/>
      <c r="Y3647" s="1"/>
      <c r="AD3647">
        <f>IF(data[[#This Row],[type]]="score",SUMPRODUCT($J$1:$AC$1,data[[#This Row],[ci.hts_index]:[stat.tb]]),-1)</f>
        <v>-1</v>
      </c>
      <c r="AE3647">
        <f>IF(data[[#This Row],[type]]="score",RANK(data[[#This Row],[score]],data[score])+COUNTIF($AD$3:AD3647,AD3647)-1,0)</f>
        <v>0</v>
      </c>
    </row>
    <row r="3648" spans="24:31" x14ac:dyDescent="0.25">
      <c r="X3648" s="1"/>
      <c r="Y3648" s="1"/>
      <c r="AD3648">
        <f>IF(data[[#This Row],[type]]="score",SUMPRODUCT($J$1:$AC$1,data[[#This Row],[ci.hts_index]:[stat.tb]]),-1)</f>
        <v>-1</v>
      </c>
      <c r="AE3648">
        <f>IF(data[[#This Row],[type]]="score",RANK(data[[#This Row],[score]],data[score])+COUNTIF($AD$3:AD3648,AD3648)-1,0)</f>
        <v>0</v>
      </c>
    </row>
    <row r="3649" spans="24:31" x14ac:dyDescent="0.25">
      <c r="X3649" s="1"/>
      <c r="Y3649" s="1"/>
      <c r="AD3649">
        <f>IF(data[[#This Row],[type]]="score",SUMPRODUCT($J$1:$AC$1,data[[#This Row],[ci.hts_index]:[stat.tb]]),-1)</f>
        <v>-1</v>
      </c>
      <c r="AE3649">
        <f>IF(data[[#This Row],[type]]="score",RANK(data[[#This Row],[score]],data[score])+COUNTIF($AD$3:AD3649,AD3649)-1,0)</f>
        <v>0</v>
      </c>
    </row>
    <row r="3650" spans="24:31" x14ac:dyDescent="0.25">
      <c r="X3650" s="1"/>
      <c r="Y3650" s="1"/>
      <c r="AD3650">
        <f>IF(data[[#This Row],[type]]="score",SUMPRODUCT($J$1:$AC$1,data[[#This Row],[ci.hts_index]:[stat.tb]]),-1)</f>
        <v>-1</v>
      </c>
      <c r="AE3650">
        <f>IF(data[[#This Row],[type]]="score",RANK(data[[#This Row],[score]],data[score])+COUNTIF($AD$3:AD3650,AD3650)-1,0)</f>
        <v>0</v>
      </c>
    </row>
    <row r="3651" spans="24:31" x14ac:dyDescent="0.25">
      <c r="X3651" s="1"/>
      <c r="Y3651" s="1"/>
      <c r="AD3651">
        <f>IF(data[[#This Row],[type]]="score",SUMPRODUCT($J$1:$AC$1,data[[#This Row],[ci.hts_index]:[stat.tb]]),-1)</f>
        <v>-1</v>
      </c>
      <c r="AE3651">
        <f>IF(data[[#This Row],[type]]="score",RANK(data[[#This Row],[score]],data[score])+COUNTIF($AD$3:AD3651,AD3651)-1,0)</f>
        <v>0</v>
      </c>
    </row>
    <row r="3652" spans="24:31" x14ac:dyDescent="0.25">
      <c r="X3652" s="1"/>
      <c r="Y3652" s="1"/>
      <c r="AD3652">
        <f>IF(data[[#This Row],[type]]="score",SUMPRODUCT($J$1:$AC$1,data[[#This Row],[ci.hts_index]:[stat.tb]]),-1)</f>
        <v>-1</v>
      </c>
      <c r="AE3652">
        <f>IF(data[[#This Row],[type]]="score",RANK(data[[#This Row],[score]],data[score])+COUNTIF($AD$3:AD3652,AD3652)-1,0)</f>
        <v>0</v>
      </c>
    </row>
    <row r="3653" spans="24:31" x14ac:dyDescent="0.25">
      <c r="X3653" s="1"/>
      <c r="Y3653" s="1"/>
      <c r="AD3653">
        <f>IF(data[[#This Row],[type]]="score",SUMPRODUCT($J$1:$AC$1,data[[#This Row],[ci.hts_index]:[stat.tb]]),-1)</f>
        <v>-1</v>
      </c>
      <c r="AE3653">
        <f>IF(data[[#This Row],[type]]="score",RANK(data[[#This Row],[score]],data[score])+COUNTIF($AD$3:AD3653,AD3653)-1,0)</f>
        <v>0</v>
      </c>
    </row>
    <row r="3654" spans="24:31" x14ac:dyDescent="0.25">
      <c r="X3654" s="1"/>
      <c r="Y3654" s="1"/>
      <c r="AD3654">
        <f>IF(data[[#This Row],[type]]="score",SUMPRODUCT($J$1:$AC$1,data[[#This Row],[ci.hts_index]:[stat.tb]]),-1)</f>
        <v>-1</v>
      </c>
      <c r="AE3654">
        <f>IF(data[[#This Row],[type]]="score",RANK(data[[#This Row],[score]],data[score])+COUNTIF($AD$3:AD3654,AD3654)-1,0)</f>
        <v>0</v>
      </c>
    </row>
    <row r="3655" spans="24:31" x14ac:dyDescent="0.25">
      <c r="X3655" s="1"/>
      <c r="Y3655" s="1"/>
      <c r="AD3655">
        <f>IF(data[[#This Row],[type]]="score",SUMPRODUCT($J$1:$AC$1,data[[#This Row],[ci.hts_index]:[stat.tb]]),-1)</f>
        <v>-1</v>
      </c>
      <c r="AE3655">
        <f>IF(data[[#This Row],[type]]="score",RANK(data[[#This Row],[score]],data[score])+COUNTIF($AD$3:AD3655,AD3655)-1,0)</f>
        <v>0</v>
      </c>
    </row>
    <row r="3656" spans="24:31" x14ac:dyDescent="0.25">
      <c r="X3656" s="1"/>
      <c r="Y3656" s="1"/>
      <c r="AD3656">
        <f>IF(data[[#This Row],[type]]="score",SUMPRODUCT($J$1:$AC$1,data[[#This Row],[ci.hts_index]:[stat.tb]]),-1)</f>
        <v>-1</v>
      </c>
      <c r="AE3656">
        <f>IF(data[[#This Row],[type]]="score",RANK(data[[#This Row],[score]],data[score])+COUNTIF($AD$3:AD3656,AD3656)-1,0)</f>
        <v>0</v>
      </c>
    </row>
    <row r="3657" spans="24:31" x14ac:dyDescent="0.25">
      <c r="X3657" s="1"/>
      <c r="Y3657" s="1"/>
      <c r="AD3657">
        <f>IF(data[[#This Row],[type]]="score",SUMPRODUCT($J$1:$AC$1,data[[#This Row],[ci.hts_index]:[stat.tb]]),-1)</f>
        <v>-1</v>
      </c>
      <c r="AE3657">
        <f>IF(data[[#This Row],[type]]="score",RANK(data[[#This Row],[score]],data[score])+COUNTIF($AD$3:AD3657,AD3657)-1,0)</f>
        <v>0</v>
      </c>
    </row>
    <row r="3658" spans="24:31" x14ac:dyDescent="0.25">
      <c r="X3658" s="1"/>
      <c r="Y3658" s="1"/>
      <c r="AD3658">
        <f>IF(data[[#This Row],[type]]="score",SUMPRODUCT($J$1:$AC$1,data[[#This Row],[ci.hts_index]:[stat.tb]]),-1)</f>
        <v>-1</v>
      </c>
      <c r="AE3658">
        <f>IF(data[[#This Row],[type]]="score",RANK(data[[#This Row],[score]],data[score])+COUNTIF($AD$3:AD3658,AD3658)-1,0)</f>
        <v>0</v>
      </c>
    </row>
    <row r="3659" spans="24:31" x14ac:dyDescent="0.25">
      <c r="X3659" s="1"/>
      <c r="Y3659" s="1"/>
      <c r="AD3659">
        <f>IF(data[[#This Row],[type]]="score",SUMPRODUCT($J$1:$AC$1,data[[#This Row],[ci.hts_index]:[stat.tb]]),-1)</f>
        <v>-1</v>
      </c>
      <c r="AE3659">
        <f>IF(data[[#This Row],[type]]="score",RANK(data[[#This Row],[score]],data[score])+COUNTIF($AD$3:AD3659,AD3659)-1,0)</f>
        <v>0</v>
      </c>
    </row>
    <row r="3660" spans="24:31" x14ac:dyDescent="0.25">
      <c r="X3660" s="1"/>
      <c r="Y3660" s="1"/>
      <c r="AD3660">
        <f>IF(data[[#This Row],[type]]="score",SUMPRODUCT($J$1:$AC$1,data[[#This Row],[ci.hts_index]:[stat.tb]]),-1)</f>
        <v>-1</v>
      </c>
      <c r="AE3660">
        <f>IF(data[[#This Row],[type]]="score",RANK(data[[#This Row],[score]],data[score])+COUNTIF($AD$3:AD3660,AD3660)-1,0)</f>
        <v>0</v>
      </c>
    </row>
    <row r="3661" spans="24:31" x14ac:dyDescent="0.25">
      <c r="X3661" s="1"/>
      <c r="Y3661" s="1"/>
      <c r="AD3661">
        <f>IF(data[[#This Row],[type]]="score",SUMPRODUCT($J$1:$AC$1,data[[#This Row],[ci.hts_index]:[stat.tb]]),-1)</f>
        <v>-1</v>
      </c>
      <c r="AE3661">
        <f>IF(data[[#This Row],[type]]="score",RANK(data[[#This Row],[score]],data[score])+COUNTIF($AD$3:AD3661,AD3661)-1,0)</f>
        <v>0</v>
      </c>
    </row>
    <row r="3662" spans="24:31" x14ac:dyDescent="0.25">
      <c r="X3662" s="1"/>
      <c r="Y3662" s="1"/>
      <c r="AD3662">
        <f>IF(data[[#This Row],[type]]="score",SUMPRODUCT($J$1:$AC$1,data[[#This Row],[ci.hts_index]:[stat.tb]]),-1)</f>
        <v>-1</v>
      </c>
      <c r="AE3662">
        <f>IF(data[[#This Row],[type]]="score",RANK(data[[#This Row],[score]],data[score])+COUNTIF($AD$3:AD3662,AD3662)-1,0)</f>
        <v>0</v>
      </c>
    </row>
    <row r="3663" spans="24:31" x14ac:dyDescent="0.25">
      <c r="X3663" s="1"/>
      <c r="Y3663" s="1"/>
      <c r="AD3663">
        <f>IF(data[[#This Row],[type]]="score",SUMPRODUCT($J$1:$AC$1,data[[#This Row],[ci.hts_index]:[stat.tb]]),-1)</f>
        <v>-1</v>
      </c>
      <c r="AE3663">
        <f>IF(data[[#This Row],[type]]="score",RANK(data[[#This Row],[score]],data[score])+COUNTIF($AD$3:AD3663,AD3663)-1,0)</f>
        <v>0</v>
      </c>
    </row>
    <row r="3664" spans="24:31" x14ac:dyDescent="0.25">
      <c r="X3664" s="1"/>
      <c r="Y3664" s="1"/>
      <c r="AD3664">
        <f>IF(data[[#This Row],[type]]="score",SUMPRODUCT($J$1:$AC$1,data[[#This Row],[ci.hts_index]:[stat.tb]]),-1)</f>
        <v>-1</v>
      </c>
      <c r="AE3664">
        <f>IF(data[[#This Row],[type]]="score",RANK(data[[#This Row],[score]],data[score])+COUNTIF($AD$3:AD3664,AD3664)-1,0)</f>
        <v>0</v>
      </c>
    </row>
    <row r="3665" spans="24:31" x14ac:dyDescent="0.25">
      <c r="X3665" s="1"/>
      <c r="Y3665" s="1"/>
      <c r="AD3665">
        <f>IF(data[[#This Row],[type]]="score",SUMPRODUCT($J$1:$AC$1,data[[#This Row],[ci.hts_index]:[stat.tb]]),-1)</f>
        <v>-1</v>
      </c>
      <c r="AE3665">
        <f>IF(data[[#This Row],[type]]="score",RANK(data[[#This Row],[score]],data[score])+COUNTIF($AD$3:AD3665,AD3665)-1,0)</f>
        <v>0</v>
      </c>
    </row>
    <row r="3666" spans="24:31" x14ac:dyDescent="0.25">
      <c r="X3666" s="1"/>
      <c r="Y3666" s="1"/>
      <c r="AD3666">
        <f>IF(data[[#This Row],[type]]="score",SUMPRODUCT($J$1:$AC$1,data[[#This Row],[ci.hts_index]:[stat.tb]]),-1)</f>
        <v>-1</v>
      </c>
      <c r="AE3666">
        <f>IF(data[[#This Row],[type]]="score",RANK(data[[#This Row],[score]],data[score])+COUNTIF($AD$3:AD3666,AD3666)-1,0)</f>
        <v>0</v>
      </c>
    </row>
    <row r="3667" spans="24:31" x14ac:dyDescent="0.25">
      <c r="X3667" s="1"/>
      <c r="Y3667" s="1"/>
      <c r="AD3667">
        <f>IF(data[[#This Row],[type]]="score",SUMPRODUCT($J$1:$AC$1,data[[#This Row],[ci.hts_index]:[stat.tb]]),-1)</f>
        <v>-1</v>
      </c>
      <c r="AE3667">
        <f>IF(data[[#This Row],[type]]="score",RANK(data[[#This Row],[score]],data[score])+COUNTIF($AD$3:AD3667,AD3667)-1,0)</f>
        <v>0</v>
      </c>
    </row>
    <row r="3668" spans="24:31" x14ac:dyDescent="0.25">
      <c r="X3668" s="1"/>
      <c r="Y3668" s="1"/>
      <c r="AD3668">
        <f>IF(data[[#This Row],[type]]="score",SUMPRODUCT($J$1:$AC$1,data[[#This Row],[ci.hts_index]:[stat.tb]]),-1)</f>
        <v>-1</v>
      </c>
      <c r="AE3668">
        <f>IF(data[[#This Row],[type]]="score",RANK(data[[#This Row],[score]],data[score])+COUNTIF($AD$3:AD3668,AD3668)-1,0)</f>
        <v>0</v>
      </c>
    </row>
    <row r="3669" spans="24:31" x14ac:dyDescent="0.25">
      <c r="X3669" s="1"/>
      <c r="Y3669" s="1"/>
      <c r="AD3669">
        <f>IF(data[[#This Row],[type]]="score",SUMPRODUCT($J$1:$AC$1,data[[#This Row],[ci.hts_index]:[stat.tb]]),-1)</f>
        <v>-1</v>
      </c>
      <c r="AE3669">
        <f>IF(data[[#This Row],[type]]="score",RANK(data[[#This Row],[score]],data[score])+COUNTIF($AD$3:AD3669,AD3669)-1,0)</f>
        <v>0</v>
      </c>
    </row>
    <row r="3670" spans="24:31" x14ac:dyDescent="0.25">
      <c r="X3670" s="1"/>
      <c r="Y3670" s="1"/>
      <c r="AD3670">
        <f>IF(data[[#This Row],[type]]="score",SUMPRODUCT($J$1:$AC$1,data[[#This Row],[ci.hts_index]:[stat.tb]]),-1)</f>
        <v>-1</v>
      </c>
      <c r="AE3670">
        <f>IF(data[[#This Row],[type]]="score",RANK(data[[#This Row],[score]],data[score])+COUNTIF($AD$3:AD3670,AD3670)-1,0)</f>
        <v>0</v>
      </c>
    </row>
    <row r="3671" spans="24:31" x14ac:dyDescent="0.25">
      <c r="X3671" s="1"/>
      <c r="Y3671" s="1"/>
      <c r="AD3671">
        <f>IF(data[[#This Row],[type]]="score",SUMPRODUCT($J$1:$AC$1,data[[#This Row],[ci.hts_index]:[stat.tb]]),-1)</f>
        <v>-1</v>
      </c>
      <c r="AE3671">
        <f>IF(data[[#This Row],[type]]="score",RANK(data[[#This Row],[score]],data[score])+COUNTIF($AD$3:AD3671,AD3671)-1,0)</f>
        <v>0</v>
      </c>
    </row>
    <row r="3672" spans="24:31" x14ac:dyDescent="0.25">
      <c r="X3672" s="1"/>
      <c r="Y3672" s="1"/>
      <c r="AD3672">
        <f>IF(data[[#This Row],[type]]="score",SUMPRODUCT($J$1:$AC$1,data[[#This Row],[ci.hts_index]:[stat.tb]]),-1)</f>
        <v>-1</v>
      </c>
      <c r="AE3672">
        <f>IF(data[[#This Row],[type]]="score",RANK(data[[#This Row],[score]],data[score])+COUNTIF($AD$3:AD3672,AD3672)-1,0)</f>
        <v>0</v>
      </c>
    </row>
    <row r="3673" spans="24:31" x14ac:dyDescent="0.25">
      <c r="X3673" s="1"/>
      <c r="Y3673" s="1"/>
      <c r="AD3673">
        <f>IF(data[[#This Row],[type]]="score",SUMPRODUCT($J$1:$AC$1,data[[#This Row],[ci.hts_index]:[stat.tb]]),-1)</f>
        <v>-1</v>
      </c>
      <c r="AE3673">
        <f>IF(data[[#This Row],[type]]="score",RANK(data[[#This Row],[score]],data[score])+COUNTIF($AD$3:AD3673,AD3673)-1,0)</f>
        <v>0</v>
      </c>
    </row>
    <row r="3674" spans="24:31" x14ac:dyDescent="0.25">
      <c r="X3674" s="1"/>
      <c r="Y3674" s="1"/>
      <c r="AD3674">
        <f>IF(data[[#This Row],[type]]="score",SUMPRODUCT($J$1:$AC$1,data[[#This Row],[ci.hts_index]:[stat.tb]]),-1)</f>
        <v>-1</v>
      </c>
      <c r="AE3674">
        <f>IF(data[[#This Row],[type]]="score",RANK(data[[#This Row],[score]],data[score])+COUNTIF($AD$3:AD3674,AD3674)-1,0)</f>
        <v>0</v>
      </c>
    </row>
    <row r="3675" spans="24:31" x14ac:dyDescent="0.25">
      <c r="X3675" s="1"/>
      <c r="Y3675" s="1"/>
      <c r="AD3675">
        <f>IF(data[[#This Row],[type]]="score",SUMPRODUCT($J$1:$AC$1,data[[#This Row],[ci.hts_index]:[stat.tb]]),-1)</f>
        <v>-1</v>
      </c>
      <c r="AE3675">
        <f>IF(data[[#This Row],[type]]="score",RANK(data[[#This Row],[score]],data[score])+COUNTIF($AD$3:AD3675,AD3675)-1,0)</f>
        <v>0</v>
      </c>
    </row>
    <row r="3676" spans="24:31" x14ac:dyDescent="0.25">
      <c r="X3676" s="1"/>
      <c r="Y3676" s="1"/>
      <c r="AD3676">
        <f>IF(data[[#This Row],[type]]="score",SUMPRODUCT($J$1:$AC$1,data[[#This Row],[ci.hts_index]:[stat.tb]]),-1)</f>
        <v>-1</v>
      </c>
      <c r="AE3676">
        <f>IF(data[[#This Row],[type]]="score",RANK(data[[#This Row],[score]],data[score])+COUNTIF($AD$3:AD3676,AD3676)-1,0)</f>
        <v>0</v>
      </c>
    </row>
    <row r="3677" spans="24:31" x14ac:dyDescent="0.25">
      <c r="X3677" s="1"/>
      <c r="Y3677" s="1"/>
      <c r="AD3677">
        <f>IF(data[[#This Row],[type]]="score",SUMPRODUCT($J$1:$AC$1,data[[#This Row],[ci.hts_index]:[stat.tb]]),-1)</f>
        <v>-1</v>
      </c>
      <c r="AE3677" s="1">
        <f>IF(data[[#This Row],[type]]="score",RANK(data[[#This Row],[score]],data[score])+COUNTIF($AD$3:AD3677,AD3677)-1,0)</f>
        <v>0</v>
      </c>
    </row>
    <row r="3678" spans="24:31" x14ac:dyDescent="0.25">
      <c r="X3678" s="1"/>
      <c r="Y3678" s="1"/>
      <c r="AD3678">
        <f>IF(data[[#This Row],[type]]="score",SUMPRODUCT($J$1:$AC$1,data[[#This Row],[ci.hts_index]:[stat.tb]]),-1)</f>
        <v>-1</v>
      </c>
      <c r="AE3678" s="1">
        <f>IF(data[[#This Row],[type]]="score",RANK(data[[#This Row],[score]],data[score])+COUNTIF($AD$3:AD3678,AD3678)-1,0)</f>
        <v>0</v>
      </c>
    </row>
    <row r="3679" spans="24:31" x14ac:dyDescent="0.25">
      <c r="X3679" s="1"/>
      <c r="Y3679" s="1"/>
      <c r="AD3679">
        <f>IF(data[[#This Row],[type]]="score",SUMPRODUCT($J$1:$AC$1,data[[#This Row],[ci.hts_index]:[stat.tb]]),-1)</f>
        <v>-1</v>
      </c>
      <c r="AE3679" s="1">
        <f>IF(data[[#This Row],[type]]="score",RANK(data[[#This Row],[score]],data[score])+COUNTIF($AD$3:AD3679,AD3679)-1,0)</f>
        <v>0</v>
      </c>
    </row>
    <row r="3680" spans="24:31" x14ac:dyDescent="0.25">
      <c r="X3680" s="1"/>
      <c r="Y3680" s="1"/>
      <c r="AD3680">
        <f>IF(data[[#This Row],[type]]="score",SUMPRODUCT($J$1:$AC$1,data[[#This Row],[ci.hts_index]:[stat.tb]]),-1)</f>
        <v>-1</v>
      </c>
      <c r="AE3680" s="1">
        <f>IF(data[[#This Row],[type]]="score",RANK(data[[#This Row],[score]],data[score])+COUNTIF($AD$3:AD3680,AD3680)-1,0)</f>
        <v>0</v>
      </c>
    </row>
    <row r="3681" spans="24:31" x14ac:dyDescent="0.25">
      <c r="X3681" s="1"/>
      <c r="Y3681" s="1"/>
      <c r="AD3681">
        <f>IF(data[[#This Row],[type]]="score",SUMPRODUCT($J$1:$AC$1,data[[#This Row],[ci.hts_index]:[stat.tb]]),-1)</f>
        <v>-1</v>
      </c>
      <c r="AE3681" s="1">
        <f>IF(data[[#This Row],[type]]="score",RANK(data[[#This Row],[score]],data[score])+COUNTIF($AD$3:AD3681,AD3681)-1,0)</f>
        <v>0</v>
      </c>
    </row>
    <row r="3682" spans="24:31" x14ac:dyDescent="0.25">
      <c r="X3682" s="1"/>
      <c r="Y3682" s="1"/>
      <c r="AD3682">
        <f>IF(data[[#This Row],[type]]="score",SUMPRODUCT($J$1:$AC$1,data[[#This Row],[ci.hts_index]:[stat.tb]]),-1)</f>
        <v>-1</v>
      </c>
      <c r="AE3682" s="1">
        <f>IF(data[[#This Row],[type]]="score",RANK(data[[#This Row],[score]],data[score])+COUNTIF($AD$3:AD3682,AD3682)-1,0)</f>
        <v>0</v>
      </c>
    </row>
    <row r="3683" spans="24:31" x14ac:dyDescent="0.25">
      <c r="X3683" s="1"/>
      <c r="Y3683" s="1"/>
      <c r="AD3683">
        <f>IF(data[[#This Row],[type]]="score",SUMPRODUCT($J$1:$AC$1,data[[#This Row],[ci.hts_index]:[stat.tb]]),-1)</f>
        <v>-1</v>
      </c>
      <c r="AE3683" s="1">
        <f>IF(data[[#This Row],[type]]="score",RANK(data[[#This Row],[score]],data[score])+COUNTIF($AD$3:AD3683,AD3683)-1,0)</f>
        <v>0</v>
      </c>
    </row>
    <row r="3684" spans="24:31" x14ac:dyDescent="0.25">
      <c r="X3684" s="1"/>
      <c r="Y3684" s="1"/>
      <c r="AD3684">
        <f>IF(data[[#This Row],[type]]="score",SUMPRODUCT($J$1:$AC$1,data[[#This Row],[ci.hts_index]:[stat.tb]]),-1)</f>
        <v>-1</v>
      </c>
      <c r="AE3684" s="1">
        <f>IF(data[[#This Row],[type]]="score",RANK(data[[#This Row],[score]],data[score])+COUNTIF($AD$3:AD3684,AD3684)-1,0)</f>
        <v>0</v>
      </c>
    </row>
    <row r="3685" spans="24:31" x14ac:dyDescent="0.25">
      <c r="X3685" s="1"/>
      <c r="Y3685" s="1"/>
      <c r="AD3685">
        <f>IF(data[[#This Row],[type]]="score",SUMPRODUCT($J$1:$AC$1,data[[#This Row],[ci.hts_index]:[stat.tb]]),-1)</f>
        <v>-1</v>
      </c>
      <c r="AE3685" s="1">
        <f>IF(data[[#This Row],[type]]="score",RANK(data[[#This Row],[score]],data[score])+COUNTIF($AD$3:AD3685,AD3685)-1,0)</f>
        <v>0</v>
      </c>
    </row>
    <row r="3686" spans="24:31" x14ac:dyDescent="0.25">
      <c r="X3686" s="1"/>
      <c r="Y3686" s="1"/>
      <c r="AD3686">
        <f>IF(data[[#This Row],[type]]="score",SUMPRODUCT($J$1:$AC$1,data[[#This Row],[ci.hts_index]:[stat.tb]]),-1)</f>
        <v>-1</v>
      </c>
      <c r="AE3686" s="1">
        <f>IF(data[[#This Row],[type]]="score",RANK(data[[#This Row],[score]],data[score])+COUNTIF($AD$3:AD3686,AD3686)-1,0)</f>
        <v>0</v>
      </c>
    </row>
    <row r="3687" spans="24:31" x14ac:dyDescent="0.25">
      <c r="X3687" s="1"/>
      <c r="Y3687" s="1"/>
      <c r="AD3687">
        <f>IF(data[[#This Row],[type]]="score",SUMPRODUCT($J$1:$AC$1,data[[#This Row],[ci.hts_index]:[stat.tb]]),-1)</f>
        <v>-1</v>
      </c>
      <c r="AE3687" s="1">
        <f>IF(data[[#This Row],[type]]="score",RANK(data[[#This Row],[score]],data[score])+COUNTIF($AD$3:AD3687,AD3687)-1,0)</f>
        <v>0</v>
      </c>
    </row>
    <row r="3688" spans="24:31" x14ac:dyDescent="0.25">
      <c r="X3688" s="1"/>
      <c r="Y3688" s="1"/>
      <c r="AD3688">
        <f>IF(data[[#This Row],[type]]="score",SUMPRODUCT($J$1:$AC$1,data[[#This Row],[ci.hts_index]:[stat.tb]]),-1)</f>
        <v>-1</v>
      </c>
      <c r="AE3688" s="1">
        <f>IF(data[[#This Row],[type]]="score",RANK(data[[#This Row],[score]],data[score])+COUNTIF($AD$3:AD3688,AD3688)-1,0)</f>
        <v>0</v>
      </c>
    </row>
    <row r="3689" spans="24:31" x14ac:dyDescent="0.25">
      <c r="X3689" s="1"/>
      <c r="Y3689" s="1"/>
      <c r="AD3689">
        <f>IF(data[[#This Row],[type]]="score",SUMPRODUCT($J$1:$AC$1,data[[#This Row],[ci.hts_index]:[stat.tb]]),-1)</f>
        <v>-1</v>
      </c>
      <c r="AE3689" s="1">
        <f>IF(data[[#This Row],[type]]="score",RANK(data[[#This Row],[score]],data[score])+COUNTIF($AD$3:AD3689,AD3689)-1,0)</f>
        <v>0</v>
      </c>
    </row>
    <row r="3690" spans="24:31" x14ac:dyDescent="0.25">
      <c r="X3690" s="1"/>
      <c r="Y3690" s="1"/>
      <c r="AD3690">
        <f>IF(data[[#This Row],[type]]="score",SUMPRODUCT($J$1:$AC$1,data[[#This Row],[ci.hts_index]:[stat.tb]]),-1)</f>
        <v>-1</v>
      </c>
      <c r="AE3690" s="1">
        <f>IF(data[[#This Row],[type]]="score",RANK(data[[#This Row],[score]],data[score])+COUNTIF($AD$3:AD3690,AD3690)-1,0)</f>
        <v>0</v>
      </c>
    </row>
    <row r="3691" spans="24:31" x14ac:dyDescent="0.25">
      <c r="X3691" s="1"/>
      <c r="Y3691" s="1"/>
      <c r="AD3691">
        <f>IF(data[[#This Row],[type]]="score",SUMPRODUCT($J$1:$AC$1,data[[#This Row],[ci.hts_index]:[stat.tb]]),-1)</f>
        <v>-1</v>
      </c>
      <c r="AE3691" s="1">
        <f>IF(data[[#This Row],[type]]="score",RANK(data[[#This Row],[score]],data[score])+COUNTIF($AD$3:AD3691,AD3691)-1,0)</f>
        <v>0</v>
      </c>
    </row>
    <row r="3692" spans="24:31" x14ac:dyDescent="0.25">
      <c r="X3692" s="1"/>
      <c r="Y3692" s="1"/>
      <c r="AD3692">
        <f>IF(data[[#This Row],[type]]="score",SUMPRODUCT($J$1:$AC$1,data[[#This Row],[ci.hts_index]:[stat.tb]]),-1)</f>
        <v>-1</v>
      </c>
      <c r="AE3692" s="1">
        <f>IF(data[[#This Row],[type]]="score",RANK(data[[#This Row],[score]],data[score])+COUNTIF($AD$3:AD3692,AD3692)-1,0)</f>
        <v>0</v>
      </c>
    </row>
    <row r="3693" spans="24:31" x14ac:dyDescent="0.25">
      <c r="X3693" s="1"/>
      <c r="Y3693" s="1"/>
      <c r="AD3693">
        <f>IF(data[[#This Row],[type]]="score",SUMPRODUCT($J$1:$AC$1,data[[#This Row],[ci.hts_index]:[stat.tb]]),-1)</f>
        <v>-1</v>
      </c>
      <c r="AE3693" s="1">
        <f>IF(data[[#This Row],[type]]="score",RANK(data[[#This Row],[score]],data[score])+COUNTIF($AD$3:AD3693,AD3693)-1,0)</f>
        <v>0</v>
      </c>
    </row>
    <row r="3694" spans="24:31" x14ac:dyDescent="0.25">
      <c r="X3694" s="1"/>
      <c r="Y3694" s="1"/>
      <c r="AD3694">
        <f>IF(data[[#This Row],[type]]="score",SUMPRODUCT($J$1:$AC$1,data[[#This Row],[ci.hts_index]:[stat.tb]]),-1)</f>
        <v>-1</v>
      </c>
      <c r="AE3694" s="1">
        <f>IF(data[[#This Row],[type]]="score",RANK(data[[#This Row],[score]],data[score])+COUNTIF($AD$3:AD3694,AD3694)-1,0)</f>
        <v>0</v>
      </c>
    </row>
    <row r="3695" spans="24:31" x14ac:dyDescent="0.25">
      <c r="X3695" s="1"/>
      <c r="Y3695" s="1"/>
      <c r="AD3695">
        <f>IF(data[[#This Row],[type]]="score",SUMPRODUCT($J$1:$AC$1,data[[#This Row],[ci.hts_index]:[stat.tb]]),-1)</f>
        <v>-1</v>
      </c>
      <c r="AE3695" s="1">
        <f>IF(data[[#This Row],[type]]="score",RANK(data[[#This Row],[score]],data[score])+COUNTIF($AD$3:AD3695,AD3695)-1,0)</f>
        <v>0</v>
      </c>
    </row>
    <row r="3696" spans="24:31" x14ac:dyDescent="0.25">
      <c r="X3696" s="1"/>
      <c r="Y3696" s="1"/>
      <c r="AD3696">
        <f>IF(data[[#This Row],[type]]="score",SUMPRODUCT($J$1:$AC$1,data[[#This Row],[ci.hts_index]:[stat.tb]]),-1)</f>
        <v>-1</v>
      </c>
      <c r="AE3696" s="1">
        <f>IF(data[[#This Row],[type]]="score",RANK(data[[#This Row],[score]],data[score])+COUNTIF($AD$3:AD3696,AD3696)-1,0)</f>
        <v>0</v>
      </c>
    </row>
    <row r="3697" spans="24:31" x14ac:dyDescent="0.25">
      <c r="X3697" s="1"/>
      <c r="Y3697" s="1"/>
      <c r="AD3697">
        <f>IF(data[[#This Row],[type]]="score",SUMPRODUCT($J$1:$AC$1,data[[#This Row],[ci.hts_index]:[stat.tb]]),-1)</f>
        <v>-1</v>
      </c>
      <c r="AE3697" s="1">
        <f>IF(data[[#This Row],[type]]="score",RANK(data[[#This Row],[score]],data[score])+COUNTIF($AD$3:AD3697,AD3697)-1,0)</f>
        <v>0</v>
      </c>
    </row>
    <row r="3698" spans="24:31" x14ac:dyDescent="0.25">
      <c r="X3698" s="1"/>
      <c r="Y3698" s="1"/>
      <c r="AD3698">
        <f>IF(data[[#This Row],[type]]="score",SUMPRODUCT($J$1:$AC$1,data[[#This Row],[ci.hts_index]:[stat.tb]]),-1)</f>
        <v>-1</v>
      </c>
      <c r="AE3698" s="1">
        <f>IF(data[[#This Row],[type]]="score",RANK(data[[#This Row],[score]],data[score])+COUNTIF($AD$3:AD3698,AD3698)-1,0)</f>
        <v>0</v>
      </c>
    </row>
    <row r="3699" spans="24:31" x14ac:dyDescent="0.25">
      <c r="X3699" s="1"/>
      <c r="Y3699" s="1"/>
      <c r="AD3699">
        <f>IF(data[[#This Row],[type]]="score",SUMPRODUCT($J$1:$AC$1,data[[#This Row],[ci.hts_index]:[stat.tb]]),-1)</f>
        <v>-1</v>
      </c>
      <c r="AE3699" s="1">
        <f>IF(data[[#This Row],[type]]="score",RANK(data[[#This Row],[score]],data[score])+COUNTIF($AD$3:AD3699,AD3699)-1,0)</f>
        <v>0</v>
      </c>
    </row>
    <row r="3700" spans="24:31" x14ac:dyDescent="0.25">
      <c r="X3700" s="1"/>
      <c r="Y3700" s="1"/>
      <c r="AD3700">
        <f>IF(data[[#This Row],[type]]="score",SUMPRODUCT($J$1:$AC$1,data[[#This Row],[ci.hts_index]:[stat.tb]]),-1)</f>
        <v>-1</v>
      </c>
      <c r="AE3700" s="1">
        <f>IF(data[[#This Row],[type]]="score",RANK(data[[#This Row],[score]],data[score])+COUNTIF($AD$3:AD3700,AD3700)-1,0)</f>
        <v>0</v>
      </c>
    </row>
    <row r="3701" spans="24:31" x14ac:dyDescent="0.25">
      <c r="X3701" s="1"/>
      <c r="Y3701" s="1"/>
      <c r="AD3701">
        <f>IF(data[[#This Row],[type]]="score",SUMPRODUCT($J$1:$AC$1,data[[#This Row],[ci.hts_index]:[stat.tb]]),-1)</f>
        <v>-1</v>
      </c>
      <c r="AE3701" s="1">
        <f>IF(data[[#This Row],[type]]="score",RANK(data[[#This Row],[score]],data[score])+COUNTIF($AD$3:AD3701,AD3701)-1,0)</f>
        <v>0</v>
      </c>
    </row>
    <row r="3702" spans="24:31" x14ac:dyDescent="0.25">
      <c r="X3702" s="1"/>
      <c r="Y3702" s="1"/>
      <c r="AD3702">
        <f>IF(data[[#This Row],[type]]="score",SUMPRODUCT($J$1:$AC$1,data[[#This Row],[ci.hts_index]:[stat.tb]]),-1)</f>
        <v>-1</v>
      </c>
      <c r="AE3702" s="1">
        <f>IF(data[[#This Row],[type]]="score",RANK(data[[#This Row],[score]],data[score])+COUNTIF($AD$3:AD3702,AD3702)-1,0)</f>
        <v>0</v>
      </c>
    </row>
    <row r="3703" spans="24:31" x14ac:dyDescent="0.25">
      <c r="X3703" s="1"/>
      <c r="Y3703" s="1"/>
      <c r="AD3703">
        <f>IF(data[[#This Row],[type]]="score",SUMPRODUCT($J$1:$AC$1,data[[#This Row],[ci.hts_index]:[stat.tb]]),-1)</f>
        <v>-1</v>
      </c>
      <c r="AE3703" s="1">
        <f>IF(data[[#This Row],[type]]="score",RANK(data[[#This Row],[score]],data[score])+COUNTIF($AD$3:AD3703,AD3703)-1,0)</f>
        <v>0</v>
      </c>
    </row>
    <row r="3704" spans="24:31" x14ac:dyDescent="0.25">
      <c r="X3704" s="1"/>
      <c r="Y3704" s="1"/>
      <c r="AD3704">
        <f>IF(data[[#This Row],[type]]="score",SUMPRODUCT($J$1:$AC$1,data[[#This Row],[ci.hts_index]:[stat.tb]]),-1)</f>
        <v>-1</v>
      </c>
      <c r="AE3704" s="1">
        <f>IF(data[[#This Row],[type]]="score",RANK(data[[#This Row],[score]],data[score])+COUNTIF($AD$3:AD3704,AD3704)-1,0)</f>
        <v>0</v>
      </c>
    </row>
    <row r="3705" spans="24:31" x14ac:dyDescent="0.25">
      <c r="X3705" s="1"/>
      <c r="Y3705" s="1"/>
      <c r="AD3705">
        <f>IF(data[[#This Row],[type]]="score",SUMPRODUCT($J$1:$AC$1,data[[#This Row],[ci.hts_index]:[stat.tb]]),-1)</f>
        <v>-1</v>
      </c>
      <c r="AE3705" s="1">
        <f>IF(data[[#This Row],[type]]="score",RANK(data[[#This Row],[score]],data[score])+COUNTIF($AD$3:AD3705,AD3705)-1,0)</f>
        <v>0</v>
      </c>
    </row>
    <row r="3706" spans="24:31" x14ac:dyDescent="0.25">
      <c r="X3706" s="1"/>
      <c r="Y3706" s="1"/>
      <c r="AD3706">
        <f>IF(data[[#This Row],[type]]="score",SUMPRODUCT($J$1:$AC$1,data[[#This Row],[ci.hts_index]:[stat.tb]]),-1)</f>
        <v>-1</v>
      </c>
      <c r="AE3706" s="1">
        <f>IF(data[[#This Row],[type]]="score",RANK(data[[#This Row],[score]],data[score])+COUNTIF($AD$3:AD3706,AD3706)-1,0)</f>
        <v>0</v>
      </c>
    </row>
    <row r="3707" spans="24:31" x14ac:dyDescent="0.25">
      <c r="X3707" s="1"/>
      <c r="Y3707" s="1"/>
      <c r="AD3707">
        <f>IF(data[[#This Row],[type]]="score",SUMPRODUCT($J$1:$AC$1,data[[#This Row],[ci.hts_index]:[stat.tb]]),-1)</f>
        <v>-1</v>
      </c>
      <c r="AE3707" s="1">
        <f>IF(data[[#This Row],[type]]="score",RANK(data[[#This Row],[score]],data[score])+COUNTIF($AD$3:AD3707,AD3707)-1,0)</f>
        <v>0</v>
      </c>
    </row>
    <row r="3708" spans="24:31" x14ac:dyDescent="0.25">
      <c r="X3708" s="1"/>
      <c r="Y3708" s="1"/>
      <c r="AD3708">
        <f>IF(data[[#This Row],[type]]="score",SUMPRODUCT($J$1:$AC$1,data[[#This Row],[ci.hts_index]:[stat.tb]]),-1)</f>
        <v>-1</v>
      </c>
      <c r="AE3708" s="1">
        <f>IF(data[[#This Row],[type]]="score",RANK(data[[#This Row],[score]],data[score])+COUNTIF($AD$3:AD3708,AD3708)-1,0)</f>
        <v>0</v>
      </c>
    </row>
    <row r="3709" spans="24:31" x14ac:dyDescent="0.25">
      <c r="X3709" s="1"/>
      <c r="Y3709" s="1"/>
      <c r="AD3709">
        <f>IF(data[[#This Row],[type]]="score",SUMPRODUCT($J$1:$AC$1,data[[#This Row],[ci.hts_index]:[stat.tb]]),-1)</f>
        <v>-1</v>
      </c>
      <c r="AE3709" s="1">
        <f>IF(data[[#This Row],[type]]="score",RANK(data[[#This Row],[score]],data[score])+COUNTIF($AD$3:AD3709,AD3709)-1,0)</f>
        <v>0</v>
      </c>
    </row>
    <row r="3710" spans="24:31" x14ac:dyDescent="0.25">
      <c r="X3710" s="1"/>
      <c r="Y3710" s="1"/>
      <c r="AD3710">
        <f>IF(data[[#This Row],[type]]="score",SUMPRODUCT($J$1:$AC$1,data[[#This Row],[ci.hts_index]:[stat.tb]]),-1)</f>
        <v>-1</v>
      </c>
      <c r="AE3710" s="1">
        <f>IF(data[[#This Row],[type]]="score",RANK(data[[#This Row],[score]],data[score])+COUNTIF($AD$3:AD3710,AD3710)-1,0)</f>
        <v>0</v>
      </c>
    </row>
    <row r="3711" spans="24:31" x14ac:dyDescent="0.25">
      <c r="X3711" s="1"/>
      <c r="Y3711" s="1"/>
      <c r="AD3711">
        <f>IF(data[[#This Row],[type]]="score",SUMPRODUCT($J$1:$AC$1,data[[#This Row],[ci.hts_index]:[stat.tb]]),-1)</f>
        <v>-1</v>
      </c>
      <c r="AE3711" s="1">
        <f>IF(data[[#This Row],[type]]="score",RANK(data[[#This Row],[score]],data[score])+COUNTIF($AD$3:AD3711,AD3711)-1,0)</f>
        <v>0</v>
      </c>
    </row>
    <row r="3712" spans="24:31" x14ac:dyDescent="0.25">
      <c r="X3712" s="1"/>
      <c r="Y3712" s="1"/>
      <c r="AD3712">
        <f>IF(data[[#This Row],[type]]="score",SUMPRODUCT($J$1:$AC$1,data[[#This Row],[ci.hts_index]:[stat.tb]]),-1)</f>
        <v>-1</v>
      </c>
      <c r="AE3712" s="1">
        <f>IF(data[[#This Row],[type]]="score",RANK(data[[#This Row],[score]],data[score])+COUNTIF($AD$3:AD3712,AD3712)-1,0)</f>
        <v>0</v>
      </c>
    </row>
    <row r="3713" spans="24:31" x14ac:dyDescent="0.25">
      <c r="X3713" s="1"/>
      <c r="Y3713" s="1"/>
      <c r="AD3713">
        <f>IF(data[[#This Row],[type]]="score",SUMPRODUCT($J$1:$AC$1,data[[#This Row],[ci.hts_index]:[stat.tb]]),-1)</f>
        <v>-1</v>
      </c>
      <c r="AE3713" s="1">
        <f>IF(data[[#This Row],[type]]="score",RANK(data[[#This Row],[score]],data[score])+COUNTIF($AD$3:AD3713,AD3713)-1,0)</f>
        <v>0</v>
      </c>
    </row>
    <row r="3714" spans="24:31" x14ac:dyDescent="0.25">
      <c r="X3714" s="1"/>
      <c r="Y3714" s="1"/>
      <c r="AD3714">
        <f>IF(data[[#This Row],[type]]="score",SUMPRODUCT($J$1:$AC$1,data[[#This Row],[ci.hts_index]:[stat.tb]]),-1)</f>
        <v>-1</v>
      </c>
      <c r="AE3714" s="1">
        <f>IF(data[[#This Row],[type]]="score",RANK(data[[#This Row],[score]],data[score])+COUNTIF($AD$3:AD3714,AD3714)-1,0)</f>
        <v>0</v>
      </c>
    </row>
    <row r="3715" spans="24:31" x14ac:dyDescent="0.25">
      <c r="X3715" s="1"/>
      <c r="Y3715" s="1"/>
      <c r="AD3715">
        <f>IF(data[[#This Row],[type]]="score",SUMPRODUCT($J$1:$AC$1,data[[#This Row],[ci.hts_index]:[stat.tb]]),-1)</f>
        <v>-1</v>
      </c>
      <c r="AE3715" s="1">
        <f>IF(data[[#This Row],[type]]="score",RANK(data[[#This Row],[score]],data[score])+COUNTIF($AD$3:AD3715,AD3715)-1,0)</f>
        <v>0</v>
      </c>
    </row>
    <row r="3716" spans="24:31" x14ac:dyDescent="0.25">
      <c r="X3716" s="1"/>
      <c r="Y3716" s="1"/>
      <c r="AD3716">
        <f>IF(data[[#This Row],[type]]="score",SUMPRODUCT($J$1:$AC$1,data[[#This Row],[ci.hts_index]:[stat.tb]]),-1)</f>
        <v>-1</v>
      </c>
      <c r="AE3716" s="1">
        <f>IF(data[[#This Row],[type]]="score",RANK(data[[#This Row],[score]],data[score])+COUNTIF($AD$3:AD3716,AD3716)-1,0)</f>
        <v>0</v>
      </c>
    </row>
    <row r="3717" spans="24:31" x14ac:dyDescent="0.25">
      <c r="X3717" s="1"/>
      <c r="Y3717" s="1"/>
      <c r="AD3717">
        <f>IF(data[[#This Row],[type]]="score",SUMPRODUCT($J$1:$AC$1,data[[#This Row],[ci.hts_index]:[stat.tb]]),-1)</f>
        <v>-1</v>
      </c>
      <c r="AE3717" s="1">
        <f>IF(data[[#This Row],[type]]="score",RANK(data[[#This Row],[score]],data[score])+COUNTIF($AD$3:AD3717,AD3717)-1,0)</f>
        <v>0</v>
      </c>
    </row>
    <row r="3718" spans="24:31" x14ac:dyDescent="0.25">
      <c r="X3718" s="1"/>
      <c r="Y3718" s="1"/>
      <c r="AD3718">
        <f>IF(data[[#This Row],[type]]="score",SUMPRODUCT($J$1:$AC$1,data[[#This Row],[ci.hts_index]:[stat.tb]]),-1)</f>
        <v>-1</v>
      </c>
      <c r="AE3718" s="1">
        <f>IF(data[[#This Row],[type]]="score",RANK(data[[#This Row],[score]],data[score])+COUNTIF($AD$3:AD3718,AD3718)-1,0)</f>
        <v>0</v>
      </c>
    </row>
    <row r="3719" spans="24:31" x14ac:dyDescent="0.25">
      <c r="X3719" s="1"/>
      <c r="Y3719" s="1"/>
      <c r="AD3719">
        <f>IF(data[[#This Row],[type]]="score",SUMPRODUCT($J$1:$AC$1,data[[#This Row],[ci.hts_index]:[stat.tb]]),-1)</f>
        <v>-1</v>
      </c>
      <c r="AE3719" s="1">
        <f>IF(data[[#This Row],[type]]="score",RANK(data[[#This Row],[score]],data[score])+COUNTIF($AD$3:AD3719,AD3719)-1,0)</f>
        <v>0</v>
      </c>
    </row>
    <row r="3720" spans="24:31" x14ac:dyDescent="0.25">
      <c r="X3720" s="1"/>
      <c r="Y3720" s="1"/>
      <c r="AD3720">
        <f>IF(data[[#This Row],[type]]="score",SUMPRODUCT($J$1:$AC$1,data[[#This Row],[ci.hts_index]:[stat.tb]]),-1)</f>
        <v>-1</v>
      </c>
      <c r="AE3720" s="1">
        <f>IF(data[[#This Row],[type]]="score",RANK(data[[#This Row],[score]],data[score])+COUNTIF($AD$3:AD3720,AD3720)-1,0)</f>
        <v>0</v>
      </c>
    </row>
    <row r="3721" spans="24:31" x14ac:dyDescent="0.25">
      <c r="X3721" s="1"/>
      <c r="Y3721" s="1"/>
      <c r="AD3721">
        <f>IF(data[[#This Row],[type]]="score",SUMPRODUCT($J$1:$AC$1,data[[#This Row],[ci.hts_index]:[stat.tb]]),-1)</f>
        <v>-1</v>
      </c>
      <c r="AE3721" s="1">
        <f>IF(data[[#This Row],[type]]="score",RANK(data[[#This Row],[score]],data[score])+COUNTIF($AD$3:AD3721,AD3721)-1,0)</f>
        <v>0</v>
      </c>
    </row>
    <row r="3722" spans="24:31" x14ac:dyDescent="0.25">
      <c r="X3722" s="1"/>
      <c r="Y3722" s="1"/>
      <c r="AD3722">
        <f>IF(data[[#This Row],[type]]="score",SUMPRODUCT($J$1:$AC$1,data[[#This Row],[ci.hts_index]:[stat.tb]]),-1)</f>
        <v>-1</v>
      </c>
      <c r="AE3722" s="1">
        <f>IF(data[[#This Row],[type]]="score",RANK(data[[#This Row],[score]],data[score])+COUNTIF($AD$3:AD3722,AD3722)-1,0)</f>
        <v>0</v>
      </c>
    </row>
    <row r="3723" spans="24:31" x14ac:dyDescent="0.25">
      <c r="X3723" s="1"/>
      <c r="Y3723" s="1"/>
      <c r="AD3723">
        <f>IF(data[[#This Row],[type]]="score",SUMPRODUCT($J$1:$AC$1,data[[#This Row],[ci.hts_index]:[stat.tb]]),-1)</f>
        <v>-1</v>
      </c>
      <c r="AE3723" s="1">
        <f>IF(data[[#This Row],[type]]="score",RANK(data[[#This Row],[score]],data[score])+COUNTIF($AD$3:AD3723,AD3723)-1,0)</f>
        <v>0</v>
      </c>
    </row>
    <row r="3724" spans="24:31" x14ac:dyDescent="0.25">
      <c r="X3724" s="1"/>
      <c r="Y3724" s="1"/>
      <c r="AD3724">
        <f>IF(data[[#This Row],[type]]="score",SUMPRODUCT($J$1:$AC$1,data[[#This Row],[ci.hts_index]:[stat.tb]]),-1)</f>
        <v>-1</v>
      </c>
      <c r="AE3724" s="1">
        <f>IF(data[[#This Row],[type]]="score",RANK(data[[#This Row],[score]],data[score])+COUNTIF($AD$3:AD3724,AD3724)-1,0)</f>
        <v>0</v>
      </c>
    </row>
    <row r="3725" spans="24:31" x14ac:dyDescent="0.25">
      <c r="X3725" s="1"/>
      <c r="Y3725" s="1"/>
      <c r="AD3725">
        <f>IF(data[[#This Row],[type]]="score",SUMPRODUCT($J$1:$AC$1,data[[#This Row],[ci.hts_index]:[stat.tb]]),-1)</f>
        <v>-1</v>
      </c>
      <c r="AE3725" s="1">
        <f>IF(data[[#This Row],[type]]="score",RANK(data[[#This Row],[score]],data[score])+COUNTIF($AD$3:AD3725,AD3725)-1,0)</f>
        <v>0</v>
      </c>
    </row>
    <row r="3726" spans="24:31" x14ac:dyDescent="0.25">
      <c r="X3726" s="1"/>
      <c r="Y3726" s="1"/>
      <c r="AD3726">
        <f>IF(data[[#This Row],[type]]="score",SUMPRODUCT($J$1:$AC$1,data[[#This Row],[ci.hts_index]:[stat.tb]]),-1)</f>
        <v>-1</v>
      </c>
      <c r="AE3726" s="1">
        <f>IF(data[[#This Row],[type]]="score",RANK(data[[#This Row],[score]],data[score])+COUNTIF($AD$3:AD3726,AD3726)-1,0)</f>
        <v>0</v>
      </c>
    </row>
    <row r="3727" spans="24:31" x14ac:dyDescent="0.25">
      <c r="X3727" s="1"/>
      <c r="Y3727" s="1"/>
      <c r="AD3727">
        <f>IF(data[[#This Row],[type]]="score",SUMPRODUCT($J$1:$AC$1,data[[#This Row],[ci.hts_index]:[stat.tb]]),-1)</f>
        <v>-1</v>
      </c>
      <c r="AE3727" s="1">
        <f>IF(data[[#This Row],[type]]="score",RANK(data[[#This Row],[score]],data[score])+COUNTIF($AD$3:AD3727,AD3727)-1,0)</f>
        <v>0</v>
      </c>
    </row>
    <row r="3728" spans="24:31" x14ac:dyDescent="0.25">
      <c r="X3728" s="1"/>
      <c r="Y3728" s="1"/>
      <c r="AD3728">
        <f>IF(data[[#This Row],[type]]="score",SUMPRODUCT($J$1:$AC$1,data[[#This Row],[ci.hts_index]:[stat.tb]]),-1)</f>
        <v>-1</v>
      </c>
      <c r="AE3728" s="1">
        <f>IF(data[[#This Row],[type]]="score",RANK(data[[#This Row],[score]],data[score])+COUNTIF($AD$3:AD3728,AD3728)-1,0)</f>
        <v>0</v>
      </c>
    </row>
    <row r="3729" spans="24:31" x14ac:dyDescent="0.25">
      <c r="X3729" s="1"/>
      <c r="Y3729" s="1"/>
      <c r="AD3729">
        <f>IF(data[[#This Row],[type]]="score",SUMPRODUCT($J$1:$AC$1,data[[#This Row],[ci.hts_index]:[stat.tb]]),-1)</f>
        <v>-1</v>
      </c>
      <c r="AE3729" s="1">
        <f>IF(data[[#This Row],[type]]="score",RANK(data[[#This Row],[score]],data[score])+COUNTIF($AD$3:AD3729,AD3729)-1,0)</f>
        <v>0</v>
      </c>
    </row>
    <row r="3730" spans="24:31" x14ac:dyDescent="0.25">
      <c r="X3730" s="1"/>
      <c r="Y3730" s="1"/>
      <c r="AD3730">
        <f>IF(data[[#This Row],[type]]="score",SUMPRODUCT($J$1:$AC$1,data[[#This Row],[ci.hts_index]:[stat.tb]]),-1)</f>
        <v>-1</v>
      </c>
      <c r="AE3730" s="1">
        <f>IF(data[[#This Row],[type]]="score",RANK(data[[#This Row],[score]],data[score])+COUNTIF($AD$3:AD3730,AD3730)-1,0)</f>
        <v>0</v>
      </c>
    </row>
    <row r="3731" spans="24:31" x14ac:dyDescent="0.25">
      <c r="X3731" s="1"/>
      <c r="Y3731" s="1"/>
      <c r="AD3731">
        <f>IF(data[[#This Row],[type]]="score",SUMPRODUCT($J$1:$AC$1,data[[#This Row],[ci.hts_index]:[stat.tb]]),-1)</f>
        <v>-1</v>
      </c>
      <c r="AE3731" s="1">
        <f>IF(data[[#This Row],[type]]="score",RANK(data[[#This Row],[score]],data[score])+COUNTIF($AD$3:AD3731,AD3731)-1,0)</f>
        <v>0</v>
      </c>
    </row>
    <row r="3732" spans="24:31" x14ac:dyDescent="0.25">
      <c r="X3732" s="1"/>
      <c r="Y3732" s="1"/>
      <c r="AD3732">
        <f>IF(data[[#This Row],[type]]="score",SUMPRODUCT($J$1:$AC$1,data[[#This Row],[ci.hts_index]:[stat.tb]]),-1)</f>
        <v>-1</v>
      </c>
      <c r="AE3732" s="1">
        <f>IF(data[[#This Row],[type]]="score",RANK(data[[#This Row],[score]],data[score])+COUNTIF($AD$3:AD3732,AD3732)-1,0)</f>
        <v>0</v>
      </c>
    </row>
    <row r="3733" spans="24:31" x14ac:dyDescent="0.25">
      <c r="X3733" s="1"/>
      <c r="Y3733" s="1"/>
      <c r="AD3733">
        <f>IF(data[[#This Row],[type]]="score",SUMPRODUCT($J$1:$AC$1,data[[#This Row],[ci.hts_index]:[stat.tb]]),-1)</f>
        <v>-1</v>
      </c>
      <c r="AE3733" s="1">
        <f>IF(data[[#This Row],[type]]="score",RANK(data[[#This Row],[score]],data[score])+COUNTIF($AD$3:AD3733,AD3733)-1,0)</f>
        <v>0</v>
      </c>
    </row>
    <row r="3734" spans="24:31" x14ac:dyDescent="0.25">
      <c r="X3734" s="1"/>
      <c r="Y3734" s="1"/>
      <c r="AD3734">
        <f>IF(data[[#This Row],[type]]="score",SUMPRODUCT($J$1:$AC$1,data[[#This Row],[ci.hts_index]:[stat.tb]]),-1)</f>
        <v>-1</v>
      </c>
      <c r="AE3734" s="1">
        <f>IF(data[[#This Row],[type]]="score",RANK(data[[#This Row],[score]],data[score])+COUNTIF($AD$3:AD3734,AD3734)-1,0)</f>
        <v>0</v>
      </c>
    </row>
    <row r="3735" spans="24:31" x14ac:dyDescent="0.25">
      <c r="X3735" s="1"/>
      <c r="Y3735" s="1"/>
      <c r="AD3735">
        <f>IF(data[[#This Row],[type]]="score",SUMPRODUCT($J$1:$AC$1,data[[#This Row],[ci.hts_index]:[stat.tb]]),-1)</f>
        <v>-1</v>
      </c>
      <c r="AE3735" s="1">
        <f>IF(data[[#This Row],[type]]="score",RANK(data[[#This Row],[score]],data[score])+COUNTIF($AD$3:AD3735,AD3735)-1,0)</f>
        <v>0</v>
      </c>
    </row>
    <row r="3736" spans="24:31" x14ac:dyDescent="0.25">
      <c r="X3736" s="1"/>
      <c r="Y3736" s="1"/>
      <c r="AD3736">
        <f>IF(data[[#This Row],[type]]="score",SUMPRODUCT($J$1:$AC$1,data[[#This Row],[ci.hts_index]:[stat.tb]]),-1)</f>
        <v>-1</v>
      </c>
      <c r="AE3736" s="1">
        <f>IF(data[[#This Row],[type]]="score",RANK(data[[#This Row],[score]],data[score])+COUNTIF($AD$3:AD3736,AD3736)-1,0)</f>
        <v>0</v>
      </c>
    </row>
    <row r="3737" spans="24:31" x14ac:dyDescent="0.25">
      <c r="X3737" s="1"/>
      <c r="Y3737" s="1"/>
      <c r="AD3737">
        <f>IF(data[[#This Row],[type]]="score",SUMPRODUCT($J$1:$AC$1,data[[#This Row],[ci.hts_index]:[stat.tb]]),-1)</f>
        <v>-1</v>
      </c>
      <c r="AE3737" s="1">
        <f>IF(data[[#This Row],[type]]="score",RANK(data[[#This Row],[score]],data[score])+COUNTIF($AD$3:AD3737,AD3737)-1,0)</f>
        <v>0</v>
      </c>
    </row>
    <row r="3738" spans="24:31" x14ac:dyDescent="0.25">
      <c r="X3738" s="1"/>
      <c r="Y3738" s="1"/>
      <c r="AD3738">
        <f>IF(data[[#This Row],[type]]="score",SUMPRODUCT($J$1:$AC$1,data[[#This Row],[ci.hts_index]:[stat.tb]]),-1)</f>
        <v>-1</v>
      </c>
      <c r="AE3738" s="1">
        <f>IF(data[[#This Row],[type]]="score",RANK(data[[#This Row],[score]],data[score])+COUNTIF($AD$3:AD3738,AD3738)-1,0)</f>
        <v>0</v>
      </c>
    </row>
    <row r="3739" spans="24:31" x14ac:dyDescent="0.25">
      <c r="X3739" s="1"/>
      <c r="Y3739" s="1"/>
      <c r="AD3739">
        <f>IF(data[[#This Row],[type]]="score",SUMPRODUCT($J$1:$AC$1,data[[#This Row],[ci.hts_index]:[stat.tb]]),-1)</f>
        <v>-1</v>
      </c>
      <c r="AE3739" s="1">
        <f>IF(data[[#This Row],[type]]="score",RANK(data[[#This Row],[score]],data[score])+COUNTIF($AD$3:AD3739,AD3739)-1,0)</f>
        <v>0</v>
      </c>
    </row>
    <row r="3740" spans="24:31" x14ac:dyDescent="0.25">
      <c r="X3740" s="1"/>
      <c r="Y3740" s="1"/>
      <c r="AD3740">
        <f>IF(data[[#This Row],[type]]="score",SUMPRODUCT($J$1:$AC$1,data[[#This Row],[ci.hts_index]:[stat.tb]]),-1)</f>
        <v>-1</v>
      </c>
      <c r="AE3740" s="1">
        <f>IF(data[[#This Row],[type]]="score",RANK(data[[#This Row],[score]],data[score])+COUNTIF($AD$3:AD3740,AD3740)-1,0)</f>
        <v>0</v>
      </c>
    </row>
    <row r="3741" spans="24:31" x14ac:dyDescent="0.25">
      <c r="X3741" s="1"/>
      <c r="Y3741" s="1"/>
      <c r="AD3741">
        <f>IF(data[[#This Row],[type]]="score",SUMPRODUCT($J$1:$AC$1,data[[#This Row],[ci.hts_index]:[stat.tb]]),-1)</f>
        <v>-1</v>
      </c>
      <c r="AE3741" s="1">
        <f>IF(data[[#This Row],[type]]="score",RANK(data[[#This Row],[score]],data[score])+COUNTIF($AD$3:AD3741,AD3741)-1,0)</f>
        <v>0</v>
      </c>
    </row>
    <row r="3742" spans="24:31" x14ac:dyDescent="0.25">
      <c r="X3742" s="1"/>
      <c r="Y3742" s="1"/>
      <c r="AD3742">
        <f>IF(data[[#This Row],[type]]="score",SUMPRODUCT($J$1:$AC$1,data[[#This Row],[ci.hts_index]:[stat.tb]]),-1)</f>
        <v>-1</v>
      </c>
      <c r="AE3742" s="1">
        <f>IF(data[[#This Row],[type]]="score",RANK(data[[#This Row],[score]],data[score])+COUNTIF($AD$3:AD3742,AD3742)-1,0)</f>
        <v>0</v>
      </c>
    </row>
    <row r="3743" spans="24:31" x14ac:dyDescent="0.25">
      <c r="X3743" s="1"/>
      <c r="Y3743" s="1"/>
      <c r="AD3743">
        <f>IF(data[[#This Row],[type]]="score",SUMPRODUCT($J$1:$AC$1,data[[#This Row],[ci.hts_index]:[stat.tb]]),-1)</f>
        <v>-1</v>
      </c>
      <c r="AE3743" s="1">
        <f>IF(data[[#This Row],[type]]="score",RANK(data[[#This Row],[score]],data[score])+COUNTIF($AD$3:AD3743,AD3743)-1,0)</f>
        <v>0</v>
      </c>
    </row>
    <row r="3744" spans="24:31" x14ac:dyDescent="0.25">
      <c r="X3744" s="1"/>
      <c r="Y3744" s="1"/>
      <c r="AD3744">
        <f>IF(data[[#This Row],[type]]="score",SUMPRODUCT($J$1:$AC$1,data[[#This Row],[ci.hts_index]:[stat.tb]]),-1)</f>
        <v>-1</v>
      </c>
      <c r="AE3744" s="1">
        <f>IF(data[[#This Row],[type]]="score",RANK(data[[#This Row],[score]],data[score])+COUNTIF($AD$3:AD3744,AD3744)-1,0)</f>
        <v>0</v>
      </c>
    </row>
    <row r="3745" spans="24:31" x14ac:dyDescent="0.25">
      <c r="X3745" s="1"/>
      <c r="Y3745" s="1"/>
      <c r="AD3745">
        <f>IF(data[[#This Row],[type]]="score",SUMPRODUCT($J$1:$AC$1,data[[#This Row],[ci.hts_index]:[stat.tb]]),-1)</f>
        <v>-1</v>
      </c>
      <c r="AE3745" s="1">
        <f>IF(data[[#This Row],[type]]="score",RANK(data[[#This Row],[score]],data[score])+COUNTIF($AD$3:AD3745,AD3745)-1,0)</f>
        <v>0</v>
      </c>
    </row>
    <row r="3746" spans="24:31" x14ac:dyDescent="0.25">
      <c r="X3746" s="1"/>
      <c r="Y3746" s="1"/>
      <c r="AD3746">
        <f>IF(data[[#This Row],[type]]="score",SUMPRODUCT($J$1:$AC$1,data[[#This Row],[ci.hts_index]:[stat.tb]]),-1)</f>
        <v>-1</v>
      </c>
      <c r="AE3746" s="1">
        <f>IF(data[[#This Row],[type]]="score",RANK(data[[#This Row],[score]],data[score])+COUNTIF($AD$3:AD3746,AD3746)-1,0)</f>
        <v>0</v>
      </c>
    </row>
    <row r="3747" spans="24:31" x14ac:dyDescent="0.25">
      <c r="X3747" s="1"/>
      <c r="Y3747" s="1"/>
      <c r="AD3747">
        <f>IF(data[[#This Row],[type]]="score",SUMPRODUCT($J$1:$AC$1,data[[#This Row],[ci.hts_index]:[stat.tb]]),-1)</f>
        <v>-1</v>
      </c>
      <c r="AE3747" s="1">
        <f>IF(data[[#This Row],[type]]="score",RANK(data[[#This Row],[score]],data[score])+COUNTIF($AD$3:AD3747,AD3747)-1,0)</f>
        <v>0</v>
      </c>
    </row>
    <row r="3748" spans="24:31" x14ac:dyDescent="0.25">
      <c r="X3748" s="1"/>
      <c r="Y3748" s="1"/>
      <c r="AD3748">
        <f>IF(data[[#This Row],[type]]="score",SUMPRODUCT($J$1:$AC$1,data[[#This Row],[ci.hts_index]:[stat.tb]]),-1)</f>
        <v>-1</v>
      </c>
      <c r="AE3748" s="1">
        <f>IF(data[[#This Row],[type]]="score",RANK(data[[#This Row],[score]],data[score])+COUNTIF($AD$3:AD3748,AD3748)-1,0)</f>
        <v>0</v>
      </c>
    </row>
    <row r="3749" spans="24:31" x14ac:dyDescent="0.25">
      <c r="X3749" s="1"/>
      <c r="Y3749" s="1"/>
      <c r="AD3749">
        <f>IF(data[[#This Row],[type]]="score",SUMPRODUCT($J$1:$AC$1,data[[#This Row],[ci.hts_index]:[stat.tb]]),-1)</f>
        <v>-1</v>
      </c>
      <c r="AE3749" s="1">
        <f>IF(data[[#This Row],[type]]="score",RANK(data[[#This Row],[score]],data[score])+COUNTIF($AD$3:AD3749,AD3749)-1,0)</f>
        <v>0</v>
      </c>
    </row>
    <row r="3750" spans="24:31" x14ac:dyDescent="0.25">
      <c r="X3750" s="1"/>
      <c r="Y3750" s="1"/>
      <c r="AD3750">
        <f>IF(data[[#This Row],[type]]="score",SUMPRODUCT($J$1:$AC$1,data[[#This Row],[ci.hts_index]:[stat.tb]]),-1)</f>
        <v>-1</v>
      </c>
      <c r="AE3750" s="1">
        <f>IF(data[[#This Row],[type]]="score",RANK(data[[#This Row],[score]],data[score])+COUNTIF($AD$3:AD3750,AD3750)-1,0)</f>
        <v>0</v>
      </c>
    </row>
    <row r="3751" spans="24:31" x14ac:dyDescent="0.25">
      <c r="X3751" s="1"/>
      <c r="Y3751" s="1"/>
      <c r="AD3751">
        <f>IF(data[[#This Row],[type]]="score",SUMPRODUCT($J$1:$AC$1,data[[#This Row],[ci.hts_index]:[stat.tb]]),-1)</f>
        <v>-1</v>
      </c>
      <c r="AE3751" s="1">
        <f>IF(data[[#This Row],[type]]="score",RANK(data[[#This Row],[score]],data[score])+COUNTIF($AD$3:AD3751,AD3751)-1,0)</f>
        <v>0</v>
      </c>
    </row>
    <row r="3752" spans="24:31" x14ac:dyDescent="0.25">
      <c r="X3752" s="1"/>
      <c r="Y3752" s="1"/>
      <c r="AD3752">
        <f>IF(data[[#This Row],[type]]="score",SUMPRODUCT($J$1:$AC$1,data[[#This Row],[ci.hts_index]:[stat.tb]]),-1)</f>
        <v>-1</v>
      </c>
      <c r="AE3752" s="1">
        <f>IF(data[[#This Row],[type]]="score",RANK(data[[#This Row],[score]],data[score])+COUNTIF($AD$3:AD3752,AD3752)-1,0)</f>
        <v>0</v>
      </c>
    </row>
    <row r="3753" spans="24:31" x14ac:dyDescent="0.25">
      <c r="X3753" s="1"/>
      <c r="Y3753" s="1"/>
      <c r="AD3753">
        <f>IF(data[[#This Row],[type]]="score",SUMPRODUCT($J$1:$AC$1,data[[#This Row],[ci.hts_index]:[stat.tb]]),-1)</f>
        <v>-1</v>
      </c>
      <c r="AE3753" s="1">
        <f>IF(data[[#This Row],[type]]="score",RANK(data[[#This Row],[score]],data[score])+COUNTIF($AD$3:AD3753,AD3753)-1,0)</f>
        <v>0</v>
      </c>
    </row>
    <row r="3754" spans="24:31" x14ac:dyDescent="0.25">
      <c r="X3754" s="1"/>
      <c r="Y3754" s="1"/>
      <c r="AD3754">
        <f>IF(data[[#This Row],[type]]="score",SUMPRODUCT($J$1:$AC$1,data[[#This Row],[ci.hts_index]:[stat.tb]]),-1)</f>
        <v>-1</v>
      </c>
      <c r="AE3754" s="1">
        <f>IF(data[[#This Row],[type]]="score",RANK(data[[#This Row],[score]],data[score])+COUNTIF($AD$3:AD3754,AD3754)-1,0)</f>
        <v>0</v>
      </c>
    </row>
    <row r="3755" spans="24:31" x14ac:dyDescent="0.25">
      <c r="X3755" s="1"/>
      <c r="Y3755" s="1"/>
      <c r="AD3755">
        <f>IF(data[[#This Row],[type]]="score",SUMPRODUCT($J$1:$AC$1,data[[#This Row],[ci.hts_index]:[stat.tb]]),-1)</f>
        <v>-1</v>
      </c>
      <c r="AE3755" s="1">
        <f>IF(data[[#This Row],[type]]="score",RANK(data[[#This Row],[score]],data[score])+COUNTIF($AD$3:AD3755,AD3755)-1,0)</f>
        <v>0</v>
      </c>
    </row>
    <row r="3756" spans="24:31" x14ac:dyDescent="0.25">
      <c r="X3756" s="1"/>
      <c r="Y3756" s="1"/>
      <c r="AD3756">
        <f>IF(data[[#This Row],[type]]="score",SUMPRODUCT($J$1:$AC$1,data[[#This Row],[ci.hts_index]:[stat.tb]]),-1)</f>
        <v>-1</v>
      </c>
      <c r="AE3756" s="1">
        <f>IF(data[[#This Row],[type]]="score",RANK(data[[#This Row],[score]],data[score])+COUNTIF($AD$3:AD3756,AD3756)-1,0)</f>
        <v>0</v>
      </c>
    </row>
    <row r="3757" spans="24:31" x14ac:dyDescent="0.25">
      <c r="X3757" s="1"/>
      <c r="Y3757" s="1"/>
      <c r="AD3757">
        <f>IF(data[[#This Row],[type]]="score",SUMPRODUCT($J$1:$AC$1,data[[#This Row],[ci.hts_index]:[stat.tb]]),-1)</f>
        <v>-1</v>
      </c>
      <c r="AE3757" s="1">
        <f>IF(data[[#This Row],[type]]="score",RANK(data[[#This Row],[score]],data[score])+COUNTIF($AD$3:AD3757,AD3757)-1,0)</f>
        <v>0</v>
      </c>
    </row>
    <row r="3758" spans="24:31" x14ac:dyDescent="0.25">
      <c r="X3758" s="1"/>
      <c r="Y3758" s="1"/>
      <c r="AD3758">
        <f>IF(data[[#This Row],[type]]="score",SUMPRODUCT($J$1:$AC$1,data[[#This Row],[ci.hts_index]:[stat.tb]]),-1)</f>
        <v>-1</v>
      </c>
      <c r="AE3758" s="1">
        <f>IF(data[[#This Row],[type]]="score",RANK(data[[#This Row],[score]],data[score])+COUNTIF($AD$3:AD3758,AD3758)-1,0)</f>
        <v>0</v>
      </c>
    </row>
    <row r="3759" spans="24:31" x14ac:dyDescent="0.25">
      <c r="X3759" s="1"/>
      <c r="Y3759" s="1"/>
      <c r="AD3759">
        <f>IF(data[[#This Row],[type]]="score",SUMPRODUCT($J$1:$AC$1,data[[#This Row],[ci.hts_index]:[stat.tb]]),-1)</f>
        <v>-1</v>
      </c>
      <c r="AE3759" s="1">
        <f>IF(data[[#This Row],[type]]="score",RANK(data[[#This Row],[score]],data[score])+COUNTIF($AD$3:AD3759,AD3759)-1,0)</f>
        <v>0</v>
      </c>
    </row>
    <row r="3760" spans="24:31" x14ac:dyDescent="0.25">
      <c r="X3760" s="1"/>
      <c r="Y3760" s="1"/>
      <c r="AD3760">
        <f>IF(data[[#This Row],[type]]="score",SUMPRODUCT($J$1:$AC$1,data[[#This Row],[ci.hts_index]:[stat.tb]]),-1)</f>
        <v>-1</v>
      </c>
      <c r="AE3760" s="1">
        <f>IF(data[[#This Row],[type]]="score",RANK(data[[#This Row],[score]],data[score])+COUNTIF($AD$3:AD3760,AD3760)-1,0)</f>
        <v>0</v>
      </c>
    </row>
    <row r="3761" spans="24:31" x14ac:dyDescent="0.25">
      <c r="X3761" s="1"/>
      <c r="Y3761" s="1"/>
      <c r="AD3761">
        <f>IF(data[[#This Row],[type]]="score",SUMPRODUCT($J$1:$AC$1,data[[#This Row],[ci.hts_index]:[stat.tb]]),-1)</f>
        <v>-1</v>
      </c>
      <c r="AE3761" s="1">
        <f>IF(data[[#This Row],[type]]="score",RANK(data[[#This Row],[score]],data[score])+COUNTIF($AD$3:AD3761,AD3761)-1,0)</f>
        <v>0</v>
      </c>
    </row>
    <row r="3762" spans="24:31" x14ac:dyDescent="0.25">
      <c r="X3762" s="1"/>
      <c r="Y3762" s="1"/>
      <c r="AD3762">
        <f>IF(data[[#This Row],[type]]="score",SUMPRODUCT($J$1:$AC$1,data[[#This Row],[ci.hts_index]:[stat.tb]]),-1)</f>
        <v>-1</v>
      </c>
      <c r="AE3762" s="1">
        <f>IF(data[[#This Row],[type]]="score",RANK(data[[#This Row],[score]],data[score])+COUNTIF($AD$3:AD3762,AD3762)-1,0)</f>
        <v>0</v>
      </c>
    </row>
    <row r="3763" spans="24:31" x14ac:dyDescent="0.25">
      <c r="X3763" s="1"/>
      <c r="Y3763" s="1"/>
      <c r="AD3763">
        <f>IF(data[[#This Row],[type]]="score",SUMPRODUCT($J$1:$AC$1,data[[#This Row],[ci.hts_index]:[stat.tb]]),-1)</f>
        <v>-1</v>
      </c>
      <c r="AE3763" s="1">
        <f>IF(data[[#This Row],[type]]="score",RANK(data[[#This Row],[score]],data[score])+COUNTIF($AD$3:AD3763,AD3763)-1,0)</f>
        <v>0</v>
      </c>
    </row>
    <row r="3764" spans="24:31" x14ac:dyDescent="0.25">
      <c r="X3764" s="1"/>
      <c r="Y3764" s="1"/>
      <c r="AD3764">
        <f>IF(data[[#This Row],[type]]="score",SUMPRODUCT($J$1:$AC$1,data[[#This Row],[ci.hts_index]:[stat.tb]]),-1)</f>
        <v>-1</v>
      </c>
      <c r="AE3764" s="1">
        <f>IF(data[[#This Row],[type]]="score",RANK(data[[#This Row],[score]],data[score])+COUNTIF($AD$3:AD3764,AD3764)-1,0)</f>
        <v>0</v>
      </c>
    </row>
    <row r="3765" spans="24:31" x14ac:dyDescent="0.25">
      <c r="X3765" s="1"/>
      <c r="Y3765" s="1"/>
      <c r="AD3765">
        <f>IF(data[[#This Row],[type]]="score",SUMPRODUCT($J$1:$AC$1,data[[#This Row],[ci.hts_index]:[stat.tb]]),-1)</f>
        <v>-1</v>
      </c>
      <c r="AE3765" s="1">
        <f>IF(data[[#This Row],[type]]="score",RANK(data[[#This Row],[score]],data[score])+COUNTIF($AD$3:AD3765,AD3765)-1,0)</f>
        <v>0</v>
      </c>
    </row>
    <row r="3766" spans="24:31" x14ac:dyDescent="0.25">
      <c r="X3766" s="1"/>
      <c r="Y3766" s="1"/>
      <c r="AD3766">
        <f>IF(data[[#This Row],[type]]="score",SUMPRODUCT($J$1:$AC$1,data[[#This Row],[ci.hts_index]:[stat.tb]]),-1)</f>
        <v>-1</v>
      </c>
      <c r="AE3766" s="1">
        <f>IF(data[[#This Row],[type]]="score",RANK(data[[#This Row],[score]],data[score])+COUNTIF($AD$3:AD3766,AD3766)-1,0)</f>
        <v>0</v>
      </c>
    </row>
    <row r="3767" spans="24:31" x14ac:dyDescent="0.25">
      <c r="X3767" s="1"/>
      <c r="Y3767" s="1"/>
      <c r="AD3767">
        <f>IF(data[[#This Row],[type]]="score",SUMPRODUCT($J$1:$AC$1,data[[#This Row],[ci.hts_index]:[stat.tb]]),-1)</f>
        <v>-1</v>
      </c>
      <c r="AE3767" s="1">
        <f>IF(data[[#This Row],[type]]="score",RANK(data[[#This Row],[score]],data[score])+COUNTIF($AD$3:AD3767,AD3767)-1,0)</f>
        <v>0</v>
      </c>
    </row>
    <row r="3768" spans="24:31" x14ac:dyDescent="0.25">
      <c r="X3768" s="1"/>
      <c r="Y3768" s="1"/>
      <c r="AD3768">
        <f>IF(data[[#This Row],[type]]="score",SUMPRODUCT($J$1:$AC$1,data[[#This Row],[ci.hts_index]:[stat.tb]]),-1)</f>
        <v>-1</v>
      </c>
      <c r="AE3768" s="1">
        <f>IF(data[[#This Row],[type]]="score",RANK(data[[#This Row],[score]],data[score])+COUNTIF($AD$3:AD3768,AD3768)-1,0)</f>
        <v>0</v>
      </c>
    </row>
    <row r="3769" spans="24:31" x14ac:dyDescent="0.25">
      <c r="X3769" s="1"/>
      <c r="Y3769" s="1"/>
      <c r="AD3769">
        <f>IF(data[[#This Row],[type]]="score",SUMPRODUCT($J$1:$AC$1,data[[#This Row],[ci.hts_index]:[stat.tb]]),-1)</f>
        <v>-1</v>
      </c>
      <c r="AE3769" s="1">
        <f>IF(data[[#This Row],[type]]="score",RANK(data[[#This Row],[score]],data[score])+COUNTIF($AD$3:AD3769,AD3769)-1,0)</f>
        <v>0</v>
      </c>
    </row>
    <row r="3770" spans="24:31" x14ac:dyDescent="0.25">
      <c r="X3770" s="1"/>
      <c r="Y3770" s="1"/>
      <c r="AD3770">
        <f>IF(data[[#This Row],[type]]="score",SUMPRODUCT($J$1:$AC$1,data[[#This Row],[ci.hts_index]:[stat.tb]]),-1)</f>
        <v>-1</v>
      </c>
      <c r="AE3770" s="1">
        <f>IF(data[[#This Row],[type]]="score",RANK(data[[#This Row],[score]],data[score])+COUNTIF($AD$3:AD3770,AD3770)-1,0)</f>
        <v>0</v>
      </c>
    </row>
    <row r="3771" spans="24:31" x14ac:dyDescent="0.25">
      <c r="X3771" s="1"/>
      <c r="Y3771" s="1"/>
      <c r="AD3771">
        <f>IF(data[[#This Row],[type]]="score",SUMPRODUCT($J$1:$AC$1,data[[#This Row],[ci.hts_index]:[stat.tb]]),-1)</f>
        <v>-1</v>
      </c>
      <c r="AE3771" s="1">
        <f>IF(data[[#This Row],[type]]="score",RANK(data[[#This Row],[score]],data[score])+COUNTIF($AD$3:AD3771,AD3771)-1,0)</f>
        <v>0</v>
      </c>
    </row>
    <row r="3772" spans="24:31" x14ac:dyDescent="0.25">
      <c r="X3772" s="1"/>
      <c r="Y3772" s="1"/>
      <c r="AD3772">
        <f>IF(data[[#This Row],[type]]="score",SUMPRODUCT($J$1:$AC$1,data[[#This Row],[ci.hts_index]:[stat.tb]]),-1)</f>
        <v>-1</v>
      </c>
      <c r="AE3772" s="1">
        <f>IF(data[[#This Row],[type]]="score",RANK(data[[#This Row],[score]],data[score])+COUNTIF($AD$3:AD3772,AD3772)-1,0)</f>
        <v>0</v>
      </c>
    </row>
    <row r="3773" spans="24:31" x14ac:dyDescent="0.25">
      <c r="X3773" s="1"/>
      <c r="Y3773" s="1"/>
      <c r="AD3773">
        <f>IF(data[[#This Row],[type]]="score",SUMPRODUCT($J$1:$AC$1,data[[#This Row],[ci.hts_index]:[stat.tb]]),-1)</f>
        <v>-1</v>
      </c>
      <c r="AE3773" s="1">
        <f>IF(data[[#This Row],[type]]="score",RANK(data[[#This Row],[score]],data[score])+COUNTIF($AD$3:AD3773,AD3773)-1,0)</f>
        <v>0</v>
      </c>
    </row>
    <row r="3774" spans="24:31" x14ac:dyDescent="0.25">
      <c r="X3774" s="1"/>
      <c r="Y3774" s="1"/>
      <c r="AD3774">
        <f>IF(data[[#This Row],[type]]="score",SUMPRODUCT($J$1:$AC$1,data[[#This Row],[ci.hts_index]:[stat.tb]]),-1)</f>
        <v>-1</v>
      </c>
      <c r="AE3774" s="1">
        <f>IF(data[[#This Row],[type]]="score",RANK(data[[#This Row],[score]],data[score])+COUNTIF($AD$3:AD3774,AD3774)-1,0)</f>
        <v>0</v>
      </c>
    </row>
    <row r="3775" spans="24:31" x14ac:dyDescent="0.25">
      <c r="X3775" s="1"/>
      <c r="Y3775" s="1"/>
      <c r="AD3775">
        <f>IF(data[[#This Row],[type]]="score",SUMPRODUCT($J$1:$AC$1,data[[#This Row],[ci.hts_index]:[stat.tb]]),-1)</f>
        <v>-1</v>
      </c>
      <c r="AE3775" s="1">
        <f>IF(data[[#This Row],[type]]="score",RANK(data[[#This Row],[score]],data[score])+COUNTIF($AD$3:AD3775,AD3775)-1,0)</f>
        <v>0</v>
      </c>
    </row>
    <row r="3776" spans="24:31" x14ac:dyDescent="0.25">
      <c r="X3776" s="1"/>
      <c r="Y3776" s="1"/>
      <c r="AD3776">
        <f>IF(data[[#This Row],[type]]="score",SUMPRODUCT($J$1:$AC$1,data[[#This Row],[ci.hts_index]:[stat.tb]]),-1)</f>
        <v>-1</v>
      </c>
      <c r="AE3776" s="1">
        <f>IF(data[[#This Row],[type]]="score",RANK(data[[#This Row],[score]],data[score])+COUNTIF($AD$3:AD3776,AD3776)-1,0)</f>
        <v>0</v>
      </c>
    </row>
    <row r="3777" spans="24:31" x14ac:dyDescent="0.25">
      <c r="X3777" s="1"/>
      <c r="Y3777" s="1"/>
      <c r="AD3777">
        <f>IF(data[[#This Row],[type]]="score",SUMPRODUCT($J$1:$AC$1,data[[#This Row],[ci.hts_index]:[stat.tb]]),-1)</f>
        <v>-1</v>
      </c>
      <c r="AE3777" s="1">
        <f>IF(data[[#This Row],[type]]="score",RANK(data[[#This Row],[score]],data[score])+COUNTIF($AD$3:AD3777,AD3777)-1,0)</f>
        <v>0</v>
      </c>
    </row>
    <row r="3778" spans="24:31" x14ac:dyDescent="0.25">
      <c r="X3778" s="1"/>
      <c r="Y3778" s="1"/>
      <c r="AD3778">
        <f>IF(data[[#This Row],[type]]="score",SUMPRODUCT($J$1:$AC$1,data[[#This Row],[ci.hts_index]:[stat.tb]]),-1)</f>
        <v>-1</v>
      </c>
      <c r="AE3778" s="1">
        <f>IF(data[[#This Row],[type]]="score",RANK(data[[#This Row],[score]],data[score])+COUNTIF($AD$3:AD3778,AD3778)-1,0)</f>
        <v>0</v>
      </c>
    </row>
    <row r="3779" spans="24:31" x14ac:dyDescent="0.25">
      <c r="X3779" s="1"/>
      <c r="Y3779" s="1"/>
      <c r="AD3779">
        <f>IF(data[[#This Row],[type]]="score",SUMPRODUCT($J$1:$AC$1,data[[#This Row],[ci.hts_index]:[stat.tb]]),-1)</f>
        <v>-1</v>
      </c>
      <c r="AE3779" s="1">
        <f>IF(data[[#This Row],[type]]="score",RANK(data[[#This Row],[score]],data[score])+COUNTIF($AD$3:AD3779,AD3779)-1,0)</f>
        <v>0</v>
      </c>
    </row>
    <row r="3780" spans="24:31" x14ac:dyDescent="0.25">
      <c r="X3780" s="1"/>
      <c r="Y3780" s="1"/>
      <c r="AD3780">
        <f>IF(data[[#This Row],[type]]="score",SUMPRODUCT($J$1:$AC$1,data[[#This Row],[ci.hts_index]:[stat.tb]]),-1)</f>
        <v>-1</v>
      </c>
      <c r="AE3780" s="1">
        <f>IF(data[[#This Row],[type]]="score",RANK(data[[#This Row],[score]],data[score])+COUNTIF($AD$3:AD3780,AD3780)-1,0)</f>
        <v>0</v>
      </c>
    </row>
    <row r="3781" spans="24:31" x14ac:dyDescent="0.25">
      <c r="X3781" s="1"/>
      <c r="Y3781" s="1"/>
      <c r="AD3781">
        <f>IF(data[[#This Row],[type]]="score",SUMPRODUCT($J$1:$AC$1,data[[#This Row],[ci.hts_index]:[stat.tb]]),-1)</f>
        <v>-1</v>
      </c>
      <c r="AE3781" s="1">
        <f>IF(data[[#This Row],[type]]="score",RANK(data[[#This Row],[score]],data[score])+COUNTIF($AD$3:AD3781,AD3781)-1,0)</f>
        <v>0</v>
      </c>
    </row>
    <row r="3782" spans="24:31" x14ac:dyDescent="0.25">
      <c r="X3782" s="1"/>
      <c r="Y3782" s="1"/>
      <c r="AD3782">
        <f>IF(data[[#This Row],[type]]="score",SUMPRODUCT($J$1:$AC$1,data[[#This Row],[ci.hts_index]:[stat.tb]]),-1)</f>
        <v>-1</v>
      </c>
      <c r="AE3782" s="1">
        <f>IF(data[[#This Row],[type]]="score",RANK(data[[#This Row],[score]],data[score])+COUNTIF($AD$3:AD3782,AD3782)-1,0)</f>
        <v>0</v>
      </c>
    </row>
    <row r="3783" spans="24:31" x14ac:dyDescent="0.25">
      <c r="X3783" s="1"/>
      <c r="Y3783" s="1"/>
      <c r="AD3783">
        <f>IF(data[[#This Row],[type]]="score",SUMPRODUCT($J$1:$AC$1,data[[#This Row],[ci.hts_index]:[stat.tb]]),-1)</f>
        <v>-1</v>
      </c>
      <c r="AE3783" s="1">
        <f>IF(data[[#This Row],[type]]="score",RANK(data[[#This Row],[score]],data[score])+COUNTIF($AD$3:AD3783,AD3783)-1,0)</f>
        <v>0</v>
      </c>
    </row>
    <row r="3784" spans="24:31" x14ac:dyDescent="0.25">
      <c r="X3784" s="1"/>
      <c r="Y3784" s="1"/>
      <c r="AD3784">
        <f>IF(data[[#This Row],[type]]="score",SUMPRODUCT($J$1:$AC$1,data[[#This Row],[ci.hts_index]:[stat.tb]]),-1)</f>
        <v>-1</v>
      </c>
      <c r="AE3784" s="1">
        <f>IF(data[[#This Row],[type]]="score",RANK(data[[#This Row],[score]],data[score])+COUNTIF($AD$3:AD3784,AD3784)-1,0)</f>
        <v>0</v>
      </c>
    </row>
    <row r="3785" spans="24:31" x14ac:dyDescent="0.25">
      <c r="X3785" s="1"/>
      <c r="Y3785" s="1"/>
      <c r="AD3785">
        <f>IF(data[[#This Row],[type]]="score",SUMPRODUCT($J$1:$AC$1,data[[#This Row],[ci.hts_index]:[stat.tb]]),-1)</f>
        <v>-1</v>
      </c>
      <c r="AE3785" s="1">
        <f>IF(data[[#This Row],[type]]="score",RANK(data[[#This Row],[score]],data[score])+COUNTIF($AD$3:AD3785,AD3785)-1,0)</f>
        <v>0</v>
      </c>
    </row>
    <row r="3786" spans="24:31" x14ac:dyDescent="0.25">
      <c r="X3786" s="1"/>
      <c r="Y3786" s="1"/>
      <c r="AD3786">
        <f>IF(data[[#This Row],[type]]="score",SUMPRODUCT($J$1:$AC$1,data[[#This Row],[ci.hts_index]:[stat.tb]]),-1)</f>
        <v>-1</v>
      </c>
      <c r="AE3786" s="1">
        <f>IF(data[[#This Row],[type]]="score",RANK(data[[#This Row],[score]],data[score])+COUNTIF($AD$3:AD3786,AD3786)-1,0)</f>
        <v>0</v>
      </c>
    </row>
    <row r="3787" spans="24:31" x14ac:dyDescent="0.25">
      <c r="X3787" s="1"/>
      <c r="Y3787" s="1"/>
      <c r="AD3787">
        <f>IF(data[[#This Row],[type]]="score",SUMPRODUCT($J$1:$AC$1,data[[#This Row],[ci.hts_index]:[stat.tb]]),-1)</f>
        <v>-1</v>
      </c>
      <c r="AE3787" s="1">
        <f>IF(data[[#This Row],[type]]="score",RANK(data[[#This Row],[score]],data[score])+COUNTIF($AD$3:AD3787,AD3787)-1,0)</f>
        <v>0</v>
      </c>
    </row>
    <row r="3788" spans="24:31" x14ac:dyDescent="0.25">
      <c r="X3788" s="1"/>
      <c r="Y3788" s="1"/>
      <c r="AD3788">
        <f>IF(data[[#This Row],[type]]="score",SUMPRODUCT($J$1:$AC$1,data[[#This Row],[ci.hts_index]:[stat.tb]]),-1)</f>
        <v>-1</v>
      </c>
      <c r="AE3788" s="1">
        <f>IF(data[[#This Row],[type]]="score",RANK(data[[#This Row],[score]],data[score])+COUNTIF($AD$3:AD3788,AD3788)-1,0)</f>
        <v>0</v>
      </c>
    </row>
    <row r="3789" spans="24:31" x14ac:dyDescent="0.25">
      <c r="X3789" s="1"/>
      <c r="Y3789" s="1"/>
      <c r="AD3789">
        <f>IF(data[[#This Row],[type]]="score",SUMPRODUCT($J$1:$AC$1,data[[#This Row],[ci.hts_index]:[stat.tb]]),-1)</f>
        <v>-1</v>
      </c>
      <c r="AE3789" s="1">
        <f>IF(data[[#This Row],[type]]="score",RANK(data[[#This Row],[score]],data[score])+COUNTIF($AD$3:AD3789,AD3789)-1,0)</f>
        <v>0</v>
      </c>
    </row>
    <row r="3790" spans="24:31" x14ac:dyDescent="0.25">
      <c r="X3790" s="1"/>
      <c r="Y3790" s="1"/>
      <c r="AD3790">
        <f>IF(data[[#This Row],[type]]="score",SUMPRODUCT($J$1:$AC$1,data[[#This Row],[ci.hts_index]:[stat.tb]]),-1)</f>
        <v>-1</v>
      </c>
      <c r="AE3790" s="1">
        <f>IF(data[[#This Row],[type]]="score",RANK(data[[#This Row],[score]],data[score])+COUNTIF($AD$3:AD3790,AD3790)-1,0)</f>
        <v>0</v>
      </c>
    </row>
    <row r="3791" spans="24:31" x14ac:dyDescent="0.25">
      <c r="X3791" s="1"/>
      <c r="Y3791" s="1"/>
      <c r="AD3791">
        <f>IF(data[[#This Row],[type]]="score",SUMPRODUCT($J$1:$AC$1,data[[#This Row],[ci.hts_index]:[stat.tb]]),-1)</f>
        <v>-1</v>
      </c>
      <c r="AE3791" s="1">
        <f>IF(data[[#This Row],[type]]="score",RANK(data[[#This Row],[score]],data[score])+COUNTIF($AD$3:AD3791,AD3791)-1,0)</f>
        <v>0</v>
      </c>
    </row>
    <row r="3792" spans="24:31" x14ac:dyDescent="0.25">
      <c r="X3792" s="1"/>
      <c r="Y3792" s="1"/>
      <c r="AD3792">
        <f>IF(data[[#This Row],[type]]="score",SUMPRODUCT($J$1:$AC$1,data[[#This Row],[ci.hts_index]:[stat.tb]]),-1)</f>
        <v>-1</v>
      </c>
      <c r="AE3792" s="1">
        <f>IF(data[[#This Row],[type]]="score",RANK(data[[#This Row],[score]],data[score])+COUNTIF($AD$3:AD3792,AD3792)-1,0)</f>
        <v>0</v>
      </c>
    </row>
    <row r="3793" spans="24:31" x14ac:dyDescent="0.25">
      <c r="X3793" s="1"/>
      <c r="Y3793" s="1"/>
      <c r="AD3793">
        <f>IF(data[[#This Row],[type]]="score",SUMPRODUCT($J$1:$AC$1,data[[#This Row],[ci.hts_index]:[stat.tb]]),-1)</f>
        <v>-1</v>
      </c>
      <c r="AE3793" s="1">
        <f>IF(data[[#This Row],[type]]="score",RANK(data[[#This Row],[score]],data[score])+COUNTIF($AD$3:AD3793,AD3793)-1,0)</f>
        <v>0</v>
      </c>
    </row>
    <row r="3794" spans="24:31" x14ac:dyDescent="0.25">
      <c r="X3794" s="1"/>
      <c r="Y3794" s="1"/>
      <c r="AD3794">
        <f>IF(data[[#This Row],[type]]="score",SUMPRODUCT($J$1:$AC$1,data[[#This Row],[ci.hts_index]:[stat.tb]]),-1)</f>
        <v>-1</v>
      </c>
      <c r="AE3794" s="1">
        <f>IF(data[[#This Row],[type]]="score",RANK(data[[#This Row],[score]],data[score])+COUNTIF($AD$3:AD3794,AD3794)-1,0)</f>
        <v>0</v>
      </c>
    </row>
    <row r="3795" spans="24:31" x14ac:dyDescent="0.25">
      <c r="X3795" s="1"/>
      <c r="Y3795" s="1"/>
      <c r="AD3795">
        <f>IF(data[[#This Row],[type]]="score",SUMPRODUCT($J$1:$AC$1,data[[#This Row],[ci.hts_index]:[stat.tb]]),-1)</f>
        <v>-1</v>
      </c>
      <c r="AE3795" s="1">
        <f>IF(data[[#This Row],[type]]="score",RANK(data[[#This Row],[score]],data[score])+COUNTIF($AD$3:AD3795,AD3795)-1,0)</f>
        <v>0</v>
      </c>
    </row>
    <row r="3796" spans="24:31" x14ac:dyDescent="0.25">
      <c r="X3796" s="1"/>
      <c r="Y3796" s="1"/>
      <c r="AD3796">
        <f>IF(data[[#This Row],[type]]="score",SUMPRODUCT($J$1:$AC$1,data[[#This Row],[ci.hts_index]:[stat.tb]]),-1)</f>
        <v>-1</v>
      </c>
      <c r="AE3796" s="1">
        <f>IF(data[[#This Row],[type]]="score",RANK(data[[#This Row],[score]],data[score])+COUNTIF($AD$3:AD3796,AD3796)-1,0)</f>
        <v>0</v>
      </c>
    </row>
    <row r="3797" spans="24:31" x14ac:dyDescent="0.25">
      <c r="X3797" s="1"/>
      <c r="Y3797" s="1"/>
      <c r="AD3797">
        <f>IF(data[[#This Row],[type]]="score",SUMPRODUCT($J$1:$AC$1,data[[#This Row],[ci.hts_index]:[stat.tb]]),-1)</f>
        <v>-1</v>
      </c>
      <c r="AE3797" s="1">
        <f>IF(data[[#This Row],[type]]="score",RANK(data[[#This Row],[score]],data[score])+COUNTIF($AD$3:AD3797,AD3797)-1,0)</f>
        <v>0</v>
      </c>
    </row>
    <row r="3798" spans="24:31" x14ac:dyDescent="0.25">
      <c r="X3798" s="1"/>
      <c r="Y3798" s="1"/>
      <c r="AD3798">
        <f>IF(data[[#This Row],[type]]="score",SUMPRODUCT($J$1:$AC$1,data[[#This Row],[ci.hts_index]:[stat.tb]]),-1)</f>
        <v>-1</v>
      </c>
      <c r="AE3798" s="1">
        <f>IF(data[[#This Row],[type]]="score",RANK(data[[#This Row],[score]],data[score])+COUNTIF($AD$3:AD3798,AD3798)-1,0)</f>
        <v>0</v>
      </c>
    </row>
    <row r="3799" spans="24:31" x14ac:dyDescent="0.25">
      <c r="X3799" s="1"/>
      <c r="Y3799" s="1"/>
      <c r="AD3799">
        <f>IF(data[[#This Row],[type]]="score",SUMPRODUCT($J$1:$AC$1,data[[#This Row],[ci.hts_index]:[stat.tb]]),-1)</f>
        <v>-1</v>
      </c>
      <c r="AE3799" s="1">
        <f>IF(data[[#This Row],[type]]="score",RANK(data[[#This Row],[score]],data[score])+COUNTIF($AD$3:AD3799,AD3799)-1,0)</f>
        <v>0</v>
      </c>
    </row>
    <row r="3800" spans="24:31" x14ac:dyDescent="0.25">
      <c r="X3800" s="1"/>
      <c r="Y3800" s="1"/>
      <c r="AD3800">
        <f>IF(data[[#This Row],[type]]="score",SUMPRODUCT($J$1:$AC$1,data[[#This Row],[ci.hts_index]:[stat.tb]]),-1)</f>
        <v>-1</v>
      </c>
      <c r="AE3800" s="1">
        <f>IF(data[[#This Row],[type]]="score",RANK(data[[#This Row],[score]],data[score])+COUNTIF($AD$3:AD3800,AD3800)-1,0)</f>
        <v>0</v>
      </c>
    </row>
    <row r="3801" spans="24:31" x14ac:dyDescent="0.25">
      <c r="X3801" s="1"/>
      <c r="Y3801" s="1"/>
      <c r="AD3801">
        <f>IF(data[[#This Row],[type]]="score",SUMPRODUCT($J$1:$AC$1,data[[#This Row],[ci.hts_index]:[stat.tb]]),-1)</f>
        <v>-1</v>
      </c>
      <c r="AE3801" s="1">
        <f>IF(data[[#This Row],[type]]="score",RANK(data[[#This Row],[score]],data[score])+COUNTIF($AD$3:AD3801,AD3801)-1,0)</f>
        <v>0</v>
      </c>
    </row>
    <row r="3802" spans="24:31" x14ac:dyDescent="0.25">
      <c r="X3802" s="1"/>
      <c r="Y3802" s="1"/>
      <c r="AD3802">
        <f>IF(data[[#This Row],[type]]="score",SUMPRODUCT($J$1:$AC$1,data[[#This Row],[ci.hts_index]:[stat.tb]]),-1)</f>
        <v>-1</v>
      </c>
      <c r="AE3802" s="1">
        <f>IF(data[[#This Row],[type]]="score",RANK(data[[#This Row],[score]],data[score])+COUNTIF($AD$3:AD3802,AD3802)-1,0)</f>
        <v>0</v>
      </c>
    </row>
    <row r="3803" spans="24:31" x14ac:dyDescent="0.25">
      <c r="X3803" s="1"/>
      <c r="Y3803" s="1"/>
      <c r="AD3803">
        <f>IF(data[[#This Row],[type]]="score",SUMPRODUCT($J$1:$AC$1,data[[#This Row],[ci.hts_index]:[stat.tb]]),-1)</f>
        <v>-1</v>
      </c>
      <c r="AE3803" s="1">
        <f>IF(data[[#This Row],[type]]="score",RANK(data[[#This Row],[score]],data[score])+COUNTIF($AD$3:AD3803,AD3803)-1,0)</f>
        <v>0</v>
      </c>
    </row>
    <row r="3804" spans="24:31" x14ac:dyDescent="0.25">
      <c r="X3804" s="1"/>
      <c r="Y3804" s="1"/>
      <c r="AD3804">
        <f>IF(data[[#This Row],[type]]="score",SUMPRODUCT($J$1:$AC$1,data[[#This Row],[ci.hts_index]:[stat.tb]]),-1)</f>
        <v>-1</v>
      </c>
      <c r="AE3804" s="1">
        <f>IF(data[[#This Row],[type]]="score",RANK(data[[#This Row],[score]],data[score])+COUNTIF($AD$3:AD3804,AD3804)-1,0)</f>
        <v>0</v>
      </c>
    </row>
    <row r="3805" spans="24:31" x14ac:dyDescent="0.25">
      <c r="X3805" s="1"/>
      <c r="Y3805" s="1"/>
      <c r="AD3805">
        <f>IF(data[[#This Row],[type]]="score",SUMPRODUCT($J$1:$AC$1,data[[#This Row],[ci.hts_index]:[stat.tb]]),-1)</f>
        <v>-1</v>
      </c>
      <c r="AE3805" s="1">
        <f>IF(data[[#This Row],[type]]="score",RANK(data[[#This Row],[score]],data[score])+COUNTIF($AD$3:AD3805,AD3805)-1,0)</f>
        <v>0</v>
      </c>
    </row>
    <row r="3806" spans="24:31" x14ac:dyDescent="0.25">
      <c r="X3806" s="1"/>
      <c r="Y3806" s="1"/>
      <c r="AD3806">
        <f>IF(data[[#This Row],[type]]="score",SUMPRODUCT($J$1:$AC$1,data[[#This Row],[ci.hts_index]:[stat.tb]]),-1)</f>
        <v>-1</v>
      </c>
      <c r="AE3806" s="1">
        <f>IF(data[[#This Row],[type]]="score",RANK(data[[#This Row],[score]],data[score])+COUNTIF($AD$3:AD3806,AD3806)-1,0)</f>
        <v>0</v>
      </c>
    </row>
    <row r="3807" spans="24:31" x14ac:dyDescent="0.25">
      <c r="X3807" s="1"/>
      <c r="Y3807" s="1"/>
      <c r="AD3807">
        <f>IF(data[[#This Row],[type]]="score",SUMPRODUCT($J$1:$AC$1,data[[#This Row],[ci.hts_index]:[stat.tb]]),-1)</f>
        <v>-1</v>
      </c>
      <c r="AE3807" s="1">
        <f>IF(data[[#This Row],[type]]="score",RANK(data[[#This Row],[score]],data[score])+COUNTIF($AD$3:AD3807,AD3807)-1,0)</f>
        <v>0</v>
      </c>
    </row>
    <row r="3808" spans="24:31" x14ac:dyDescent="0.25">
      <c r="X3808" s="1"/>
      <c r="Y3808" s="1"/>
      <c r="AD3808">
        <f>IF(data[[#This Row],[type]]="score",SUMPRODUCT($J$1:$AC$1,data[[#This Row],[ci.hts_index]:[stat.tb]]),-1)</f>
        <v>-1</v>
      </c>
      <c r="AE3808" s="1">
        <f>IF(data[[#This Row],[type]]="score",RANK(data[[#This Row],[score]],data[score])+COUNTIF($AD$3:AD3808,AD3808)-1,0)</f>
        <v>0</v>
      </c>
    </row>
    <row r="3809" spans="24:31" x14ac:dyDescent="0.25">
      <c r="X3809" s="1"/>
      <c r="Y3809" s="1"/>
      <c r="AD3809">
        <f>IF(data[[#This Row],[type]]="score",SUMPRODUCT($J$1:$AC$1,data[[#This Row],[ci.hts_index]:[stat.tb]]),-1)</f>
        <v>-1</v>
      </c>
      <c r="AE3809" s="1">
        <f>IF(data[[#This Row],[type]]="score",RANK(data[[#This Row],[score]],data[score])+COUNTIF($AD$3:AD3809,AD3809)-1,0)</f>
        <v>0</v>
      </c>
    </row>
    <row r="3810" spans="24:31" x14ac:dyDescent="0.25">
      <c r="X3810" s="1"/>
      <c r="Y3810" s="1"/>
      <c r="AD3810">
        <f>IF(data[[#This Row],[type]]="score",SUMPRODUCT($J$1:$AC$1,data[[#This Row],[ci.hts_index]:[stat.tb]]),-1)</f>
        <v>-1</v>
      </c>
      <c r="AE3810" s="1">
        <f>IF(data[[#This Row],[type]]="score",RANK(data[[#This Row],[score]],data[score])+COUNTIF($AD$3:AD3810,AD3810)-1,0)</f>
        <v>0</v>
      </c>
    </row>
    <row r="3811" spans="24:31" x14ac:dyDescent="0.25">
      <c r="X3811" s="1"/>
      <c r="Y3811" s="1"/>
      <c r="AD3811">
        <f>IF(data[[#This Row],[type]]="score",SUMPRODUCT($J$1:$AC$1,data[[#This Row],[ci.hts_index]:[stat.tb]]),-1)</f>
        <v>-1</v>
      </c>
      <c r="AE3811" s="1">
        <f>IF(data[[#This Row],[type]]="score",RANK(data[[#This Row],[score]],data[score])+COUNTIF($AD$3:AD3811,AD3811)-1,0)</f>
        <v>0</v>
      </c>
    </row>
    <row r="3812" spans="24:31" x14ac:dyDescent="0.25">
      <c r="X3812" s="1"/>
      <c r="Y3812" s="1"/>
      <c r="AD3812">
        <f>IF(data[[#This Row],[type]]="score",SUMPRODUCT($J$1:$AC$1,data[[#This Row],[ci.hts_index]:[stat.tb]]),-1)</f>
        <v>-1</v>
      </c>
      <c r="AE3812" s="1">
        <f>IF(data[[#This Row],[type]]="score",RANK(data[[#This Row],[score]],data[score])+COUNTIF($AD$3:AD3812,AD3812)-1,0)</f>
        <v>0</v>
      </c>
    </row>
    <row r="3813" spans="24:31" x14ac:dyDescent="0.25">
      <c r="X3813" s="1"/>
      <c r="Y3813" s="1"/>
      <c r="AD3813">
        <f>IF(data[[#This Row],[type]]="score",SUMPRODUCT($J$1:$AC$1,data[[#This Row],[ci.hts_index]:[stat.tb]]),-1)</f>
        <v>-1</v>
      </c>
      <c r="AE3813" s="1">
        <f>IF(data[[#This Row],[type]]="score",RANK(data[[#This Row],[score]],data[score])+COUNTIF($AD$3:AD3813,AD3813)-1,0)</f>
        <v>0</v>
      </c>
    </row>
    <row r="3814" spans="24:31" x14ac:dyDescent="0.25">
      <c r="X3814" s="1"/>
      <c r="Y3814" s="1"/>
      <c r="AD3814">
        <f>IF(data[[#This Row],[type]]="score",SUMPRODUCT($J$1:$AC$1,data[[#This Row],[ci.hts_index]:[stat.tb]]),-1)</f>
        <v>-1</v>
      </c>
      <c r="AE3814" s="1">
        <f>IF(data[[#This Row],[type]]="score",RANK(data[[#This Row],[score]],data[score])+COUNTIF($AD$3:AD3814,AD3814)-1,0)</f>
        <v>0</v>
      </c>
    </row>
    <row r="3815" spans="24:31" x14ac:dyDescent="0.25">
      <c r="X3815" s="1"/>
      <c r="Y3815" s="1"/>
      <c r="AD3815">
        <f>IF(data[[#This Row],[type]]="score",SUMPRODUCT($J$1:$AC$1,data[[#This Row],[ci.hts_index]:[stat.tb]]),-1)</f>
        <v>-1</v>
      </c>
      <c r="AE3815" s="1">
        <f>IF(data[[#This Row],[type]]="score",RANK(data[[#This Row],[score]],data[score])+COUNTIF($AD$3:AD3815,AD3815)-1,0)</f>
        <v>0</v>
      </c>
    </row>
    <row r="3816" spans="24:31" x14ac:dyDescent="0.25">
      <c r="X3816" s="1"/>
      <c r="Y3816" s="1"/>
      <c r="AD3816">
        <f>IF(data[[#This Row],[type]]="score",SUMPRODUCT($J$1:$AC$1,data[[#This Row],[ci.hts_index]:[stat.tb]]),-1)</f>
        <v>-1</v>
      </c>
      <c r="AE3816" s="1">
        <f>IF(data[[#This Row],[type]]="score",RANK(data[[#This Row],[score]],data[score])+COUNTIF($AD$3:AD3816,AD3816)-1,0)</f>
        <v>0</v>
      </c>
    </row>
    <row r="3817" spans="24:31" x14ac:dyDescent="0.25">
      <c r="X3817" s="1"/>
      <c r="Y3817" s="1"/>
      <c r="AD3817">
        <f>IF(data[[#This Row],[type]]="score",SUMPRODUCT($J$1:$AC$1,data[[#This Row],[ci.hts_index]:[stat.tb]]),-1)</f>
        <v>-1</v>
      </c>
      <c r="AE3817" s="1">
        <f>IF(data[[#This Row],[type]]="score",RANK(data[[#This Row],[score]],data[score])+COUNTIF($AD$3:AD3817,AD3817)-1,0)</f>
        <v>0</v>
      </c>
    </row>
    <row r="3818" spans="24:31" x14ac:dyDescent="0.25">
      <c r="X3818" s="1"/>
      <c r="Y3818" s="1"/>
      <c r="AD3818">
        <f>IF(data[[#This Row],[type]]="score",SUMPRODUCT($J$1:$AC$1,data[[#This Row],[ci.hts_index]:[stat.tb]]),-1)</f>
        <v>-1</v>
      </c>
      <c r="AE3818" s="1">
        <f>IF(data[[#This Row],[type]]="score",RANK(data[[#This Row],[score]],data[score])+COUNTIF($AD$3:AD3818,AD3818)-1,0)</f>
        <v>0</v>
      </c>
    </row>
    <row r="3819" spans="24:31" x14ac:dyDescent="0.25">
      <c r="X3819" s="1"/>
      <c r="Y3819" s="1"/>
      <c r="AD3819">
        <f>IF(data[[#This Row],[type]]="score",SUMPRODUCT($J$1:$AC$1,data[[#This Row],[ci.hts_index]:[stat.tb]]),-1)</f>
        <v>-1</v>
      </c>
      <c r="AE3819" s="1">
        <f>IF(data[[#This Row],[type]]="score",RANK(data[[#This Row],[score]],data[score])+COUNTIF($AD$3:AD3819,AD3819)-1,0)</f>
        <v>0</v>
      </c>
    </row>
    <row r="3820" spans="24:31" x14ac:dyDescent="0.25">
      <c r="X3820" s="1"/>
      <c r="Y3820" s="1"/>
      <c r="AD3820">
        <f>IF(data[[#This Row],[type]]="score",SUMPRODUCT($J$1:$AC$1,data[[#This Row],[ci.hts_index]:[stat.tb]]),-1)</f>
        <v>-1</v>
      </c>
      <c r="AE3820" s="1">
        <f>IF(data[[#This Row],[type]]="score",RANK(data[[#This Row],[score]],data[score])+COUNTIF($AD$3:AD3820,AD3820)-1,0)</f>
        <v>0</v>
      </c>
    </row>
    <row r="3821" spans="24:31" x14ac:dyDescent="0.25">
      <c r="X3821" s="1"/>
      <c r="Y3821" s="1"/>
      <c r="AD3821">
        <f>IF(data[[#This Row],[type]]="score",SUMPRODUCT($J$1:$AC$1,data[[#This Row],[ci.hts_index]:[stat.tb]]),-1)</f>
        <v>-1</v>
      </c>
      <c r="AE3821" s="1">
        <f>IF(data[[#This Row],[type]]="score",RANK(data[[#This Row],[score]],data[score])+COUNTIF($AD$3:AD3821,AD3821)-1,0)</f>
        <v>0</v>
      </c>
    </row>
    <row r="3822" spans="24:31" x14ac:dyDescent="0.25">
      <c r="X3822" s="1"/>
      <c r="Y3822" s="1"/>
      <c r="AD3822">
        <f>IF(data[[#This Row],[type]]="score",SUMPRODUCT($J$1:$AC$1,data[[#This Row],[ci.hts_index]:[stat.tb]]),-1)</f>
        <v>-1</v>
      </c>
      <c r="AE3822" s="1">
        <f>IF(data[[#This Row],[type]]="score",RANK(data[[#This Row],[score]],data[score])+COUNTIF($AD$3:AD3822,AD3822)-1,0)</f>
        <v>0</v>
      </c>
    </row>
    <row r="3823" spans="24:31" x14ac:dyDescent="0.25">
      <c r="X3823" s="1"/>
      <c r="Y3823" s="1"/>
      <c r="AD3823">
        <f>IF(data[[#This Row],[type]]="score",SUMPRODUCT($J$1:$AC$1,data[[#This Row],[ci.hts_index]:[stat.tb]]),-1)</f>
        <v>-1</v>
      </c>
      <c r="AE3823" s="1">
        <f>IF(data[[#This Row],[type]]="score",RANK(data[[#This Row],[score]],data[score])+COUNTIF($AD$3:AD3823,AD3823)-1,0)</f>
        <v>0</v>
      </c>
    </row>
    <row r="3824" spans="24:31" x14ac:dyDescent="0.25">
      <c r="X3824" s="1"/>
      <c r="Y3824" s="1"/>
      <c r="AD3824">
        <f>IF(data[[#This Row],[type]]="score",SUMPRODUCT($J$1:$AC$1,data[[#This Row],[ci.hts_index]:[stat.tb]]),-1)</f>
        <v>-1</v>
      </c>
      <c r="AE3824" s="1">
        <f>IF(data[[#This Row],[type]]="score",RANK(data[[#This Row],[score]],data[score])+COUNTIF($AD$3:AD3824,AD3824)-1,0)</f>
        <v>0</v>
      </c>
    </row>
    <row r="3825" spans="24:31" x14ac:dyDescent="0.25">
      <c r="X3825" s="1"/>
      <c r="Y3825" s="1"/>
      <c r="AD3825">
        <f>IF(data[[#This Row],[type]]="score",SUMPRODUCT($J$1:$AC$1,data[[#This Row],[ci.hts_index]:[stat.tb]]),-1)</f>
        <v>-1</v>
      </c>
      <c r="AE3825" s="1">
        <f>IF(data[[#This Row],[type]]="score",RANK(data[[#This Row],[score]],data[score])+COUNTIF($AD$3:AD3825,AD3825)-1,0)</f>
        <v>0</v>
      </c>
    </row>
    <row r="3826" spans="24:31" x14ac:dyDescent="0.25">
      <c r="X3826" s="1"/>
      <c r="Y3826" s="1"/>
      <c r="AD3826">
        <f>IF(data[[#This Row],[type]]="score",SUMPRODUCT($J$1:$AC$1,data[[#This Row],[ci.hts_index]:[stat.tb]]),-1)</f>
        <v>-1</v>
      </c>
      <c r="AE3826" s="1">
        <f>IF(data[[#This Row],[type]]="score",RANK(data[[#This Row],[score]],data[score])+COUNTIF($AD$3:AD3826,AD3826)-1,0)</f>
        <v>0</v>
      </c>
    </row>
    <row r="3827" spans="24:31" x14ac:dyDescent="0.25">
      <c r="X3827" s="1"/>
      <c r="Y3827" s="1"/>
      <c r="AD3827">
        <f>IF(data[[#This Row],[type]]="score",SUMPRODUCT($J$1:$AC$1,data[[#This Row],[ci.hts_index]:[stat.tb]]),-1)</f>
        <v>-1</v>
      </c>
      <c r="AE3827" s="1">
        <f>IF(data[[#This Row],[type]]="score",RANK(data[[#This Row],[score]],data[score])+COUNTIF($AD$3:AD3827,AD3827)-1,0)</f>
        <v>0</v>
      </c>
    </row>
    <row r="3828" spans="24:31" x14ac:dyDescent="0.25">
      <c r="X3828" s="1"/>
      <c r="Y3828" s="1"/>
      <c r="AD3828">
        <f>IF(data[[#This Row],[type]]="score",SUMPRODUCT($J$1:$AC$1,data[[#This Row],[ci.hts_index]:[stat.tb]]),-1)</f>
        <v>-1</v>
      </c>
      <c r="AE3828" s="1">
        <f>IF(data[[#This Row],[type]]="score",RANK(data[[#This Row],[score]],data[score])+COUNTIF($AD$3:AD3828,AD3828)-1,0)</f>
        <v>0</v>
      </c>
    </row>
    <row r="3829" spans="24:31" x14ac:dyDescent="0.25">
      <c r="X3829" s="1"/>
      <c r="Y3829" s="1"/>
      <c r="AD3829">
        <f>IF(data[[#This Row],[type]]="score",SUMPRODUCT($J$1:$AC$1,data[[#This Row],[ci.hts_index]:[stat.tb]]),-1)</f>
        <v>-1</v>
      </c>
      <c r="AE3829" s="1">
        <f>IF(data[[#This Row],[type]]="score",RANK(data[[#This Row],[score]],data[score])+COUNTIF($AD$3:AD3829,AD3829)-1,0)</f>
        <v>0</v>
      </c>
    </row>
    <row r="3830" spans="24:31" x14ac:dyDescent="0.25">
      <c r="X3830" s="1"/>
      <c r="Y3830" s="1"/>
      <c r="AD3830">
        <f>IF(data[[#This Row],[type]]="score",SUMPRODUCT($J$1:$AC$1,data[[#This Row],[ci.hts_index]:[stat.tb]]),-1)</f>
        <v>-1</v>
      </c>
      <c r="AE3830" s="1">
        <f>IF(data[[#This Row],[type]]="score",RANK(data[[#This Row],[score]],data[score])+COUNTIF($AD$3:AD3830,AD3830)-1,0)</f>
        <v>0</v>
      </c>
    </row>
    <row r="3831" spans="24:31" x14ac:dyDescent="0.25">
      <c r="X3831" s="1"/>
      <c r="Y3831" s="1"/>
      <c r="AD3831">
        <f>IF(data[[#This Row],[type]]="score",SUMPRODUCT($J$1:$AC$1,data[[#This Row],[ci.hts_index]:[stat.tb]]),-1)</f>
        <v>-1</v>
      </c>
      <c r="AE3831" s="1">
        <f>IF(data[[#This Row],[type]]="score",RANK(data[[#This Row],[score]],data[score])+COUNTIF($AD$3:AD3831,AD3831)-1,0)</f>
        <v>0</v>
      </c>
    </row>
    <row r="3832" spans="24:31" x14ac:dyDescent="0.25">
      <c r="X3832" s="1"/>
      <c r="Y3832" s="1"/>
      <c r="AD3832">
        <f>IF(data[[#This Row],[type]]="score",SUMPRODUCT($J$1:$AC$1,data[[#This Row],[ci.hts_index]:[stat.tb]]),-1)</f>
        <v>-1</v>
      </c>
      <c r="AE3832" s="1">
        <f>IF(data[[#This Row],[type]]="score",RANK(data[[#This Row],[score]],data[score])+COUNTIF($AD$3:AD3832,AD3832)-1,0)</f>
        <v>0</v>
      </c>
    </row>
    <row r="3833" spans="24:31" x14ac:dyDescent="0.25">
      <c r="X3833" s="1"/>
      <c r="Y3833" s="1"/>
      <c r="AD3833">
        <f>IF(data[[#This Row],[type]]="score",SUMPRODUCT($J$1:$AC$1,data[[#This Row],[ci.hts_index]:[stat.tb]]),-1)</f>
        <v>-1</v>
      </c>
      <c r="AE3833" s="1">
        <f>IF(data[[#This Row],[type]]="score",RANK(data[[#This Row],[score]],data[score])+COUNTIF($AD$3:AD3833,AD3833)-1,0)</f>
        <v>0</v>
      </c>
    </row>
    <row r="3834" spans="24:31" x14ac:dyDescent="0.25">
      <c r="X3834" s="1"/>
      <c r="Y3834" s="1"/>
      <c r="AD3834">
        <f>IF(data[[#This Row],[type]]="score",SUMPRODUCT($J$1:$AC$1,data[[#This Row],[ci.hts_index]:[stat.tb]]),-1)</f>
        <v>-1</v>
      </c>
      <c r="AE3834" s="1">
        <f>IF(data[[#This Row],[type]]="score",RANK(data[[#This Row],[score]],data[score])+COUNTIF($AD$3:AD3834,AD3834)-1,0)</f>
        <v>0</v>
      </c>
    </row>
    <row r="3835" spans="24:31" x14ac:dyDescent="0.25">
      <c r="X3835" s="1"/>
      <c r="Y3835" s="1"/>
      <c r="AD3835">
        <f>IF(data[[#This Row],[type]]="score",SUMPRODUCT($J$1:$AC$1,data[[#This Row],[ci.hts_index]:[stat.tb]]),-1)</f>
        <v>-1</v>
      </c>
      <c r="AE3835" s="1">
        <f>IF(data[[#This Row],[type]]="score",RANK(data[[#This Row],[score]],data[score])+COUNTIF($AD$3:AD3835,AD3835)-1,0)</f>
        <v>0</v>
      </c>
    </row>
    <row r="3836" spans="24:31" x14ac:dyDescent="0.25">
      <c r="X3836" s="1"/>
      <c r="Y3836" s="1"/>
      <c r="AD3836">
        <f>IF(data[[#This Row],[type]]="score",SUMPRODUCT($J$1:$AC$1,data[[#This Row],[ci.hts_index]:[stat.tb]]),-1)</f>
        <v>-1</v>
      </c>
      <c r="AE3836" s="1">
        <f>IF(data[[#This Row],[type]]="score",RANK(data[[#This Row],[score]],data[score])+COUNTIF($AD$3:AD3836,AD3836)-1,0)</f>
        <v>0</v>
      </c>
    </row>
    <row r="3837" spans="24:31" x14ac:dyDescent="0.25">
      <c r="X3837" s="1"/>
      <c r="Y3837" s="1"/>
      <c r="AD3837">
        <f>IF(data[[#This Row],[type]]="score",SUMPRODUCT($J$1:$AC$1,data[[#This Row],[ci.hts_index]:[stat.tb]]),-1)</f>
        <v>-1</v>
      </c>
      <c r="AE3837" s="1">
        <f>IF(data[[#This Row],[type]]="score",RANK(data[[#This Row],[score]],data[score])+COUNTIF($AD$3:AD3837,AD3837)-1,0)</f>
        <v>0</v>
      </c>
    </row>
    <row r="3838" spans="24:31" x14ac:dyDescent="0.25">
      <c r="X3838" s="1"/>
      <c r="Y3838" s="1"/>
      <c r="AD3838">
        <f>IF(data[[#This Row],[type]]="score",SUMPRODUCT($J$1:$AC$1,data[[#This Row],[ci.hts_index]:[stat.tb]]),-1)</f>
        <v>-1</v>
      </c>
      <c r="AE3838" s="1">
        <f>IF(data[[#This Row],[type]]="score",RANK(data[[#This Row],[score]],data[score])+COUNTIF($AD$3:AD3838,AD3838)-1,0)</f>
        <v>0</v>
      </c>
    </row>
    <row r="3839" spans="24:31" x14ac:dyDescent="0.25">
      <c r="X3839" s="1"/>
      <c r="Y3839" s="1"/>
      <c r="AD3839">
        <f>IF(data[[#This Row],[type]]="score",SUMPRODUCT($J$1:$AC$1,data[[#This Row],[ci.hts_index]:[stat.tb]]),-1)</f>
        <v>-1</v>
      </c>
      <c r="AE3839" s="1">
        <f>IF(data[[#This Row],[type]]="score",RANK(data[[#This Row],[score]],data[score])+COUNTIF($AD$3:AD3839,AD3839)-1,0)</f>
        <v>0</v>
      </c>
    </row>
    <row r="3840" spans="24:31" x14ac:dyDescent="0.25">
      <c r="X3840" s="1"/>
      <c r="Y3840" s="1"/>
      <c r="AD3840">
        <f>IF(data[[#This Row],[type]]="score",SUMPRODUCT($J$1:$AC$1,data[[#This Row],[ci.hts_index]:[stat.tb]]),-1)</f>
        <v>-1</v>
      </c>
      <c r="AE3840" s="1">
        <f>IF(data[[#This Row],[type]]="score",RANK(data[[#This Row],[score]],data[score])+COUNTIF($AD$3:AD3840,AD3840)-1,0)</f>
        <v>0</v>
      </c>
    </row>
    <row r="3841" spans="24:31" x14ac:dyDescent="0.25">
      <c r="X3841" s="1"/>
      <c r="Y3841" s="1"/>
      <c r="AD3841">
        <f>IF(data[[#This Row],[type]]="score",SUMPRODUCT($J$1:$AC$1,data[[#This Row],[ci.hts_index]:[stat.tb]]),-1)</f>
        <v>-1</v>
      </c>
      <c r="AE3841" s="1">
        <f>IF(data[[#This Row],[type]]="score",RANK(data[[#This Row],[score]],data[score])+COUNTIF($AD$3:AD3841,AD3841)-1,0)</f>
        <v>0</v>
      </c>
    </row>
    <row r="3842" spans="24:31" x14ac:dyDescent="0.25">
      <c r="X3842" s="1"/>
      <c r="Y3842" s="1"/>
      <c r="AD3842">
        <f>IF(data[[#This Row],[type]]="score",SUMPRODUCT($J$1:$AC$1,data[[#This Row],[ci.hts_index]:[stat.tb]]),-1)</f>
        <v>-1</v>
      </c>
      <c r="AE3842" s="1">
        <f>IF(data[[#This Row],[type]]="score",RANK(data[[#This Row],[score]],data[score])+COUNTIF($AD$3:AD3842,AD3842)-1,0)</f>
        <v>0</v>
      </c>
    </row>
    <row r="3843" spans="24:31" x14ac:dyDescent="0.25">
      <c r="X3843" s="1"/>
      <c r="Y3843" s="1"/>
      <c r="AD3843">
        <f>IF(data[[#This Row],[type]]="score",SUMPRODUCT($J$1:$AC$1,data[[#This Row],[ci.hts_index]:[stat.tb]]),-1)</f>
        <v>-1</v>
      </c>
      <c r="AE3843" s="1">
        <f>IF(data[[#This Row],[type]]="score",RANK(data[[#This Row],[score]],data[score])+COUNTIF($AD$3:AD3843,AD3843)-1,0)</f>
        <v>0</v>
      </c>
    </row>
    <row r="3844" spans="24:31" x14ac:dyDescent="0.25">
      <c r="X3844" s="1"/>
      <c r="Y3844" s="1"/>
      <c r="AD3844">
        <f>IF(data[[#This Row],[type]]="score",SUMPRODUCT($J$1:$AC$1,data[[#This Row],[ci.hts_index]:[stat.tb]]),-1)</f>
        <v>-1</v>
      </c>
      <c r="AE3844" s="1">
        <f>IF(data[[#This Row],[type]]="score",RANK(data[[#This Row],[score]],data[score])+COUNTIF($AD$3:AD3844,AD3844)-1,0)</f>
        <v>0</v>
      </c>
    </row>
    <row r="3845" spans="24:31" x14ac:dyDescent="0.25">
      <c r="X3845" s="1"/>
      <c r="Y3845" s="1"/>
      <c r="AD3845">
        <f>IF(data[[#This Row],[type]]="score",SUMPRODUCT($J$1:$AC$1,data[[#This Row],[ci.hts_index]:[stat.tb]]),-1)</f>
        <v>-1</v>
      </c>
      <c r="AE3845" s="1">
        <f>IF(data[[#This Row],[type]]="score",RANK(data[[#This Row],[score]],data[score])+COUNTIF($AD$3:AD3845,AD3845)-1,0)</f>
        <v>0</v>
      </c>
    </row>
    <row r="3846" spans="24:31" x14ac:dyDescent="0.25">
      <c r="X3846" s="1"/>
      <c r="Y3846" s="1"/>
      <c r="AD3846">
        <f>IF(data[[#This Row],[type]]="score",SUMPRODUCT($J$1:$AC$1,data[[#This Row],[ci.hts_index]:[stat.tb]]),-1)</f>
        <v>-1</v>
      </c>
      <c r="AE3846" s="1">
        <f>IF(data[[#This Row],[type]]="score",RANK(data[[#This Row],[score]],data[score])+COUNTIF($AD$3:AD3846,AD3846)-1,0)</f>
        <v>0</v>
      </c>
    </row>
    <row r="3847" spans="24:31" x14ac:dyDescent="0.25">
      <c r="X3847" s="1"/>
      <c r="Y3847" s="1"/>
      <c r="AD3847">
        <f>IF(data[[#This Row],[type]]="score",SUMPRODUCT($J$1:$AC$1,data[[#This Row],[ci.hts_index]:[stat.tb]]),-1)</f>
        <v>-1</v>
      </c>
      <c r="AE3847" s="1">
        <f>IF(data[[#This Row],[type]]="score",RANK(data[[#This Row],[score]],data[score])+COUNTIF($AD$3:AD3847,AD3847)-1,0)</f>
        <v>0</v>
      </c>
    </row>
    <row r="3848" spans="24:31" x14ac:dyDescent="0.25">
      <c r="X3848" s="1"/>
      <c r="Y3848" s="1"/>
      <c r="AD3848">
        <f>IF(data[[#This Row],[type]]="score",SUMPRODUCT($J$1:$AC$1,data[[#This Row],[ci.hts_index]:[stat.tb]]),-1)</f>
        <v>-1</v>
      </c>
      <c r="AE3848" s="1">
        <f>IF(data[[#This Row],[type]]="score",RANK(data[[#This Row],[score]],data[score])+COUNTIF($AD$3:AD3848,AD3848)-1,0)</f>
        <v>0</v>
      </c>
    </row>
    <row r="3849" spans="24:31" x14ac:dyDescent="0.25">
      <c r="X3849" s="1"/>
      <c r="Y3849" s="1"/>
      <c r="AD3849">
        <f>IF(data[[#This Row],[type]]="score",SUMPRODUCT($J$1:$AC$1,data[[#This Row],[ci.hts_index]:[stat.tb]]),-1)</f>
        <v>-1</v>
      </c>
      <c r="AE3849" s="1">
        <f>IF(data[[#This Row],[type]]="score",RANK(data[[#This Row],[score]],data[score])+COUNTIF($AD$3:AD3849,AD3849)-1,0)</f>
        <v>0</v>
      </c>
    </row>
    <row r="3850" spans="24:31" x14ac:dyDescent="0.25">
      <c r="X3850" s="1"/>
      <c r="Y3850" s="1"/>
      <c r="AD3850">
        <f>IF(data[[#This Row],[type]]="score",SUMPRODUCT($J$1:$AC$1,data[[#This Row],[ci.hts_index]:[stat.tb]]),-1)</f>
        <v>-1</v>
      </c>
      <c r="AE3850" s="1">
        <f>IF(data[[#This Row],[type]]="score",RANK(data[[#This Row],[score]],data[score])+COUNTIF($AD$3:AD3850,AD3850)-1,0)</f>
        <v>0</v>
      </c>
    </row>
    <row r="3851" spans="24:31" x14ac:dyDescent="0.25">
      <c r="X3851" s="1"/>
      <c r="Y3851" s="1"/>
      <c r="AD3851">
        <f>IF(data[[#This Row],[type]]="score",SUMPRODUCT($J$1:$AC$1,data[[#This Row],[ci.hts_index]:[stat.tb]]),-1)</f>
        <v>-1</v>
      </c>
      <c r="AE3851" s="1">
        <f>IF(data[[#This Row],[type]]="score",RANK(data[[#This Row],[score]],data[score])+COUNTIF($AD$3:AD3851,AD3851)-1,0)</f>
        <v>0</v>
      </c>
    </row>
    <row r="3852" spans="24:31" x14ac:dyDescent="0.25">
      <c r="X3852" s="1"/>
      <c r="Y3852" s="1"/>
      <c r="AD3852">
        <f>IF(data[[#This Row],[type]]="score",SUMPRODUCT($J$1:$AC$1,data[[#This Row],[ci.hts_index]:[stat.tb]]),-1)</f>
        <v>-1</v>
      </c>
      <c r="AE3852" s="1">
        <f>IF(data[[#This Row],[type]]="score",RANK(data[[#This Row],[score]],data[score])+COUNTIF($AD$3:AD3852,AD3852)-1,0)</f>
        <v>0</v>
      </c>
    </row>
    <row r="3853" spans="24:31" x14ac:dyDescent="0.25">
      <c r="X3853" s="1"/>
      <c r="Y3853" s="1"/>
      <c r="AD3853">
        <f>IF(data[[#This Row],[type]]="score",SUMPRODUCT($J$1:$AC$1,data[[#This Row],[ci.hts_index]:[stat.tb]]),-1)</f>
        <v>-1</v>
      </c>
      <c r="AE3853" s="1">
        <f>IF(data[[#This Row],[type]]="score",RANK(data[[#This Row],[score]],data[score])+COUNTIF($AD$3:AD3853,AD3853)-1,0)</f>
        <v>0</v>
      </c>
    </row>
    <row r="3854" spans="24:31" x14ac:dyDescent="0.25">
      <c r="X3854" s="1"/>
      <c r="Y3854" s="1"/>
      <c r="AD3854">
        <f>IF(data[[#This Row],[type]]="score",SUMPRODUCT($J$1:$AC$1,data[[#This Row],[ci.hts_index]:[stat.tb]]),-1)</f>
        <v>-1</v>
      </c>
      <c r="AE3854" s="1">
        <f>IF(data[[#This Row],[type]]="score",RANK(data[[#This Row],[score]],data[score])+COUNTIF($AD$3:AD3854,AD3854)-1,0)</f>
        <v>0</v>
      </c>
    </row>
    <row r="3855" spans="24:31" x14ac:dyDescent="0.25">
      <c r="X3855" s="1"/>
      <c r="Y3855" s="1"/>
      <c r="AD3855">
        <f>IF(data[[#This Row],[type]]="score",SUMPRODUCT($J$1:$AC$1,data[[#This Row],[ci.hts_index]:[stat.tb]]),-1)</f>
        <v>-1</v>
      </c>
      <c r="AE3855" s="1">
        <f>IF(data[[#This Row],[type]]="score",RANK(data[[#This Row],[score]],data[score])+COUNTIF($AD$3:AD3855,AD3855)-1,0)</f>
        <v>0</v>
      </c>
    </row>
    <row r="3856" spans="24:31" x14ac:dyDescent="0.25">
      <c r="X3856" s="1"/>
      <c r="Y3856" s="1"/>
      <c r="AD3856">
        <f>IF(data[[#This Row],[type]]="score",SUMPRODUCT($J$1:$AC$1,data[[#This Row],[ci.hts_index]:[stat.tb]]),-1)</f>
        <v>-1</v>
      </c>
      <c r="AE3856" s="1">
        <f>IF(data[[#This Row],[type]]="score",RANK(data[[#This Row],[score]],data[score])+COUNTIF($AD$3:AD3856,AD3856)-1,0)</f>
        <v>0</v>
      </c>
    </row>
    <row r="3857" spans="24:31" x14ac:dyDescent="0.25">
      <c r="X3857" s="1"/>
      <c r="Y3857" s="1"/>
      <c r="AD3857">
        <f>IF(data[[#This Row],[type]]="score",SUMPRODUCT($J$1:$AC$1,data[[#This Row],[ci.hts_index]:[stat.tb]]),-1)</f>
        <v>-1</v>
      </c>
      <c r="AE3857" s="1">
        <f>IF(data[[#This Row],[type]]="score",RANK(data[[#This Row],[score]],data[score])+COUNTIF($AD$3:AD3857,AD3857)-1,0)</f>
        <v>0</v>
      </c>
    </row>
    <row r="3858" spans="24:31" x14ac:dyDescent="0.25">
      <c r="X3858" s="1"/>
      <c r="Y3858" s="1"/>
      <c r="AD3858">
        <f>IF(data[[#This Row],[type]]="score",SUMPRODUCT($J$1:$AC$1,data[[#This Row],[ci.hts_index]:[stat.tb]]),-1)</f>
        <v>-1</v>
      </c>
      <c r="AE3858" s="1">
        <f>IF(data[[#This Row],[type]]="score",RANK(data[[#This Row],[score]],data[score])+COUNTIF($AD$3:AD3858,AD3858)-1,0)</f>
        <v>0</v>
      </c>
    </row>
    <row r="3859" spans="24:31" x14ac:dyDescent="0.25">
      <c r="X3859" s="1"/>
      <c r="Y3859" s="1"/>
      <c r="AD3859">
        <f>IF(data[[#This Row],[type]]="score",SUMPRODUCT($J$1:$AC$1,data[[#This Row],[ci.hts_index]:[stat.tb]]),-1)</f>
        <v>-1</v>
      </c>
      <c r="AE3859" s="1">
        <f>IF(data[[#This Row],[type]]="score",RANK(data[[#This Row],[score]],data[score])+COUNTIF($AD$3:AD3859,AD3859)-1,0)</f>
        <v>0</v>
      </c>
    </row>
    <row r="3860" spans="24:31" x14ac:dyDescent="0.25">
      <c r="X3860" s="1"/>
      <c r="Y3860" s="1"/>
      <c r="AD3860">
        <f>IF(data[[#This Row],[type]]="score",SUMPRODUCT($J$1:$AC$1,data[[#This Row],[ci.hts_index]:[stat.tb]]),-1)</f>
        <v>-1</v>
      </c>
      <c r="AE3860" s="1">
        <f>IF(data[[#This Row],[type]]="score",RANK(data[[#This Row],[score]],data[score])+COUNTIF($AD$3:AD3860,AD3860)-1,0)</f>
        <v>0</v>
      </c>
    </row>
    <row r="3861" spans="24:31" x14ac:dyDescent="0.25">
      <c r="X3861" s="1"/>
      <c r="Y3861" s="1"/>
      <c r="AD3861">
        <f>IF(data[[#This Row],[type]]="score",SUMPRODUCT($J$1:$AC$1,data[[#This Row],[ci.hts_index]:[stat.tb]]),-1)</f>
        <v>-1</v>
      </c>
      <c r="AE3861" s="1">
        <f>IF(data[[#This Row],[type]]="score",RANK(data[[#This Row],[score]],data[score])+COUNTIF($AD$3:AD3861,AD3861)-1,0)</f>
        <v>0</v>
      </c>
    </row>
    <row r="3862" spans="24:31" x14ac:dyDescent="0.25">
      <c r="X3862" s="1"/>
      <c r="Y3862" s="1"/>
      <c r="AD3862">
        <f>IF(data[[#This Row],[type]]="score",SUMPRODUCT($J$1:$AC$1,data[[#This Row],[ci.hts_index]:[stat.tb]]),-1)</f>
        <v>-1</v>
      </c>
      <c r="AE3862" s="1">
        <f>IF(data[[#This Row],[type]]="score",RANK(data[[#This Row],[score]],data[score])+COUNTIF($AD$3:AD3862,AD3862)-1,0)</f>
        <v>0</v>
      </c>
    </row>
    <row r="3863" spans="24:31" x14ac:dyDescent="0.25">
      <c r="X3863" s="1"/>
      <c r="Y3863" s="1"/>
      <c r="AD3863">
        <f>IF(data[[#This Row],[type]]="score",SUMPRODUCT($J$1:$AC$1,data[[#This Row],[ci.hts_index]:[stat.tb]]),-1)</f>
        <v>-1</v>
      </c>
      <c r="AE3863" s="1">
        <f>IF(data[[#This Row],[type]]="score",RANK(data[[#This Row],[score]],data[score])+COUNTIF($AD$3:AD3863,AD3863)-1,0)</f>
        <v>0</v>
      </c>
    </row>
    <row r="3864" spans="24:31" x14ac:dyDescent="0.25">
      <c r="X3864" s="1"/>
      <c r="Y3864" s="1"/>
      <c r="AD3864">
        <f>IF(data[[#This Row],[type]]="score",SUMPRODUCT($J$1:$AC$1,data[[#This Row],[ci.hts_index]:[stat.tb]]),-1)</f>
        <v>-1</v>
      </c>
      <c r="AE3864" s="1">
        <f>IF(data[[#This Row],[type]]="score",RANK(data[[#This Row],[score]],data[score])+COUNTIF($AD$3:AD3864,AD3864)-1,0)</f>
        <v>0</v>
      </c>
    </row>
    <row r="3865" spans="24:31" x14ac:dyDescent="0.25">
      <c r="X3865" s="1"/>
      <c r="Y3865" s="1"/>
      <c r="AD3865">
        <f>IF(data[[#This Row],[type]]="score",SUMPRODUCT($J$1:$AC$1,data[[#This Row],[ci.hts_index]:[stat.tb]]),-1)</f>
        <v>-1</v>
      </c>
      <c r="AE3865" s="1">
        <f>IF(data[[#This Row],[type]]="score",RANK(data[[#This Row],[score]],data[score])+COUNTIF($AD$3:AD3865,AD3865)-1,0)</f>
        <v>0</v>
      </c>
    </row>
    <row r="3866" spans="24:31" x14ac:dyDescent="0.25">
      <c r="X3866" s="1"/>
      <c r="Y3866" s="1"/>
      <c r="AD3866">
        <f>IF(data[[#This Row],[type]]="score",SUMPRODUCT($J$1:$AC$1,data[[#This Row],[ci.hts_index]:[stat.tb]]),-1)</f>
        <v>-1</v>
      </c>
      <c r="AE3866" s="1">
        <f>IF(data[[#This Row],[type]]="score",RANK(data[[#This Row],[score]],data[score])+COUNTIF($AD$3:AD3866,AD3866)-1,0)</f>
        <v>0</v>
      </c>
    </row>
    <row r="3867" spans="24:31" x14ac:dyDescent="0.25">
      <c r="X3867" s="1"/>
      <c r="Y3867" s="1"/>
      <c r="AD3867">
        <f>IF(data[[#This Row],[type]]="score",SUMPRODUCT($J$1:$AC$1,data[[#This Row],[ci.hts_index]:[stat.tb]]),-1)</f>
        <v>-1</v>
      </c>
      <c r="AE3867" s="1">
        <f>IF(data[[#This Row],[type]]="score",RANK(data[[#This Row],[score]],data[score])+COUNTIF($AD$3:AD3867,AD3867)-1,0)</f>
        <v>0</v>
      </c>
    </row>
    <row r="3868" spans="24:31" x14ac:dyDescent="0.25">
      <c r="X3868" s="1"/>
      <c r="Y3868" s="1"/>
      <c r="AD3868">
        <f>IF(data[[#This Row],[type]]="score",SUMPRODUCT($J$1:$AC$1,data[[#This Row],[ci.hts_index]:[stat.tb]]),-1)</f>
        <v>-1</v>
      </c>
      <c r="AE3868" s="1">
        <f>IF(data[[#This Row],[type]]="score",RANK(data[[#This Row],[score]],data[score])+COUNTIF($AD$3:AD3868,AD3868)-1,0)</f>
        <v>0</v>
      </c>
    </row>
    <row r="3869" spans="24:31" x14ac:dyDescent="0.25">
      <c r="X3869" s="1"/>
      <c r="Y3869" s="1"/>
      <c r="AD3869">
        <f>IF(data[[#This Row],[type]]="score",SUMPRODUCT($J$1:$AC$1,data[[#This Row],[ci.hts_index]:[stat.tb]]),-1)</f>
        <v>-1</v>
      </c>
      <c r="AE3869" s="1">
        <f>IF(data[[#This Row],[type]]="score",RANK(data[[#This Row],[score]],data[score])+COUNTIF($AD$3:AD3869,AD3869)-1,0)</f>
        <v>0</v>
      </c>
    </row>
    <row r="3870" spans="24:31" x14ac:dyDescent="0.25">
      <c r="X3870" s="1"/>
      <c r="Y3870" s="1"/>
      <c r="AD3870">
        <f>IF(data[[#This Row],[type]]="score",SUMPRODUCT($J$1:$AC$1,data[[#This Row],[ci.hts_index]:[stat.tb]]),-1)</f>
        <v>-1</v>
      </c>
      <c r="AE3870" s="1">
        <f>IF(data[[#This Row],[type]]="score",RANK(data[[#This Row],[score]],data[score])+COUNTIF($AD$3:AD3870,AD3870)-1,0)</f>
        <v>0</v>
      </c>
    </row>
    <row r="3871" spans="24:31" x14ac:dyDescent="0.25">
      <c r="X3871" s="1"/>
      <c r="Y3871" s="1"/>
      <c r="AD3871">
        <f>IF(data[[#This Row],[type]]="score",SUMPRODUCT($J$1:$AC$1,data[[#This Row],[ci.hts_index]:[stat.tb]]),-1)</f>
        <v>-1</v>
      </c>
      <c r="AE3871" s="1">
        <f>IF(data[[#This Row],[type]]="score",RANK(data[[#This Row],[score]],data[score])+COUNTIF($AD$3:AD3871,AD3871)-1,0)</f>
        <v>0</v>
      </c>
    </row>
    <row r="3872" spans="24:31" x14ac:dyDescent="0.25">
      <c r="X3872" s="1"/>
      <c r="Y3872" s="1"/>
      <c r="AD3872">
        <f>IF(data[[#This Row],[type]]="score",SUMPRODUCT($J$1:$AC$1,data[[#This Row],[ci.hts_index]:[stat.tb]]),-1)</f>
        <v>-1</v>
      </c>
      <c r="AE3872" s="1">
        <f>IF(data[[#This Row],[type]]="score",RANK(data[[#This Row],[score]],data[score])+COUNTIF($AD$3:AD3872,AD3872)-1,0)</f>
        <v>0</v>
      </c>
    </row>
    <row r="3873" spans="24:31" x14ac:dyDescent="0.25">
      <c r="X3873" s="1"/>
      <c r="Y3873" s="1"/>
      <c r="AD3873">
        <f>IF(data[[#This Row],[type]]="score",SUMPRODUCT($J$1:$AC$1,data[[#This Row],[ci.hts_index]:[stat.tb]]),-1)</f>
        <v>-1</v>
      </c>
      <c r="AE3873" s="1">
        <f>IF(data[[#This Row],[type]]="score",RANK(data[[#This Row],[score]],data[score])+COUNTIF($AD$3:AD3873,AD3873)-1,0)</f>
        <v>0</v>
      </c>
    </row>
    <row r="3874" spans="24:31" x14ac:dyDescent="0.25">
      <c r="X3874" s="1"/>
      <c r="Y3874" s="1"/>
      <c r="AD3874">
        <f>IF(data[[#This Row],[type]]="score",SUMPRODUCT($J$1:$AC$1,data[[#This Row],[ci.hts_index]:[stat.tb]]),-1)</f>
        <v>-1</v>
      </c>
      <c r="AE3874" s="1">
        <f>IF(data[[#This Row],[type]]="score",RANK(data[[#This Row],[score]],data[score])+COUNTIF($AD$3:AD3874,AD3874)-1,0)</f>
        <v>0</v>
      </c>
    </row>
    <row r="3875" spans="24:31" x14ac:dyDescent="0.25">
      <c r="X3875" s="1"/>
      <c r="Y3875" s="1"/>
      <c r="AD3875">
        <f>IF(data[[#This Row],[type]]="score",SUMPRODUCT($J$1:$AC$1,data[[#This Row],[ci.hts_index]:[stat.tb]]),-1)</f>
        <v>-1</v>
      </c>
      <c r="AE3875" s="1">
        <f>IF(data[[#This Row],[type]]="score",RANK(data[[#This Row],[score]],data[score])+COUNTIF($AD$3:AD3875,AD3875)-1,0)</f>
        <v>0</v>
      </c>
    </row>
    <row r="3876" spans="24:31" x14ac:dyDescent="0.25">
      <c r="X3876" s="1"/>
      <c r="Y3876" s="1"/>
      <c r="AD3876">
        <f>IF(data[[#This Row],[type]]="score",SUMPRODUCT($J$1:$AC$1,data[[#This Row],[ci.hts_index]:[stat.tb]]),-1)</f>
        <v>-1</v>
      </c>
      <c r="AE3876" s="1">
        <f>IF(data[[#This Row],[type]]="score",RANK(data[[#This Row],[score]],data[score])+COUNTIF($AD$3:AD3876,AD3876)-1,0)</f>
        <v>0</v>
      </c>
    </row>
    <row r="3877" spans="24:31" x14ac:dyDescent="0.25">
      <c r="X3877" s="1"/>
      <c r="Y3877" s="1"/>
      <c r="AD3877">
        <f>IF(data[[#This Row],[type]]="score",SUMPRODUCT($J$1:$AC$1,data[[#This Row],[ci.hts_index]:[stat.tb]]),-1)</f>
        <v>-1</v>
      </c>
      <c r="AE3877" s="1">
        <f>IF(data[[#This Row],[type]]="score",RANK(data[[#This Row],[score]],data[score])+COUNTIF($AD$3:AD3877,AD3877)-1,0)</f>
        <v>0</v>
      </c>
    </row>
    <row r="3878" spans="24:31" x14ac:dyDescent="0.25">
      <c r="X3878" s="1"/>
      <c r="Y3878" s="1"/>
      <c r="AD3878">
        <f>IF(data[[#This Row],[type]]="score",SUMPRODUCT($J$1:$AC$1,data[[#This Row],[ci.hts_index]:[stat.tb]]),-1)</f>
        <v>-1</v>
      </c>
      <c r="AE3878" s="1">
        <f>IF(data[[#This Row],[type]]="score",RANK(data[[#This Row],[score]],data[score])+COUNTIF($AD$3:AD3878,AD3878)-1,0)</f>
        <v>0</v>
      </c>
    </row>
    <row r="3879" spans="24:31" x14ac:dyDescent="0.25">
      <c r="X3879" s="1"/>
      <c r="Y3879" s="1"/>
      <c r="AD3879">
        <f>IF(data[[#This Row],[type]]="score",SUMPRODUCT($J$1:$AC$1,data[[#This Row],[ci.hts_index]:[stat.tb]]),-1)</f>
        <v>-1</v>
      </c>
      <c r="AE3879" s="1">
        <f>IF(data[[#This Row],[type]]="score",RANK(data[[#This Row],[score]],data[score])+COUNTIF($AD$3:AD3879,AD3879)-1,0)</f>
        <v>0</v>
      </c>
    </row>
    <row r="3880" spans="24:31" x14ac:dyDescent="0.25">
      <c r="X3880" s="1"/>
      <c r="Y3880" s="1"/>
      <c r="AD3880">
        <f>IF(data[[#This Row],[type]]="score",SUMPRODUCT($J$1:$AC$1,data[[#This Row],[ci.hts_index]:[stat.tb]]),-1)</f>
        <v>-1</v>
      </c>
      <c r="AE3880" s="1">
        <f>IF(data[[#This Row],[type]]="score",RANK(data[[#This Row],[score]],data[score])+COUNTIF($AD$3:AD3880,AD3880)-1,0)</f>
        <v>0</v>
      </c>
    </row>
    <row r="3881" spans="24:31" x14ac:dyDescent="0.25">
      <c r="X3881" s="1"/>
      <c r="Y3881" s="1"/>
      <c r="AD3881">
        <f>IF(data[[#This Row],[type]]="score",SUMPRODUCT($J$1:$AC$1,data[[#This Row],[ci.hts_index]:[stat.tb]]),-1)</f>
        <v>-1</v>
      </c>
      <c r="AE3881" s="1">
        <f>IF(data[[#This Row],[type]]="score",RANK(data[[#This Row],[score]],data[score])+COUNTIF($AD$3:AD3881,AD3881)-1,0)</f>
        <v>0</v>
      </c>
    </row>
    <row r="3882" spans="24:31" x14ac:dyDescent="0.25">
      <c r="X3882" s="1"/>
      <c r="Y3882" s="1"/>
      <c r="AD3882">
        <f>IF(data[[#This Row],[type]]="score",SUMPRODUCT($J$1:$AC$1,data[[#This Row],[ci.hts_index]:[stat.tb]]),-1)</f>
        <v>-1</v>
      </c>
      <c r="AE3882" s="1">
        <f>IF(data[[#This Row],[type]]="score",RANK(data[[#This Row],[score]],data[score])+COUNTIF($AD$3:AD3882,AD3882)-1,0)</f>
        <v>0</v>
      </c>
    </row>
    <row r="3883" spans="24:31" x14ac:dyDescent="0.25">
      <c r="X3883" s="1"/>
      <c r="Y3883" s="1"/>
      <c r="AD3883">
        <f>IF(data[[#This Row],[type]]="score",SUMPRODUCT($J$1:$AC$1,data[[#This Row],[ci.hts_index]:[stat.tb]]),-1)</f>
        <v>-1</v>
      </c>
      <c r="AE3883" s="1">
        <f>IF(data[[#This Row],[type]]="score",RANK(data[[#This Row],[score]],data[score])+COUNTIF($AD$3:AD3883,AD3883)-1,0)</f>
        <v>0</v>
      </c>
    </row>
    <row r="3884" spans="24:31" x14ac:dyDescent="0.25">
      <c r="X3884" s="1"/>
      <c r="Y3884" s="1"/>
      <c r="AD3884">
        <f>IF(data[[#This Row],[type]]="score",SUMPRODUCT($J$1:$AC$1,data[[#This Row],[ci.hts_index]:[stat.tb]]),-1)</f>
        <v>-1</v>
      </c>
      <c r="AE3884" s="1">
        <f>IF(data[[#This Row],[type]]="score",RANK(data[[#This Row],[score]],data[score])+COUNTIF($AD$3:AD3884,AD3884)-1,0)</f>
        <v>0</v>
      </c>
    </row>
    <row r="3885" spans="24:31" x14ac:dyDescent="0.25">
      <c r="X3885" s="1"/>
      <c r="Y3885" s="1"/>
      <c r="AD3885">
        <f>IF(data[[#This Row],[type]]="score",SUMPRODUCT($J$1:$AC$1,data[[#This Row],[ci.hts_index]:[stat.tb]]),-1)</f>
        <v>-1</v>
      </c>
      <c r="AE3885" s="1">
        <f>IF(data[[#This Row],[type]]="score",RANK(data[[#This Row],[score]],data[score])+COUNTIF($AD$3:AD3885,AD3885)-1,0)</f>
        <v>0</v>
      </c>
    </row>
    <row r="3886" spans="24:31" x14ac:dyDescent="0.25">
      <c r="X3886" s="1"/>
      <c r="Y3886" s="1"/>
      <c r="AD3886">
        <f>IF(data[[#This Row],[type]]="score",SUMPRODUCT($J$1:$AC$1,data[[#This Row],[ci.hts_index]:[stat.tb]]),-1)</f>
        <v>-1</v>
      </c>
      <c r="AE3886" s="1">
        <f>IF(data[[#This Row],[type]]="score",RANK(data[[#This Row],[score]],data[score])+COUNTIF($AD$3:AD3886,AD3886)-1,0)</f>
        <v>0</v>
      </c>
    </row>
    <row r="3887" spans="24:31" x14ac:dyDescent="0.25">
      <c r="X3887" s="1"/>
      <c r="Y3887" s="1"/>
      <c r="AD3887">
        <f>IF(data[[#This Row],[type]]="score",SUMPRODUCT($J$1:$AC$1,data[[#This Row],[ci.hts_index]:[stat.tb]]),-1)</f>
        <v>-1</v>
      </c>
      <c r="AE3887" s="1">
        <f>IF(data[[#This Row],[type]]="score",RANK(data[[#This Row],[score]],data[score])+COUNTIF($AD$3:AD3887,AD3887)-1,0)</f>
        <v>0</v>
      </c>
    </row>
    <row r="3888" spans="24:31" x14ac:dyDescent="0.25">
      <c r="X3888" s="1"/>
      <c r="Y3888" s="1"/>
      <c r="AD3888">
        <f>IF(data[[#This Row],[type]]="score",SUMPRODUCT($J$1:$AC$1,data[[#This Row],[ci.hts_index]:[stat.tb]]),-1)</f>
        <v>-1</v>
      </c>
      <c r="AE3888" s="1">
        <f>IF(data[[#This Row],[type]]="score",RANK(data[[#This Row],[score]],data[score])+COUNTIF($AD$3:AD3888,AD3888)-1,0)</f>
        <v>0</v>
      </c>
    </row>
    <row r="3889" spans="24:31" x14ac:dyDescent="0.25">
      <c r="X3889" s="1"/>
      <c r="Y3889" s="1"/>
      <c r="AD3889">
        <f>IF(data[[#This Row],[type]]="score",SUMPRODUCT($J$1:$AC$1,data[[#This Row],[ci.hts_index]:[stat.tb]]),-1)</f>
        <v>-1</v>
      </c>
      <c r="AE3889" s="1">
        <f>IF(data[[#This Row],[type]]="score",RANK(data[[#This Row],[score]],data[score])+COUNTIF($AD$3:AD3889,AD3889)-1,0)</f>
        <v>0</v>
      </c>
    </row>
    <row r="3890" spans="24:31" x14ac:dyDescent="0.25">
      <c r="X3890" s="1"/>
      <c r="Y3890" s="1"/>
      <c r="AD3890">
        <f>IF(data[[#This Row],[type]]="score",SUMPRODUCT($J$1:$AC$1,data[[#This Row],[ci.hts_index]:[stat.tb]]),-1)</f>
        <v>-1</v>
      </c>
      <c r="AE3890" s="1">
        <f>IF(data[[#This Row],[type]]="score",RANK(data[[#This Row],[score]],data[score])+COUNTIF($AD$3:AD3890,AD3890)-1,0)</f>
        <v>0</v>
      </c>
    </row>
    <row r="3891" spans="24:31" x14ac:dyDescent="0.25">
      <c r="X3891" s="1"/>
      <c r="Y3891" s="1"/>
      <c r="AD3891">
        <f>IF(data[[#This Row],[type]]="score",SUMPRODUCT($J$1:$AC$1,data[[#This Row],[ci.hts_index]:[stat.tb]]),-1)</f>
        <v>-1</v>
      </c>
      <c r="AE3891" s="1">
        <f>IF(data[[#This Row],[type]]="score",RANK(data[[#This Row],[score]],data[score])+COUNTIF($AD$3:AD3891,AD3891)-1,0)</f>
        <v>0</v>
      </c>
    </row>
    <row r="3892" spans="24:31" x14ac:dyDescent="0.25">
      <c r="X3892" s="1"/>
      <c r="Y3892" s="1"/>
      <c r="AD3892">
        <f>IF(data[[#This Row],[type]]="score",SUMPRODUCT($J$1:$AC$1,data[[#This Row],[ci.hts_index]:[stat.tb]]),-1)</f>
        <v>-1</v>
      </c>
      <c r="AE3892" s="1">
        <f>IF(data[[#This Row],[type]]="score",RANK(data[[#This Row],[score]],data[score])+COUNTIF($AD$3:AD3892,AD3892)-1,0)</f>
        <v>0</v>
      </c>
    </row>
    <row r="3893" spans="24:31" x14ac:dyDescent="0.25">
      <c r="X3893" s="1"/>
      <c r="Y3893" s="1"/>
      <c r="AD3893">
        <f>IF(data[[#This Row],[type]]="score",SUMPRODUCT($J$1:$AC$1,data[[#This Row],[ci.hts_index]:[stat.tb]]),-1)</f>
        <v>-1</v>
      </c>
      <c r="AE3893" s="1">
        <f>IF(data[[#This Row],[type]]="score",RANK(data[[#This Row],[score]],data[score])+COUNTIF($AD$3:AD3893,AD3893)-1,0)</f>
        <v>0</v>
      </c>
    </row>
    <row r="3894" spans="24:31" x14ac:dyDescent="0.25">
      <c r="X3894" s="1"/>
      <c r="Y3894" s="1"/>
      <c r="AD3894">
        <f>IF(data[[#This Row],[type]]="score",SUMPRODUCT($J$1:$AC$1,data[[#This Row],[ci.hts_index]:[stat.tb]]),-1)</f>
        <v>-1</v>
      </c>
      <c r="AE3894" s="1">
        <f>IF(data[[#This Row],[type]]="score",RANK(data[[#This Row],[score]],data[score])+COUNTIF($AD$3:AD3894,AD3894)-1,0)</f>
        <v>0</v>
      </c>
    </row>
    <row r="3895" spans="24:31" x14ac:dyDescent="0.25">
      <c r="X3895" s="1"/>
      <c r="Y3895" s="1"/>
      <c r="AD3895">
        <f>IF(data[[#This Row],[type]]="score",SUMPRODUCT($J$1:$AC$1,data[[#This Row],[ci.hts_index]:[stat.tb]]),-1)</f>
        <v>-1</v>
      </c>
      <c r="AE3895" s="1">
        <f>IF(data[[#This Row],[type]]="score",RANK(data[[#This Row],[score]],data[score])+COUNTIF($AD$3:AD3895,AD3895)-1,0)</f>
        <v>0</v>
      </c>
    </row>
    <row r="3896" spans="24:31" x14ac:dyDescent="0.25">
      <c r="X3896" s="1"/>
      <c r="Y3896" s="1"/>
      <c r="AD3896">
        <f>IF(data[[#This Row],[type]]="score",SUMPRODUCT($J$1:$AC$1,data[[#This Row],[ci.hts_index]:[stat.tb]]),-1)</f>
        <v>-1</v>
      </c>
      <c r="AE3896" s="1">
        <f>IF(data[[#This Row],[type]]="score",RANK(data[[#This Row],[score]],data[score])+COUNTIF($AD$3:AD3896,AD3896)-1,0)</f>
        <v>0</v>
      </c>
    </row>
    <row r="3897" spans="24:31" x14ac:dyDescent="0.25">
      <c r="X3897" s="1"/>
      <c r="Y3897" s="1"/>
      <c r="AD3897">
        <f>IF(data[[#This Row],[type]]="score",SUMPRODUCT($J$1:$AC$1,data[[#This Row],[ci.hts_index]:[stat.tb]]),-1)</f>
        <v>-1</v>
      </c>
      <c r="AE3897" s="1">
        <f>IF(data[[#This Row],[type]]="score",RANK(data[[#This Row],[score]],data[score])+COUNTIF($AD$3:AD3897,AD3897)-1,0)</f>
        <v>0</v>
      </c>
    </row>
    <row r="3898" spans="24:31" x14ac:dyDescent="0.25">
      <c r="X3898" s="1"/>
      <c r="Y3898" s="1"/>
      <c r="AD3898">
        <f>IF(data[[#This Row],[type]]="score",SUMPRODUCT($J$1:$AC$1,data[[#This Row],[ci.hts_index]:[stat.tb]]),-1)</f>
        <v>-1</v>
      </c>
      <c r="AE3898" s="1">
        <f>IF(data[[#This Row],[type]]="score",RANK(data[[#This Row],[score]],data[score])+COUNTIF($AD$3:AD3898,AD3898)-1,0)</f>
        <v>0</v>
      </c>
    </row>
    <row r="3899" spans="24:31" x14ac:dyDescent="0.25">
      <c r="X3899" s="1"/>
      <c r="Y3899" s="1"/>
      <c r="AD3899">
        <f>IF(data[[#This Row],[type]]="score",SUMPRODUCT($J$1:$AC$1,data[[#This Row],[ci.hts_index]:[stat.tb]]),-1)</f>
        <v>-1</v>
      </c>
      <c r="AE3899" s="1">
        <f>IF(data[[#This Row],[type]]="score",RANK(data[[#This Row],[score]],data[score])+COUNTIF($AD$3:AD3899,AD3899)-1,0)</f>
        <v>0</v>
      </c>
    </row>
    <row r="3900" spans="24:31" x14ac:dyDescent="0.25">
      <c r="X3900" s="1"/>
      <c r="Y3900" s="1"/>
      <c r="AD3900">
        <f>IF(data[[#This Row],[type]]="score",SUMPRODUCT($J$1:$AC$1,data[[#This Row],[ci.hts_index]:[stat.tb]]),-1)</f>
        <v>-1</v>
      </c>
      <c r="AE3900" s="1">
        <f>IF(data[[#This Row],[type]]="score",RANK(data[[#This Row],[score]],data[score])+COUNTIF($AD$3:AD3900,AD3900)-1,0)</f>
        <v>0</v>
      </c>
    </row>
    <row r="3901" spans="24:31" x14ac:dyDescent="0.25">
      <c r="X3901" s="1"/>
      <c r="Y3901" s="1"/>
      <c r="AD3901">
        <f>IF(data[[#This Row],[type]]="score",SUMPRODUCT($J$1:$AC$1,data[[#This Row],[ci.hts_index]:[stat.tb]]),-1)</f>
        <v>-1</v>
      </c>
      <c r="AE3901" s="1">
        <f>IF(data[[#This Row],[type]]="score",RANK(data[[#This Row],[score]],data[score])+COUNTIF($AD$3:AD3901,AD3901)-1,0)</f>
        <v>0</v>
      </c>
    </row>
    <row r="3902" spans="24:31" x14ac:dyDescent="0.25">
      <c r="X3902" s="1"/>
      <c r="Y3902" s="1"/>
      <c r="AD3902">
        <f>IF(data[[#This Row],[type]]="score",SUMPRODUCT($J$1:$AC$1,data[[#This Row],[ci.hts_index]:[stat.tb]]),-1)</f>
        <v>-1</v>
      </c>
      <c r="AE3902" s="1">
        <f>IF(data[[#This Row],[type]]="score",RANK(data[[#This Row],[score]],data[score])+COUNTIF($AD$3:AD3902,AD3902)-1,0)</f>
        <v>0</v>
      </c>
    </row>
    <row r="3903" spans="24:31" x14ac:dyDescent="0.25">
      <c r="X3903" s="1"/>
      <c r="Y3903" s="1"/>
      <c r="AD3903">
        <f>IF(data[[#This Row],[type]]="score",SUMPRODUCT($J$1:$AC$1,data[[#This Row],[ci.hts_index]:[stat.tb]]),-1)</f>
        <v>-1</v>
      </c>
      <c r="AE3903" s="1">
        <f>IF(data[[#This Row],[type]]="score",RANK(data[[#This Row],[score]],data[score])+COUNTIF($AD$3:AD3903,AD3903)-1,0)</f>
        <v>0</v>
      </c>
    </row>
    <row r="3904" spans="24:31" x14ac:dyDescent="0.25">
      <c r="X3904" s="1"/>
      <c r="Y3904" s="1"/>
      <c r="AD3904">
        <f>IF(data[[#This Row],[type]]="score",SUMPRODUCT($J$1:$AC$1,data[[#This Row],[ci.hts_index]:[stat.tb]]),-1)</f>
        <v>-1</v>
      </c>
      <c r="AE3904" s="1">
        <f>IF(data[[#This Row],[type]]="score",RANK(data[[#This Row],[score]],data[score])+COUNTIF($AD$3:AD3904,AD3904)-1,0)</f>
        <v>0</v>
      </c>
    </row>
    <row r="3905" spans="24:31" x14ac:dyDescent="0.25">
      <c r="X3905" s="1"/>
      <c r="Y3905" s="1"/>
      <c r="AD3905">
        <f>IF(data[[#This Row],[type]]="score",SUMPRODUCT($J$1:$AC$1,data[[#This Row],[ci.hts_index]:[stat.tb]]),-1)</f>
        <v>-1</v>
      </c>
      <c r="AE3905" s="1">
        <f>IF(data[[#This Row],[type]]="score",RANK(data[[#This Row],[score]],data[score])+COUNTIF($AD$3:AD3905,AD3905)-1,0)</f>
        <v>0</v>
      </c>
    </row>
    <row r="3906" spans="24:31" x14ac:dyDescent="0.25">
      <c r="X3906" s="1"/>
      <c r="Y3906" s="1"/>
      <c r="AD3906">
        <f>IF(data[[#This Row],[type]]="score",SUMPRODUCT($J$1:$AC$1,data[[#This Row],[ci.hts_index]:[stat.tb]]),-1)</f>
        <v>-1</v>
      </c>
      <c r="AE3906" s="1">
        <f>IF(data[[#This Row],[type]]="score",RANK(data[[#This Row],[score]],data[score])+COUNTIF($AD$3:AD3906,AD3906)-1,0)</f>
        <v>0</v>
      </c>
    </row>
    <row r="3907" spans="24:31" x14ac:dyDescent="0.25">
      <c r="X3907" s="1"/>
      <c r="Y3907" s="1"/>
      <c r="AD3907">
        <f>IF(data[[#This Row],[type]]="score",SUMPRODUCT($J$1:$AC$1,data[[#This Row],[ci.hts_index]:[stat.tb]]),-1)</f>
        <v>-1</v>
      </c>
      <c r="AE3907" s="1">
        <f>IF(data[[#This Row],[type]]="score",RANK(data[[#This Row],[score]],data[score])+COUNTIF($AD$3:AD3907,AD3907)-1,0)</f>
        <v>0</v>
      </c>
    </row>
    <row r="3908" spans="24:31" x14ac:dyDescent="0.25">
      <c r="X3908" s="1"/>
      <c r="Y3908" s="1"/>
      <c r="AD3908">
        <f>IF(data[[#This Row],[type]]="score",SUMPRODUCT($J$1:$AC$1,data[[#This Row],[ci.hts_index]:[stat.tb]]),-1)</f>
        <v>-1</v>
      </c>
      <c r="AE3908" s="1">
        <f>IF(data[[#This Row],[type]]="score",RANK(data[[#This Row],[score]],data[score])+COUNTIF($AD$3:AD3908,AD3908)-1,0)</f>
        <v>0</v>
      </c>
    </row>
    <row r="3909" spans="24:31" x14ac:dyDescent="0.25">
      <c r="X3909" s="1"/>
      <c r="Y3909" s="1"/>
      <c r="AD3909">
        <f>IF(data[[#This Row],[type]]="score",SUMPRODUCT($J$1:$AC$1,data[[#This Row],[ci.hts_index]:[stat.tb]]),-1)</f>
        <v>-1</v>
      </c>
      <c r="AE3909" s="1">
        <f>IF(data[[#This Row],[type]]="score",RANK(data[[#This Row],[score]],data[score])+COUNTIF($AD$3:AD3909,AD3909)-1,0)</f>
        <v>0</v>
      </c>
    </row>
    <row r="3910" spans="24:31" x14ac:dyDescent="0.25">
      <c r="X3910" s="1"/>
      <c r="Y3910" s="1"/>
      <c r="AD3910">
        <f>IF(data[[#This Row],[type]]="score",SUMPRODUCT($J$1:$AC$1,data[[#This Row],[ci.hts_index]:[stat.tb]]),-1)</f>
        <v>-1</v>
      </c>
      <c r="AE3910" s="1">
        <f>IF(data[[#This Row],[type]]="score",RANK(data[[#This Row],[score]],data[score])+COUNTIF($AD$3:AD3910,AD3910)-1,0)</f>
        <v>0</v>
      </c>
    </row>
    <row r="3911" spans="24:31" x14ac:dyDescent="0.25">
      <c r="X3911" s="1"/>
      <c r="Y3911" s="1"/>
      <c r="AD3911">
        <f>IF(data[[#This Row],[type]]="score",SUMPRODUCT($J$1:$AC$1,data[[#This Row],[ci.hts_index]:[stat.tb]]),-1)</f>
        <v>-1</v>
      </c>
      <c r="AE3911" s="1">
        <f>IF(data[[#This Row],[type]]="score",RANK(data[[#This Row],[score]],data[score])+COUNTIF($AD$3:AD3911,AD3911)-1,0)</f>
        <v>0</v>
      </c>
    </row>
    <row r="3912" spans="24:31" x14ac:dyDescent="0.25">
      <c r="X3912" s="1"/>
      <c r="Y3912" s="1"/>
      <c r="AD3912">
        <f>IF(data[[#This Row],[type]]="score",SUMPRODUCT($J$1:$AC$1,data[[#This Row],[ci.hts_index]:[stat.tb]]),-1)</f>
        <v>-1</v>
      </c>
      <c r="AE3912" s="1">
        <f>IF(data[[#This Row],[type]]="score",RANK(data[[#This Row],[score]],data[score])+COUNTIF($AD$3:AD3912,AD3912)-1,0)</f>
        <v>0</v>
      </c>
    </row>
    <row r="3913" spans="24:31" x14ac:dyDescent="0.25">
      <c r="X3913" s="1"/>
      <c r="Y3913" s="1"/>
      <c r="AD3913">
        <f>IF(data[[#This Row],[type]]="score",SUMPRODUCT($J$1:$AC$1,data[[#This Row],[ci.hts_index]:[stat.tb]]),-1)</f>
        <v>-1</v>
      </c>
      <c r="AE3913" s="1">
        <f>IF(data[[#This Row],[type]]="score",RANK(data[[#This Row],[score]],data[score])+COUNTIF($AD$3:AD3913,AD3913)-1,0)</f>
        <v>0</v>
      </c>
    </row>
    <row r="3914" spans="24:31" x14ac:dyDescent="0.25">
      <c r="X3914" s="1"/>
      <c r="Y3914" s="1"/>
      <c r="AD3914">
        <f>IF(data[[#This Row],[type]]="score",SUMPRODUCT($J$1:$AC$1,data[[#This Row],[ci.hts_index]:[stat.tb]]),-1)</f>
        <v>-1</v>
      </c>
      <c r="AE3914" s="1">
        <f>IF(data[[#This Row],[type]]="score",RANK(data[[#This Row],[score]],data[score])+COUNTIF($AD$3:AD3914,AD3914)-1,0)</f>
        <v>0</v>
      </c>
    </row>
    <row r="3915" spans="24:31" x14ac:dyDescent="0.25">
      <c r="X3915" s="1"/>
      <c r="Y3915" s="1"/>
      <c r="AD3915">
        <f>IF(data[[#This Row],[type]]="score",SUMPRODUCT($J$1:$AC$1,data[[#This Row],[ci.hts_index]:[stat.tb]]),-1)</f>
        <v>-1</v>
      </c>
      <c r="AE3915" s="1">
        <f>IF(data[[#This Row],[type]]="score",RANK(data[[#This Row],[score]],data[score])+COUNTIF($AD$3:AD3915,AD3915)-1,0)</f>
        <v>0</v>
      </c>
    </row>
    <row r="3916" spans="24:31" x14ac:dyDescent="0.25">
      <c r="X3916" s="1"/>
      <c r="Y3916" s="1"/>
      <c r="AD3916">
        <f>IF(data[[#This Row],[type]]="score",SUMPRODUCT($J$1:$AC$1,data[[#This Row],[ci.hts_index]:[stat.tb]]),-1)</f>
        <v>-1</v>
      </c>
      <c r="AE3916" s="1">
        <f>IF(data[[#This Row],[type]]="score",RANK(data[[#This Row],[score]],data[score])+COUNTIF($AD$3:AD3916,AD3916)-1,0)</f>
        <v>0</v>
      </c>
    </row>
    <row r="3917" spans="24:31" x14ac:dyDescent="0.25">
      <c r="X3917" s="1"/>
      <c r="Y3917" s="1"/>
      <c r="AD3917">
        <f>IF(data[[#This Row],[type]]="score",SUMPRODUCT($J$1:$AC$1,data[[#This Row],[ci.hts_index]:[stat.tb]]),-1)</f>
        <v>-1</v>
      </c>
      <c r="AE3917" s="1">
        <f>IF(data[[#This Row],[type]]="score",RANK(data[[#This Row],[score]],data[score])+COUNTIF($AD$3:AD3917,AD3917)-1,0)</f>
        <v>0</v>
      </c>
    </row>
    <row r="3918" spans="24:31" x14ac:dyDescent="0.25">
      <c r="X3918" s="1"/>
      <c r="Y3918" s="1"/>
      <c r="AD3918">
        <f>IF(data[[#This Row],[type]]="score",SUMPRODUCT($J$1:$AC$1,data[[#This Row],[ci.hts_index]:[stat.tb]]),-1)</f>
        <v>-1</v>
      </c>
      <c r="AE3918" s="1">
        <f>IF(data[[#This Row],[type]]="score",RANK(data[[#This Row],[score]],data[score])+COUNTIF($AD$3:AD3918,AD3918)-1,0)</f>
        <v>0</v>
      </c>
    </row>
    <row r="3919" spans="24:31" x14ac:dyDescent="0.25">
      <c r="X3919" s="1"/>
      <c r="Y3919" s="1"/>
      <c r="AD3919">
        <f>IF(data[[#This Row],[type]]="score",SUMPRODUCT($J$1:$AC$1,data[[#This Row],[ci.hts_index]:[stat.tb]]),-1)</f>
        <v>-1</v>
      </c>
      <c r="AE3919" s="1">
        <f>IF(data[[#This Row],[type]]="score",RANK(data[[#This Row],[score]],data[score])+COUNTIF($AD$3:AD3919,AD3919)-1,0)</f>
        <v>0</v>
      </c>
    </row>
    <row r="3920" spans="24:31" x14ac:dyDescent="0.25">
      <c r="X3920" s="1"/>
      <c r="Y3920" s="1"/>
      <c r="AD3920">
        <f>IF(data[[#This Row],[type]]="score",SUMPRODUCT($J$1:$AC$1,data[[#This Row],[ci.hts_index]:[stat.tb]]),-1)</f>
        <v>-1</v>
      </c>
      <c r="AE3920" s="1">
        <f>IF(data[[#This Row],[type]]="score",RANK(data[[#This Row],[score]],data[score])+COUNTIF($AD$3:AD3920,AD3920)-1,0)</f>
        <v>0</v>
      </c>
    </row>
    <row r="3921" spans="24:31" x14ac:dyDescent="0.25">
      <c r="X3921" s="1"/>
      <c r="Y3921" s="1"/>
      <c r="AD3921">
        <f>IF(data[[#This Row],[type]]="score",SUMPRODUCT($J$1:$AC$1,data[[#This Row],[ci.hts_index]:[stat.tb]]),-1)</f>
        <v>-1</v>
      </c>
      <c r="AE3921" s="1">
        <f>IF(data[[#This Row],[type]]="score",RANK(data[[#This Row],[score]],data[score])+COUNTIF($AD$3:AD3921,AD3921)-1,0)</f>
        <v>0</v>
      </c>
    </row>
    <row r="3922" spans="24:31" x14ac:dyDescent="0.25">
      <c r="X3922" s="1"/>
      <c r="Y3922" s="1"/>
      <c r="AD3922">
        <f>IF(data[[#This Row],[type]]="score",SUMPRODUCT($J$1:$AC$1,data[[#This Row],[ci.hts_index]:[stat.tb]]),-1)</f>
        <v>-1</v>
      </c>
      <c r="AE3922" s="1">
        <f>IF(data[[#This Row],[type]]="score",RANK(data[[#This Row],[score]],data[score])+COUNTIF($AD$3:AD3922,AD3922)-1,0)</f>
        <v>0</v>
      </c>
    </row>
    <row r="3923" spans="24:31" x14ac:dyDescent="0.25">
      <c r="X3923" s="1"/>
      <c r="Y3923" s="1"/>
      <c r="AD3923">
        <f>IF(data[[#This Row],[type]]="score",SUMPRODUCT($J$1:$AC$1,data[[#This Row],[ci.hts_index]:[stat.tb]]),-1)</f>
        <v>-1</v>
      </c>
      <c r="AE3923" s="1">
        <f>IF(data[[#This Row],[type]]="score",RANK(data[[#This Row],[score]],data[score])+COUNTIF($AD$3:AD3923,AD3923)-1,0)</f>
        <v>0</v>
      </c>
    </row>
    <row r="3924" spans="24:31" x14ac:dyDescent="0.25">
      <c r="X3924" s="1"/>
      <c r="Y3924" s="1"/>
      <c r="AD3924">
        <f>IF(data[[#This Row],[type]]="score",SUMPRODUCT($J$1:$AC$1,data[[#This Row],[ci.hts_index]:[stat.tb]]),-1)</f>
        <v>-1</v>
      </c>
      <c r="AE3924" s="1">
        <f>IF(data[[#This Row],[type]]="score",RANK(data[[#This Row],[score]],data[score])+COUNTIF($AD$3:AD3924,AD3924)-1,0)</f>
        <v>0</v>
      </c>
    </row>
    <row r="3925" spans="24:31" x14ac:dyDescent="0.25">
      <c r="X3925" s="1"/>
      <c r="Y3925" s="1"/>
      <c r="AD3925">
        <f>IF(data[[#This Row],[type]]="score",SUMPRODUCT($J$1:$AC$1,data[[#This Row],[ci.hts_index]:[stat.tb]]),-1)</f>
        <v>-1</v>
      </c>
      <c r="AE3925" s="1">
        <f>IF(data[[#This Row],[type]]="score",RANK(data[[#This Row],[score]],data[score])+COUNTIF($AD$3:AD3925,AD3925)-1,0)</f>
        <v>0</v>
      </c>
    </row>
    <row r="3926" spans="24:31" x14ac:dyDescent="0.25">
      <c r="X3926" s="1"/>
      <c r="Y3926" s="1"/>
      <c r="AD3926">
        <f>IF(data[[#This Row],[type]]="score",SUMPRODUCT($J$1:$AC$1,data[[#This Row],[ci.hts_index]:[stat.tb]]),-1)</f>
        <v>-1</v>
      </c>
      <c r="AE3926" s="1">
        <f>IF(data[[#This Row],[type]]="score",RANK(data[[#This Row],[score]],data[score])+COUNTIF($AD$3:AD3926,AD3926)-1,0)</f>
        <v>0</v>
      </c>
    </row>
    <row r="3927" spans="24:31" x14ac:dyDescent="0.25">
      <c r="X3927" s="1"/>
      <c r="Y3927" s="1"/>
      <c r="AD3927">
        <f>IF(data[[#This Row],[type]]="score",SUMPRODUCT($J$1:$AC$1,data[[#This Row],[ci.hts_index]:[stat.tb]]),-1)</f>
        <v>-1</v>
      </c>
      <c r="AE3927" s="1">
        <f>IF(data[[#This Row],[type]]="score",RANK(data[[#This Row],[score]],data[score])+COUNTIF($AD$3:AD3927,AD3927)-1,0)</f>
        <v>0</v>
      </c>
    </row>
    <row r="3928" spans="24:31" x14ac:dyDescent="0.25">
      <c r="X3928" s="1"/>
      <c r="Y3928" s="1"/>
      <c r="AD3928">
        <f>IF(data[[#This Row],[type]]="score",SUMPRODUCT($J$1:$AC$1,data[[#This Row],[ci.hts_index]:[stat.tb]]),-1)</f>
        <v>-1</v>
      </c>
      <c r="AE3928" s="1">
        <f>IF(data[[#This Row],[type]]="score",RANK(data[[#This Row],[score]],data[score])+COUNTIF($AD$3:AD3928,AD3928)-1,0)</f>
        <v>0</v>
      </c>
    </row>
    <row r="3929" spans="24:31" x14ac:dyDescent="0.25">
      <c r="X3929" s="1"/>
      <c r="Y3929" s="1"/>
      <c r="AD3929">
        <f>IF(data[[#This Row],[type]]="score",SUMPRODUCT($J$1:$AC$1,data[[#This Row],[ci.hts_index]:[stat.tb]]),-1)</f>
        <v>-1</v>
      </c>
      <c r="AE3929" s="1">
        <f>IF(data[[#This Row],[type]]="score",RANK(data[[#This Row],[score]],data[score])+COUNTIF($AD$3:AD3929,AD3929)-1,0)</f>
        <v>0</v>
      </c>
    </row>
    <row r="3930" spans="24:31" x14ac:dyDescent="0.25">
      <c r="X3930" s="1"/>
      <c r="Y3930" s="1"/>
      <c r="AD3930">
        <f>IF(data[[#This Row],[type]]="score",SUMPRODUCT($J$1:$AC$1,data[[#This Row],[ci.hts_index]:[stat.tb]]),-1)</f>
        <v>-1</v>
      </c>
      <c r="AE3930" s="1">
        <f>IF(data[[#This Row],[type]]="score",RANK(data[[#This Row],[score]],data[score])+COUNTIF($AD$3:AD3930,AD3930)-1,0)</f>
        <v>0</v>
      </c>
    </row>
    <row r="3931" spans="24:31" x14ac:dyDescent="0.25">
      <c r="X3931" s="1"/>
      <c r="Y3931" s="1"/>
      <c r="AD3931">
        <f>IF(data[[#This Row],[type]]="score",SUMPRODUCT($J$1:$AC$1,data[[#This Row],[ci.hts_index]:[stat.tb]]),-1)</f>
        <v>-1</v>
      </c>
      <c r="AE3931" s="1">
        <f>IF(data[[#This Row],[type]]="score",RANK(data[[#This Row],[score]],data[score])+COUNTIF($AD$3:AD3931,AD3931)-1,0)</f>
        <v>0</v>
      </c>
    </row>
    <row r="3932" spans="24:31" x14ac:dyDescent="0.25">
      <c r="X3932" s="1"/>
      <c r="Y3932" s="1"/>
      <c r="AD3932">
        <f>IF(data[[#This Row],[type]]="score",SUMPRODUCT($J$1:$AC$1,data[[#This Row],[ci.hts_index]:[stat.tb]]),-1)</f>
        <v>-1</v>
      </c>
      <c r="AE3932" s="1">
        <f>IF(data[[#This Row],[type]]="score",RANK(data[[#This Row],[score]],data[score])+COUNTIF($AD$3:AD3932,AD3932)-1,0)</f>
        <v>0</v>
      </c>
    </row>
    <row r="3933" spans="24:31" x14ac:dyDescent="0.25">
      <c r="X3933" s="1"/>
      <c r="Y3933" s="1"/>
      <c r="AD3933">
        <f>IF(data[[#This Row],[type]]="score",SUMPRODUCT($J$1:$AC$1,data[[#This Row],[ci.hts_index]:[stat.tb]]),-1)</f>
        <v>-1</v>
      </c>
      <c r="AE3933" s="1">
        <f>IF(data[[#This Row],[type]]="score",RANK(data[[#This Row],[score]],data[score])+COUNTIF($AD$3:AD3933,AD3933)-1,0)</f>
        <v>0</v>
      </c>
    </row>
    <row r="3934" spans="24:31" x14ac:dyDescent="0.25">
      <c r="X3934" s="1"/>
      <c r="Y3934" s="1"/>
      <c r="AD3934">
        <f>IF(data[[#This Row],[type]]="score",SUMPRODUCT($J$1:$AC$1,data[[#This Row],[ci.hts_index]:[stat.tb]]),-1)</f>
        <v>-1</v>
      </c>
      <c r="AE3934" s="1">
        <f>IF(data[[#This Row],[type]]="score",RANK(data[[#This Row],[score]],data[score])+COUNTIF($AD$3:AD3934,AD3934)-1,0)</f>
        <v>0</v>
      </c>
    </row>
    <row r="3935" spans="24:31" x14ac:dyDescent="0.25">
      <c r="X3935" s="1"/>
      <c r="Y3935" s="1"/>
      <c r="AD3935">
        <f>IF(data[[#This Row],[type]]="score",SUMPRODUCT($J$1:$AC$1,data[[#This Row],[ci.hts_index]:[stat.tb]]),-1)</f>
        <v>-1</v>
      </c>
      <c r="AE3935" s="1">
        <f>IF(data[[#This Row],[type]]="score",RANK(data[[#This Row],[score]],data[score])+COUNTIF($AD$3:AD3935,AD3935)-1,0)</f>
        <v>0</v>
      </c>
    </row>
    <row r="3936" spans="24:31" x14ac:dyDescent="0.25">
      <c r="X3936" s="1"/>
      <c r="Y3936" s="1"/>
      <c r="AD3936">
        <f>IF(data[[#This Row],[type]]="score",SUMPRODUCT($J$1:$AC$1,data[[#This Row],[ci.hts_index]:[stat.tb]]),-1)</f>
        <v>-1</v>
      </c>
      <c r="AE3936" s="1">
        <f>IF(data[[#This Row],[type]]="score",RANK(data[[#This Row],[score]],data[score])+COUNTIF($AD$3:AD3936,AD3936)-1,0)</f>
        <v>0</v>
      </c>
    </row>
    <row r="3937" spans="24:31" x14ac:dyDescent="0.25">
      <c r="X3937" s="1"/>
      <c r="Y3937" s="1"/>
      <c r="AD3937">
        <f>IF(data[[#This Row],[type]]="score",SUMPRODUCT($J$1:$AC$1,data[[#This Row],[ci.hts_index]:[stat.tb]]),-1)</f>
        <v>-1</v>
      </c>
      <c r="AE3937" s="1">
        <f>IF(data[[#This Row],[type]]="score",RANK(data[[#This Row],[score]],data[score])+COUNTIF($AD$3:AD3937,AD3937)-1,0)</f>
        <v>0</v>
      </c>
    </row>
    <row r="3938" spans="24:31" x14ac:dyDescent="0.25">
      <c r="X3938" s="1"/>
      <c r="Y3938" s="1"/>
      <c r="AD3938">
        <f>IF(data[[#This Row],[type]]="score",SUMPRODUCT($J$1:$AC$1,data[[#This Row],[ci.hts_index]:[stat.tb]]),-1)</f>
        <v>-1</v>
      </c>
      <c r="AE3938" s="1">
        <f>IF(data[[#This Row],[type]]="score",RANK(data[[#This Row],[score]],data[score])+COUNTIF($AD$3:AD3938,AD3938)-1,0)</f>
        <v>0</v>
      </c>
    </row>
    <row r="3939" spans="24:31" x14ac:dyDescent="0.25">
      <c r="X3939" s="1"/>
      <c r="Y3939" s="1"/>
      <c r="AD3939">
        <f>IF(data[[#This Row],[type]]="score",SUMPRODUCT($J$1:$AC$1,data[[#This Row],[ci.hts_index]:[stat.tb]]),-1)</f>
        <v>-1</v>
      </c>
      <c r="AE3939" s="1">
        <f>IF(data[[#This Row],[type]]="score",RANK(data[[#This Row],[score]],data[score])+COUNTIF($AD$3:AD3939,AD3939)-1,0)</f>
        <v>0</v>
      </c>
    </row>
    <row r="3940" spans="24:31" x14ac:dyDescent="0.25">
      <c r="X3940" s="1"/>
      <c r="Y3940" s="1"/>
      <c r="AD3940">
        <f>IF(data[[#This Row],[type]]="score",SUMPRODUCT($J$1:$AC$1,data[[#This Row],[ci.hts_index]:[stat.tb]]),-1)</f>
        <v>-1</v>
      </c>
      <c r="AE3940" s="1">
        <f>IF(data[[#This Row],[type]]="score",RANK(data[[#This Row],[score]],data[score])+COUNTIF($AD$3:AD3940,AD3940)-1,0)</f>
        <v>0</v>
      </c>
    </row>
    <row r="3941" spans="24:31" x14ac:dyDescent="0.25">
      <c r="X3941" s="1"/>
      <c r="Y3941" s="1"/>
      <c r="AD3941">
        <f>IF(data[[#This Row],[type]]="score",SUMPRODUCT($J$1:$AC$1,data[[#This Row],[ci.hts_index]:[stat.tb]]),-1)</f>
        <v>-1</v>
      </c>
      <c r="AE3941" s="1">
        <f>IF(data[[#This Row],[type]]="score",RANK(data[[#This Row],[score]],data[score])+COUNTIF($AD$3:AD3941,AD3941)-1,0)</f>
        <v>0</v>
      </c>
    </row>
    <row r="3942" spans="24:31" x14ac:dyDescent="0.25">
      <c r="X3942" s="1"/>
      <c r="Y3942" s="1"/>
      <c r="AD3942">
        <f>IF(data[[#This Row],[type]]="score",SUMPRODUCT($J$1:$AC$1,data[[#This Row],[ci.hts_index]:[stat.tb]]),-1)</f>
        <v>-1</v>
      </c>
      <c r="AE3942" s="1">
        <f>IF(data[[#This Row],[type]]="score",RANK(data[[#This Row],[score]],data[score])+COUNTIF($AD$3:AD3942,AD3942)-1,0)</f>
        <v>0</v>
      </c>
    </row>
    <row r="3943" spans="24:31" x14ac:dyDescent="0.25">
      <c r="X3943" s="1"/>
      <c r="Y3943" s="1"/>
      <c r="AD3943">
        <f>IF(data[[#This Row],[type]]="score",SUMPRODUCT($J$1:$AC$1,data[[#This Row],[ci.hts_index]:[stat.tb]]),-1)</f>
        <v>-1</v>
      </c>
      <c r="AE3943" s="1">
        <f>IF(data[[#This Row],[type]]="score",RANK(data[[#This Row],[score]],data[score])+COUNTIF($AD$3:AD3943,AD3943)-1,0)</f>
        <v>0</v>
      </c>
    </row>
    <row r="3944" spans="24:31" x14ac:dyDescent="0.25">
      <c r="X3944" s="1"/>
      <c r="Y3944" s="1"/>
      <c r="AD3944">
        <f>IF(data[[#This Row],[type]]="score",SUMPRODUCT($J$1:$AC$1,data[[#This Row],[ci.hts_index]:[stat.tb]]),-1)</f>
        <v>-1</v>
      </c>
      <c r="AE3944" s="1">
        <f>IF(data[[#This Row],[type]]="score",RANK(data[[#This Row],[score]],data[score])+COUNTIF($AD$3:AD3944,AD3944)-1,0)</f>
        <v>0</v>
      </c>
    </row>
    <row r="3945" spans="24:31" x14ac:dyDescent="0.25">
      <c r="X3945" s="1"/>
      <c r="Y3945" s="1"/>
      <c r="AD3945">
        <f>IF(data[[#This Row],[type]]="score",SUMPRODUCT($J$1:$AC$1,data[[#This Row],[ci.hts_index]:[stat.tb]]),-1)</f>
        <v>-1</v>
      </c>
      <c r="AE3945" s="1">
        <f>IF(data[[#This Row],[type]]="score",RANK(data[[#This Row],[score]],data[score])+COUNTIF($AD$3:AD3945,AD3945)-1,0)</f>
        <v>0</v>
      </c>
    </row>
    <row r="3946" spans="24:31" x14ac:dyDescent="0.25">
      <c r="X3946" s="1"/>
      <c r="Y3946" s="1"/>
      <c r="AD3946">
        <f>IF(data[[#This Row],[type]]="score",SUMPRODUCT($J$1:$AC$1,data[[#This Row],[ci.hts_index]:[stat.tb]]),-1)</f>
        <v>-1</v>
      </c>
      <c r="AE3946" s="1">
        <f>IF(data[[#This Row],[type]]="score",RANK(data[[#This Row],[score]],data[score])+COUNTIF($AD$3:AD3946,AD3946)-1,0)</f>
        <v>0</v>
      </c>
    </row>
    <row r="3947" spans="24:31" x14ac:dyDescent="0.25">
      <c r="X3947" s="1"/>
      <c r="Y3947" s="1"/>
      <c r="AD3947">
        <f>IF(data[[#This Row],[type]]="score",SUMPRODUCT($J$1:$AC$1,data[[#This Row],[ci.hts_index]:[stat.tb]]),-1)</f>
        <v>-1</v>
      </c>
      <c r="AE3947" s="1">
        <f>IF(data[[#This Row],[type]]="score",RANK(data[[#This Row],[score]],data[score])+COUNTIF($AD$3:AD3947,AD3947)-1,0)</f>
        <v>0</v>
      </c>
    </row>
    <row r="3948" spans="24:31" x14ac:dyDescent="0.25">
      <c r="X3948" s="1"/>
      <c r="Y3948" s="1"/>
      <c r="AD3948">
        <f>IF(data[[#This Row],[type]]="score",SUMPRODUCT($J$1:$AC$1,data[[#This Row],[ci.hts_index]:[stat.tb]]),-1)</f>
        <v>-1</v>
      </c>
      <c r="AE3948" s="1">
        <f>IF(data[[#This Row],[type]]="score",RANK(data[[#This Row],[score]],data[score])+COUNTIF($AD$3:AD3948,AD3948)-1,0)</f>
        <v>0</v>
      </c>
    </row>
    <row r="3949" spans="24:31" x14ac:dyDescent="0.25">
      <c r="X3949" s="1"/>
      <c r="Y3949" s="1"/>
      <c r="AD3949">
        <f>IF(data[[#This Row],[type]]="score",SUMPRODUCT($J$1:$AC$1,data[[#This Row],[ci.hts_index]:[stat.tb]]),-1)</f>
        <v>-1</v>
      </c>
      <c r="AE3949" s="1">
        <f>IF(data[[#This Row],[type]]="score",RANK(data[[#This Row],[score]],data[score])+COUNTIF($AD$3:AD3949,AD3949)-1,0)</f>
        <v>0</v>
      </c>
    </row>
    <row r="3950" spans="24:31" x14ac:dyDescent="0.25">
      <c r="X3950" s="1"/>
      <c r="Y3950" s="1"/>
      <c r="AD3950">
        <f>IF(data[[#This Row],[type]]="score",SUMPRODUCT($J$1:$AC$1,data[[#This Row],[ci.hts_index]:[stat.tb]]),-1)</f>
        <v>-1</v>
      </c>
      <c r="AE3950" s="1">
        <f>IF(data[[#This Row],[type]]="score",RANK(data[[#This Row],[score]],data[score])+COUNTIF($AD$3:AD3950,AD3950)-1,0)</f>
        <v>0</v>
      </c>
    </row>
    <row r="3951" spans="24:31" x14ac:dyDescent="0.25">
      <c r="X3951" s="1"/>
      <c r="Y3951" s="1"/>
      <c r="AD3951">
        <f>IF(data[[#This Row],[type]]="score",SUMPRODUCT($J$1:$AC$1,data[[#This Row],[ci.hts_index]:[stat.tb]]),-1)</f>
        <v>-1</v>
      </c>
      <c r="AE3951" s="1">
        <f>IF(data[[#This Row],[type]]="score",RANK(data[[#This Row],[score]],data[score])+COUNTIF($AD$3:AD3951,AD3951)-1,0)</f>
        <v>0</v>
      </c>
    </row>
    <row r="3952" spans="24:31" x14ac:dyDescent="0.25">
      <c r="X3952" s="1"/>
      <c r="Y3952" s="1"/>
      <c r="AD3952">
        <f>IF(data[[#This Row],[type]]="score",SUMPRODUCT($J$1:$AC$1,data[[#This Row],[ci.hts_index]:[stat.tb]]),-1)</f>
        <v>-1</v>
      </c>
      <c r="AE3952" s="1">
        <f>IF(data[[#This Row],[type]]="score",RANK(data[[#This Row],[score]],data[score])+COUNTIF($AD$3:AD3952,AD3952)-1,0)</f>
        <v>0</v>
      </c>
    </row>
    <row r="3953" spans="24:31" x14ac:dyDescent="0.25">
      <c r="X3953" s="1"/>
      <c r="Y3953" s="1"/>
      <c r="AD3953">
        <f>IF(data[[#This Row],[type]]="score",SUMPRODUCT($J$1:$AC$1,data[[#This Row],[ci.hts_index]:[stat.tb]]),-1)</f>
        <v>-1</v>
      </c>
      <c r="AE3953" s="1">
        <f>IF(data[[#This Row],[type]]="score",RANK(data[[#This Row],[score]],data[score])+COUNTIF($AD$3:AD3953,AD3953)-1,0)</f>
        <v>0</v>
      </c>
    </row>
    <row r="3954" spans="24:31" x14ac:dyDescent="0.25">
      <c r="X3954" s="1"/>
      <c r="Y3954" s="1"/>
      <c r="AD3954">
        <f>IF(data[[#This Row],[type]]="score",SUMPRODUCT($J$1:$AC$1,data[[#This Row],[ci.hts_index]:[stat.tb]]),-1)</f>
        <v>-1</v>
      </c>
      <c r="AE3954" s="1">
        <f>IF(data[[#This Row],[type]]="score",RANK(data[[#This Row],[score]],data[score])+COUNTIF($AD$3:AD3954,AD3954)-1,0)</f>
        <v>0</v>
      </c>
    </row>
    <row r="3955" spans="24:31" x14ac:dyDescent="0.25">
      <c r="X3955" s="1"/>
      <c r="Y3955" s="1"/>
      <c r="AD3955">
        <f>IF(data[[#This Row],[type]]="score",SUMPRODUCT($J$1:$AC$1,data[[#This Row],[ci.hts_index]:[stat.tb]]),-1)</f>
        <v>-1</v>
      </c>
      <c r="AE3955" s="1">
        <f>IF(data[[#This Row],[type]]="score",RANK(data[[#This Row],[score]],data[score])+COUNTIF($AD$3:AD3955,AD3955)-1,0)</f>
        <v>0</v>
      </c>
    </row>
    <row r="3956" spans="24:31" x14ac:dyDescent="0.25">
      <c r="X3956" s="1"/>
      <c r="Y3956" s="1"/>
      <c r="AD3956">
        <f>IF(data[[#This Row],[type]]="score",SUMPRODUCT($J$1:$AC$1,data[[#This Row],[ci.hts_index]:[stat.tb]]),-1)</f>
        <v>-1</v>
      </c>
      <c r="AE3956" s="1">
        <f>IF(data[[#This Row],[type]]="score",RANK(data[[#This Row],[score]],data[score])+COUNTIF($AD$3:AD3956,AD3956)-1,0)</f>
        <v>0</v>
      </c>
    </row>
    <row r="3957" spans="24:31" x14ac:dyDescent="0.25">
      <c r="X3957" s="1"/>
      <c r="Y3957" s="1"/>
      <c r="AD3957">
        <f>IF(data[[#This Row],[type]]="score",SUMPRODUCT($J$1:$AC$1,data[[#This Row],[ci.hts_index]:[stat.tb]]),-1)</f>
        <v>-1</v>
      </c>
      <c r="AE3957" s="1">
        <f>IF(data[[#This Row],[type]]="score",RANK(data[[#This Row],[score]],data[score])+COUNTIF($AD$3:AD3957,AD3957)-1,0)</f>
        <v>0</v>
      </c>
    </row>
    <row r="3958" spans="24:31" x14ac:dyDescent="0.25">
      <c r="X3958" s="1"/>
      <c r="Y3958" s="1"/>
      <c r="AD3958">
        <f>IF(data[[#This Row],[type]]="score",SUMPRODUCT($J$1:$AC$1,data[[#This Row],[ci.hts_index]:[stat.tb]]),-1)</f>
        <v>-1</v>
      </c>
      <c r="AE3958" s="1">
        <f>IF(data[[#This Row],[type]]="score",RANK(data[[#This Row],[score]],data[score])+COUNTIF($AD$3:AD3958,AD3958)-1,0)</f>
        <v>0</v>
      </c>
    </row>
    <row r="3959" spans="24:31" x14ac:dyDescent="0.25">
      <c r="X3959" s="1"/>
      <c r="Y3959" s="1"/>
      <c r="AD3959">
        <f>IF(data[[#This Row],[type]]="score",SUMPRODUCT($J$1:$AC$1,data[[#This Row],[ci.hts_index]:[stat.tb]]),-1)</f>
        <v>-1</v>
      </c>
      <c r="AE3959" s="1">
        <f>IF(data[[#This Row],[type]]="score",RANK(data[[#This Row],[score]],data[score])+COUNTIF($AD$3:AD3959,AD3959)-1,0)</f>
        <v>0</v>
      </c>
    </row>
    <row r="3960" spans="24:31" x14ac:dyDescent="0.25">
      <c r="X3960" s="1"/>
      <c r="Y3960" s="1"/>
      <c r="AD3960">
        <f>IF(data[[#This Row],[type]]="score",SUMPRODUCT($J$1:$AC$1,data[[#This Row],[ci.hts_index]:[stat.tb]]),-1)</f>
        <v>-1</v>
      </c>
      <c r="AE3960" s="1">
        <f>IF(data[[#This Row],[type]]="score",RANK(data[[#This Row],[score]],data[score])+COUNTIF($AD$3:AD3960,AD3960)-1,0)</f>
        <v>0</v>
      </c>
    </row>
    <row r="3961" spans="24:31" x14ac:dyDescent="0.25">
      <c r="X3961" s="1"/>
      <c r="Y3961" s="1"/>
      <c r="AD3961">
        <f>IF(data[[#This Row],[type]]="score",SUMPRODUCT($J$1:$AC$1,data[[#This Row],[ci.hts_index]:[stat.tb]]),-1)</f>
        <v>-1</v>
      </c>
      <c r="AE3961" s="1">
        <f>IF(data[[#This Row],[type]]="score",RANK(data[[#This Row],[score]],data[score])+COUNTIF($AD$3:AD3961,AD3961)-1,0)</f>
        <v>0</v>
      </c>
    </row>
    <row r="3962" spans="24:31" x14ac:dyDescent="0.25">
      <c r="X3962" s="1"/>
      <c r="Y3962" s="1"/>
      <c r="AD3962">
        <f>IF(data[[#This Row],[type]]="score",SUMPRODUCT($J$1:$AC$1,data[[#This Row],[ci.hts_index]:[stat.tb]]),-1)</f>
        <v>-1</v>
      </c>
      <c r="AE3962" s="1">
        <f>IF(data[[#This Row],[type]]="score",RANK(data[[#This Row],[score]],data[score])+COUNTIF($AD$3:AD3962,AD3962)-1,0)</f>
        <v>0</v>
      </c>
    </row>
    <row r="3963" spans="24:31" x14ac:dyDescent="0.25">
      <c r="X3963" s="1"/>
      <c r="Y3963" s="1"/>
      <c r="AD3963">
        <f>IF(data[[#This Row],[type]]="score",SUMPRODUCT($J$1:$AC$1,data[[#This Row],[ci.hts_index]:[stat.tb]]),-1)</f>
        <v>-1</v>
      </c>
      <c r="AE3963" s="1">
        <f>IF(data[[#This Row],[type]]="score",RANK(data[[#This Row],[score]],data[score])+COUNTIF($AD$3:AD3963,AD3963)-1,0)</f>
        <v>0</v>
      </c>
    </row>
    <row r="3964" spans="24:31" x14ac:dyDescent="0.25">
      <c r="X3964" s="1"/>
      <c r="Y3964" s="1"/>
      <c r="AD3964">
        <f>IF(data[[#This Row],[type]]="score",SUMPRODUCT($J$1:$AC$1,data[[#This Row],[ci.hts_index]:[stat.tb]]),-1)</f>
        <v>-1</v>
      </c>
      <c r="AE3964" s="1">
        <f>IF(data[[#This Row],[type]]="score",RANK(data[[#This Row],[score]],data[score])+COUNTIF($AD$3:AD3964,AD3964)-1,0)</f>
        <v>0</v>
      </c>
    </row>
    <row r="3965" spans="24:31" x14ac:dyDescent="0.25">
      <c r="X3965" s="1"/>
      <c r="Y3965" s="1"/>
      <c r="AD3965">
        <f>IF(data[[#This Row],[type]]="score",SUMPRODUCT($J$1:$AC$1,data[[#This Row],[ci.hts_index]:[stat.tb]]),-1)</f>
        <v>-1</v>
      </c>
      <c r="AE3965" s="1">
        <f>IF(data[[#This Row],[type]]="score",RANK(data[[#This Row],[score]],data[score])+COUNTIF($AD$3:AD3965,AD3965)-1,0)</f>
        <v>0</v>
      </c>
    </row>
    <row r="3966" spans="24:31" x14ac:dyDescent="0.25">
      <c r="X3966" s="1"/>
      <c r="Y3966" s="1"/>
      <c r="AD3966">
        <f>IF(data[[#This Row],[type]]="score",SUMPRODUCT($J$1:$AC$1,data[[#This Row],[ci.hts_index]:[stat.tb]]),-1)</f>
        <v>-1</v>
      </c>
      <c r="AE3966" s="1">
        <f>IF(data[[#This Row],[type]]="score",RANK(data[[#This Row],[score]],data[score])+COUNTIF($AD$3:AD3966,AD3966)-1,0)</f>
        <v>0</v>
      </c>
    </row>
    <row r="3967" spans="24:31" x14ac:dyDescent="0.25">
      <c r="X3967" s="1"/>
      <c r="Y3967" s="1"/>
      <c r="AD3967">
        <f>IF(data[[#This Row],[type]]="score",SUMPRODUCT($J$1:$AC$1,data[[#This Row],[ci.hts_index]:[stat.tb]]),-1)</f>
        <v>-1</v>
      </c>
      <c r="AE3967" s="1">
        <f>IF(data[[#This Row],[type]]="score",RANK(data[[#This Row],[score]],data[score])+COUNTIF($AD$3:AD3967,AD3967)-1,0)</f>
        <v>0</v>
      </c>
    </row>
    <row r="3968" spans="24:31" x14ac:dyDescent="0.25">
      <c r="X3968" s="1"/>
      <c r="Y3968" s="1"/>
      <c r="AD3968">
        <f>IF(data[[#This Row],[type]]="score",SUMPRODUCT($J$1:$AC$1,data[[#This Row],[ci.hts_index]:[stat.tb]]),-1)</f>
        <v>-1</v>
      </c>
      <c r="AE3968" s="1">
        <f>IF(data[[#This Row],[type]]="score",RANK(data[[#This Row],[score]],data[score])+COUNTIF($AD$3:AD3968,AD3968)-1,0)</f>
        <v>0</v>
      </c>
    </row>
    <row r="3969" spans="24:31" x14ac:dyDescent="0.25">
      <c r="X3969" s="1"/>
      <c r="Y3969" s="1"/>
      <c r="AD3969">
        <f>IF(data[[#This Row],[type]]="score",SUMPRODUCT($J$1:$AC$1,data[[#This Row],[ci.hts_index]:[stat.tb]]),-1)</f>
        <v>-1</v>
      </c>
      <c r="AE3969" s="1">
        <f>IF(data[[#This Row],[type]]="score",RANK(data[[#This Row],[score]],data[score])+COUNTIF($AD$3:AD3969,AD3969)-1,0)</f>
        <v>0</v>
      </c>
    </row>
    <row r="3970" spans="24:31" x14ac:dyDescent="0.25">
      <c r="X3970" s="1"/>
      <c r="Y3970" s="1"/>
      <c r="AD3970">
        <f>IF(data[[#This Row],[type]]="score",SUMPRODUCT($J$1:$AC$1,data[[#This Row],[ci.hts_index]:[stat.tb]]),-1)</f>
        <v>-1</v>
      </c>
      <c r="AE3970" s="1">
        <f>IF(data[[#This Row],[type]]="score",RANK(data[[#This Row],[score]],data[score])+COUNTIF($AD$3:AD3970,AD3970)-1,0)</f>
        <v>0</v>
      </c>
    </row>
    <row r="3971" spans="24:31" x14ac:dyDescent="0.25">
      <c r="X3971" s="1"/>
      <c r="Y3971" s="1"/>
      <c r="AD3971">
        <f>IF(data[[#This Row],[type]]="score",SUMPRODUCT($J$1:$AC$1,data[[#This Row],[ci.hts_index]:[stat.tb]]),-1)</f>
        <v>-1</v>
      </c>
      <c r="AE3971" s="1">
        <f>IF(data[[#This Row],[type]]="score",RANK(data[[#This Row],[score]],data[score])+COUNTIF($AD$3:AD3971,AD3971)-1,0)</f>
        <v>0</v>
      </c>
    </row>
    <row r="3972" spans="24:31" x14ac:dyDescent="0.25">
      <c r="X3972" s="1"/>
      <c r="Y3972" s="1"/>
      <c r="AD3972">
        <f>IF(data[[#This Row],[type]]="score",SUMPRODUCT($J$1:$AC$1,data[[#This Row],[ci.hts_index]:[stat.tb]]),-1)</f>
        <v>-1</v>
      </c>
      <c r="AE3972" s="1">
        <f>IF(data[[#This Row],[type]]="score",RANK(data[[#This Row],[score]],data[score])+COUNTIF($AD$3:AD3972,AD3972)-1,0)</f>
        <v>0</v>
      </c>
    </row>
    <row r="3973" spans="24:31" x14ac:dyDescent="0.25">
      <c r="X3973" s="1"/>
      <c r="Y3973" s="1"/>
      <c r="AD3973">
        <f>IF(data[[#This Row],[type]]="score",SUMPRODUCT($J$1:$AC$1,data[[#This Row],[ci.hts_index]:[stat.tb]]),-1)</f>
        <v>-1</v>
      </c>
      <c r="AE3973" s="1">
        <f>IF(data[[#This Row],[type]]="score",RANK(data[[#This Row],[score]],data[score])+COUNTIF($AD$3:AD3973,AD3973)-1,0)</f>
        <v>0</v>
      </c>
    </row>
    <row r="3974" spans="24:31" x14ac:dyDescent="0.25">
      <c r="X3974" s="1"/>
      <c r="Y3974" s="1"/>
      <c r="AD3974">
        <f>IF(data[[#This Row],[type]]="score",SUMPRODUCT($J$1:$AC$1,data[[#This Row],[ci.hts_index]:[stat.tb]]),-1)</f>
        <v>-1</v>
      </c>
      <c r="AE3974" s="1">
        <f>IF(data[[#This Row],[type]]="score",RANK(data[[#This Row],[score]],data[score])+COUNTIF($AD$3:AD3974,AD3974)-1,0)</f>
        <v>0</v>
      </c>
    </row>
    <row r="3975" spans="24:31" x14ac:dyDescent="0.25">
      <c r="X3975" s="1"/>
      <c r="Y3975" s="1"/>
      <c r="AD3975">
        <f>IF(data[[#This Row],[type]]="score",SUMPRODUCT($J$1:$AC$1,data[[#This Row],[ci.hts_index]:[stat.tb]]),-1)</f>
        <v>-1</v>
      </c>
      <c r="AE3975" s="1">
        <f>IF(data[[#This Row],[type]]="score",RANK(data[[#This Row],[score]],data[score])+COUNTIF($AD$3:AD3975,AD3975)-1,0)</f>
        <v>0</v>
      </c>
    </row>
    <row r="3976" spans="24:31" x14ac:dyDescent="0.25">
      <c r="X3976" s="1"/>
      <c r="Y3976" s="1"/>
      <c r="AD3976">
        <f>IF(data[[#This Row],[type]]="score",SUMPRODUCT($J$1:$AC$1,data[[#This Row],[ci.hts_index]:[stat.tb]]),-1)</f>
        <v>-1</v>
      </c>
      <c r="AE3976" s="1">
        <f>IF(data[[#This Row],[type]]="score",RANK(data[[#This Row],[score]],data[score])+COUNTIF($AD$3:AD3976,AD3976)-1,0)</f>
        <v>0</v>
      </c>
    </row>
    <row r="3977" spans="24:31" x14ac:dyDescent="0.25">
      <c r="X3977" s="1"/>
      <c r="Y3977" s="1"/>
      <c r="AD3977">
        <f>IF(data[[#This Row],[type]]="score",SUMPRODUCT($J$1:$AC$1,data[[#This Row],[ci.hts_index]:[stat.tb]]),-1)</f>
        <v>-1</v>
      </c>
      <c r="AE3977" s="1">
        <f>IF(data[[#This Row],[type]]="score",RANK(data[[#This Row],[score]],data[score])+COUNTIF($AD$3:AD3977,AD3977)-1,0)</f>
        <v>0</v>
      </c>
    </row>
    <row r="3978" spans="24:31" x14ac:dyDescent="0.25">
      <c r="X3978" s="1"/>
      <c r="Y3978" s="1"/>
      <c r="AD3978">
        <f>IF(data[[#This Row],[type]]="score",SUMPRODUCT($J$1:$AC$1,data[[#This Row],[ci.hts_index]:[stat.tb]]),-1)</f>
        <v>-1</v>
      </c>
      <c r="AE3978" s="1">
        <f>IF(data[[#This Row],[type]]="score",RANK(data[[#This Row],[score]],data[score])+COUNTIF($AD$3:AD3978,AD3978)-1,0)</f>
        <v>0</v>
      </c>
    </row>
    <row r="3979" spans="24:31" x14ac:dyDescent="0.25">
      <c r="X3979" s="1"/>
      <c r="Y3979" s="1"/>
      <c r="AD3979">
        <f>IF(data[[#This Row],[type]]="score",SUMPRODUCT($J$1:$AC$1,data[[#This Row],[ci.hts_index]:[stat.tb]]),-1)</f>
        <v>-1</v>
      </c>
      <c r="AE3979" s="1">
        <f>IF(data[[#This Row],[type]]="score",RANK(data[[#This Row],[score]],data[score])+COUNTIF($AD$3:AD3979,AD3979)-1,0)</f>
        <v>0</v>
      </c>
    </row>
    <row r="3980" spans="24:31" x14ac:dyDescent="0.25">
      <c r="X3980" s="1"/>
      <c r="Y3980" s="1"/>
      <c r="AD3980">
        <f>IF(data[[#This Row],[type]]="score",SUMPRODUCT($J$1:$AC$1,data[[#This Row],[ci.hts_index]:[stat.tb]]),-1)</f>
        <v>-1</v>
      </c>
      <c r="AE3980" s="1">
        <f>IF(data[[#This Row],[type]]="score",RANK(data[[#This Row],[score]],data[score])+COUNTIF($AD$3:AD3980,AD3980)-1,0)</f>
        <v>0</v>
      </c>
    </row>
    <row r="3981" spans="24:31" x14ac:dyDescent="0.25">
      <c r="X3981" s="1"/>
      <c r="Y3981" s="1"/>
      <c r="AD3981">
        <f>IF(data[[#This Row],[type]]="score",SUMPRODUCT($J$1:$AC$1,data[[#This Row],[ci.hts_index]:[stat.tb]]),-1)</f>
        <v>-1</v>
      </c>
      <c r="AE3981" s="1">
        <f>IF(data[[#This Row],[type]]="score",RANK(data[[#This Row],[score]],data[score])+COUNTIF($AD$3:AD3981,AD3981)-1,0)</f>
        <v>0</v>
      </c>
    </row>
    <row r="3982" spans="24:31" x14ac:dyDescent="0.25">
      <c r="X3982" s="1"/>
      <c r="Y3982" s="1"/>
      <c r="AD3982">
        <f>IF(data[[#This Row],[type]]="score",SUMPRODUCT($J$1:$AC$1,data[[#This Row],[ci.hts_index]:[stat.tb]]),-1)</f>
        <v>-1</v>
      </c>
      <c r="AE3982" s="1">
        <f>IF(data[[#This Row],[type]]="score",RANK(data[[#This Row],[score]],data[score])+COUNTIF($AD$3:AD3982,AD3982)-1,0)</f>
        <v>0</v>
      </c>
    </row>
    <row r="3983" spans="24:31" x14ac:dyDescent="0.25">
      <c r="X3983" s="1"/>
      <c r="Y3983" s="1"/>
      <c r="AD3983">
        <f>IF(data[[#This Row],[type]]="score",SUMPRODUCT($J$1:$AC$1,data[[#This Row],[ci.hts_index]:[stat.tb]]),-1)</f>
        <v>-1</v>
      </c>
      <c r="AE3983" s="1">
        <f>IF(data[[#This Row],[type]]="score",RANK(data[[#This Row],[score]],data[score])+COUNTIF($AD$3:AD3983,AD3983)-1,0)</f>
        <v>0</v>
      </c>
    </row>
    <row r="3984" spans="24:31" x14ac:dyDescent="0.25">
      <c r="X3984" s="1"/>
      <c r="Y3984" s="1"/>
      <c r="AD3984">
        <f>IF(data[[#This Row],[type]]="score",SUMPRODUCT($J$1:$AC$1,data[[#This Row],[ci.hts_index]:[stat.tb]]),-1)</f>
        <v>-1</v>
      </c>
      <c r="AE3984" s="1">
        <f>IF(data[[#This Row],[type]]="score",RANK(data[[#This Row],[score]],data[score])+COUNTIF($AD$3:AD3984,AD3984)-1,0)</f>
        <v>0</v>
      </c>
    </row>
    <row r="3985" spans="24:31" x14ac:dyDescent="0.25">
      <c r="X3985" s="1"/>
      <c r="Y3985" s="1"/>
      <c r="AD3985">
        <f>IF(data[[#This Row],[type]]="score",SUMPRODUCT($J$1:$AC$1,data[[#This Row],[ci.hts_index]:[stat.tb]]),-1)</f>
        <v>-1</v>
      </c>
      <c r="AE3985" s="1">
        <f>IF(data[[#This Row],[type]]="score",RANK(data[[#This Row],[score]],data[score])+COUNTIF($AD$3:AD3985,AD3985)-1,0)</f>
        <v>0</v>
      </c>
    </row>
    <row r="3986" spans="24:31" x14ac:dyDescent="0.25">
      <c r="X3986" s="1"/>
      <c r="Y3986" s="1"/>
      <c r="AD3986">
        <f>IF(data[[#This Row],[type]]="score",SUMPRODUCT($J$1:$AC$1,data[[#This Row],[ci.hts_index]:[stat.tb]]),-1)</f>
        <v>-1</v>
      </c>
      <c r="AE3986" s="1">
        <f>IF(data[[#This Row],[type]]="score",RANK(data[[#This Row],[score]],data[score])+COUNTIF($AD$3:AD3986,AD3986)-1,0)</f>
        <v>0</v>
      </c>
    </row>
    <row r="3987" spans="24:31" x14ac:dyDescent="0.25">
      <c r="X3987" s="1"/>
      <c r="Y3987" s="1"/>
      <c r="AD3987">
        <f>IF(data[[#This Row],[type]]="score",SUMPRODUCT($J$1:$AC$1,data[[#This Row],[ci.hts_index]:[stat.tb]]),-1)</f>
        <v>-1</v>
      </c>
      <c r="AE3987" s="1">
        <f>IF(data[[#This Row],[type]]="score",RANK(data[[#This Row],[score]],data[score])+COUNTIF($AD$3:AD3987,AD3987)-1,0)</f>
        <v>0</v>
      </c>
    </row>
    <row r="3988" spans="24:31" x14ac:dyDescent="0.25">
      <c r="X3988" s="1"/>
      <c r="Y3988" s="1"/>
      <c r="AD3988">
        <f>IF(data[[#This Row],[type]]="score",SUMPRODUCT($J$1:$AC$1,data[[#This Row],[ci.hts_index]:[stat.tb]]),-1)</f>
        <v>-1</v>
      </c>
      <c r="AE3988" s="1">
        <f>IF(data[[#This Row],[type]]="score",RANK(data[[#This Row],[score]],data[score])+COUNTIF($AD$3:AD3988,AD3988)-1,0)</f>
        <v>0</v>
      </c>
    </row>
    <row r="3989" spans="24:31" x14ac:dyDescent="0.25">
      <c r="X3989" s="1"/>
      <c r="Y3989" s="1"/>
      <c r="AD3989">
        <f>IF(data[[#This Row],[type]]="score",SUMPRODUCT($J$1:$AC$1,data[[#This Row],[ci.hts_index]:[stat.tb]]),-1)</f>
        <v>-1</v>
      </c>
      <c r="AE3989" s="1">
        <f>IF(data[[#This Row],[type]]="score",RANK(data[[#This Row],[score]],data[score])+COUNTIF($AD$3:AD3989,AD3989)-1,0)</f>
        <v>0</v>
      </c>
    </row>
    <row r="3990" spans="24:31" x14ac:dyDescent="0.25">
      <c r="X3990" s="1"/>
      <c r="Y3990" s="1"/>
      <c r="AD3990">
        <f>IF(data[[#This Row],[type]]="score",SUMPRODUCT($J$1:$AC$1,data[[#This Row],[ci.hts_index]:[stat.tb]]),-1)</f>
        <v>-1</v>
      </c>
      <c r="AE3990" s="1">
        <f>IF(data[[#This Row],[type]]="score",RANK(data[[#This Row],[score]],data[score])+COUNTIF($AD$3:AD3990,AD3990)-1,0)</f>
        <v>0</v>
      </c>
    </row>
    <row r="3991" spans="24:31" x14ac:dyDescent="0.25">
      <c r="X3991" s="1"/>
      <c r="Y3991" s="1"/>
      <c r="AD3991">
        <f>IF(data[[#This Row],[type]]="score",SUMPRODUCT($J$1:$AC$1,data[[#This Row],[ci.hts_index]:[stat.tb]]),-1)</f>
        <v>-1</v>
      </c>
      <c r="AE3991" s="1">
        <f>IF(data[[#This Row],[type]]="score",RANK(data[[#This Row],[score]],data[score])+COUNTIF($AD$3:AD3991,AD3991)-1,0)</f>
        <v>0</v>
      </c>
    </row>
    <row r="3992" spans="24:31" x14ac:dyDescent="0.25">
      <c r="X3992" s="1"/>
      <c r="Y3992" s="1"/>
      <c r="AD3992">
        <f>IF(data[[#This Row],[type]]="score",SUMPRODUCT($J$1:$AC$1,data[[#This Row],[ci.hts_index]:[stat.tb]]),-1)</f>
        <v>-1</v>
      </c>
      <c r="AE3992" s="1">
        <f>IF(data[[#This Row],[type]]="score",RANK(data[[#This Row],[score]],data[score])+COUNTIF($AD$3:AD3992,AD3992)-1,0)</f>
        <v>0</v>
      </c>
    </row>
    <row r="3993" spans="24:31" x14ac:dyDescent="0.25">
      <c r="X3993" s="1"/>
      <c r="Y3993" s="1"/>
      <c r="AD3993">
        <f>IF(data[[#This Row],[type]]="score",SUMPRODUCT($J$1:$AC$1,data[[#This Row],[ci.hts_index]:[stat.tb]]),-1)</f>
        <v>-1</v>
      </c>
      <c r="AE3993" s="1">
        <f>IF(data[[#This Row],[type]]="score",RANK(data[[#This Row],[score]],data[score])+COUNTIF($AD$3:AD3993,AD3993)-1,0)</f>
        <v>0</v>
      </c>
    </row>
    <row r="3994" spans="24:31" x14ac:dyDescent="0.25">
      <c r="X3994" s="1"/>
      <c r="Y3994" s="1"/>
      <c r="AD3994">
        <f>IF(data[[#This Row],[type]]="score",SUMPRODUCT($J$1:$AC$1,data[[#This Row],[ci.hts_index]:[stat.tb]]),-1)</f>
        <v>-1</v>
      </c>
      <c r="AE3994" s="1">
        <f>IF(data[[#This Row],[type]]="score",RANK(data[[#This Row],[score]],data[score])+COUNTIF($AD$3:AD3994,AD3994)-1,0)</f>
        <v>0</v>
      </c>
    </row>
    <row r="3995" spans="24:31" x14ac:dyDescent="0.25">
      <c r="X3995" s="1"/>
      <c r="Y3995" s="1"/>
      <c r="AD3995">
        <f>IF(data[[#This Row],[type]]="score",SUMPRODUCT($J$1:$AC$1,data[[#This Row],[ci.hts_index]:[stat.tb]]),-1)</f>
        <v>-1</v>
      </c>
      <c r="AE3995" s="1">
        <f>IF(data[[#This Row],[type]]="score",RANK(data[[#This Row],[score]],data[score])+COUNTIF($AD$3:AD3995,AD3995)-1,0)</f>
        <v>0</v>
      </c>
    </row>
    <row r="3996" spans="24:31" x14ac:dyDescent="0.25">
      <c r="X3996" s="1"/>
      <c r="Y3996" s="1"/>
      <c r="AD3996">
        <f>IF(data[[#This Row],[type]]="score",SUMPRODUCT($J$1:$AC$1,data[[#This Row],[ci.hts_index]:[stat.tb]]),-1)</f>
        <v>-1</v>
      </c>
      <c r="AE3996" s="1">
        <f>IF(data[[#This Row],[type]]="score",RANK(data[[#This Row],[score]],data[score])+COUNTIF($AD$3:AD3996,AD3996)-1,0)</f>
        <v>0</v>
      </c>
    </row>
    <row r="3997" spans="24:31" x14ac:dyDescent="0.25">
      <c r="X3997" s="1"/>
      <c r="Y3997" s="1"/>
      <c r="AD3997">
        <f>IF(data[[#This Row],[type]]="score",SUMPRODUCT($J$1:$AC$1,data[[#This Row],[ci.hts_index]:[stat.tb]]),-1)</f>
        <v>-1</v>
      </c>
      <c r="AE3997" s="1">
        <f>IF(data[[#This Row],[type]]="score",RANK(data[[#This Row],[score]],data[score])+COUNTIF($AD$3:AD3997,AD3997)-1,0)</f>
        <v>0</v>
      </c>
    </row>
    <row r="3998" spans="24:31" x14ac:dyDescent="0.25">
      <c r="X3998" s="1"/>
      <c r="Y3998" s="1"/>
      <c r="AD3998">
        <f>IF(data[[#This Row],[type]]="score",SUMPRODUCT($J$1:$AC$1,data[[#This Row],[ci.hts_index]:[stat.tb]]),-1)</f>
        <v>-1</v>
      </c>
      <c r="AE3998" s="1">
        <f>IF(data[[#This Row],[type]]="score",RANK(data[[#This Row],[score]],data[score])+COUNTIF($AD$3:AD3998,AD3998)-1,0)</f>
        <v>0</v>
      </c>
    </row>
    <row r="3999" spans="24:31" x14ac:dyDescent="0.25">
      <c r="X3999" s="1"/>
      <c r="Y3999" s="1"/>
      <c r="AD3999">
        <f>IF(data[[#This Row],[type]]="score",SUMPRODUCT($J$1:$AC$1,data[[#This Row],[ci.hts_index]:[stat.tb]]),-1)</f>
        <v>-1</v>
      </c>
      <c r="AE3999" s="1">
        <f>IF(data[[#This Row],[type]]="score",RANK(data[[#This Row],[score]],data[score])+COUNTIF($AD$3:AD3999,AD3999)-1,0)</f>
        <v>0</v>
      </c>
    </row>
    <row r="4000" spans="24:31" x14ac:dyDescent="0.25">
      <c r="X4000" s="1"/>
      <c r="Y4000" s="1"/>
      <c r="AD4000">
        <f>IF(data[[#This Row],[type]]="score",SUMPRODUCT($J$1:$AC$1,data[[#This Row],[ci.hts_index]:[stat.tb]]),-1)</f>
        <v>-1</v>
      </c>
      <c r="AE4000" s="1">
        <f>IF(data[[#This Row],[type]]="score",RANK(data[[#This Row],[score]],data[score])+COUNTIF($AD$3:AD4000,AD4000)-1,0)</f>
        <v>0</v>
      </c>
    </row>
    <row r="4001" spans="24:31" x14ac:dyDescent="0.25">
      <c r="X4001" s="1"/>
      <c r="Y4001" s="1"/>
      <c r="AD4001">
        <f>IF(data[[#This Row],[type]]="score",SUMPRODUCT($J$1:$AC$1,data[[#This Row],[ci.hts_index]:[stat.tb]]),-1)</f>
        <v>-1</v>
      </c>
      <c r="AE4001" s="1">
        <f>IF(data[[#This Row],[type]]="score",RANK(data[[#This Row],[score]],data[score])+COUNTIF($AD$3:AD4001,AD4001)-1,0)</f>
        <v>0</v>
      </c>
    </row>
    <row r="4002" spans="24:31" x14ac:dyDescent="0.25">
      <c r="X4002" s="1"/>
      <c r="Y4002" s="1"/>
      <c r="AD4002">
        <f>IF(data[[#This Row],[type]]="score",SUMPRODUCT($J$1:$AC$1,data[[#This Row],[ci.hts_index]:[stat.tb]]),-1)</f>
        <v>-1</v>
      </c>
      <c r="AE4002" s="1">
        <f>IF(data[[#This Row],[type]]="score",RANK(data[[#This Row],[score]],data[score])+COUNTIF($AD$3:AD4002,AD4002)-1,0)</f>
        <v>0</v>
      </c>
    </row>
    <row r="4003" spans="24:31" x14ac:dyDescent="0.25">
      <c r="X4003" s="1"/>
      <c r="Y4003" s="1"/>
      <c r="AD4003">
        <f>IF(data[[#This Row],[type]]="score",SUMPRODUCT($J$1:$AC$1,data[[#This Row],[ci.hts_index]:[stat.tb]]),-1)</f>
        <v>-1</v>
      </c>
      <c r="AE4003" s="1">
        <f>IF(data[[#This Row],[type]]="score",RANK(data[[#This Row],[score]],data[score])+COUNTIF($AD$3:AD4003,AD4003)-1,0)</f>
        <v>0</v>
      </c>
    </row>
    <row r="4004" spans="24:31" x14ac:dyDescent="0.25">
      <c r="X4004" s="1"/>
      <c r="Y4004" s="1"/>
      <c r="AD4004">
        <f>IF(data[[#This Row],[type]]="score",SUMPRODUCT($J$1:$AC$1,data[[#This Row],[ci.hts_index]:[stat.tb]]),-1)</f>
        <v>-1</v>
      </c>
      <c r="AE4004" s="1">
        <f>IF(data[[#This Row],[type]]="score",RANK(data[[#This Row],[score]],data[score])+COUNTIF($AD$3:AD4004,AD4004)-1,0)</f>
        <v>0</v>
      </c>
    </row>
    <row r="4005" spans="24:31" x14ac:dyDescent="0.25">
      <c r="X4005" s="1"/>
      <c r="Y4005" s="1"/>
      <c r="AD4005">
        <f>IF(data[[#This Row],[type]]="score",SUMPRODUCT($J$1:$AC$1,data[[#This Row],[ci.hts_index]:[stat.tb]]),-1)</f>
        <v>-1</v>
      </c>
      <c r="AE4005" s="1">
        <f>IF(data[[#This Row],[type]]="score",RANK(data[[#This Row],[score]],data[score])+COUNTIF($AD$3:AD4005,AD4005)-1,0)</f>
        <v>0</v>
      </c>
    </row>
    <row r="4006" spans="24:31" x14ac:dyDescent="0.25">
      <c r="X4006" s="1"/>
      <c r="Y4006" s="1"/>
      <c r="AD4006">
        <f>IF(data[[#This Row],[type]]="score",SUMPRODUCT($J$1:$AC$1,data[[#This Row],[ci.hts_index]:[stat.tb]]),-1)</f>
        <v>-1</v>
      </c>
      <c r="AE4006" s="1">
        <f>IF(data[[#This Row],[type]]="score",RANK(data[[#This Row],[score]],data[score])+COUNTIF($AD$3:AD4006,AD4006)-1,0)</f>
        <v>0</v>
      </c>
    </row>
    <row r="4007" spans="24:31" x14ac:dyDescent="0.25">
      <c r="X4007" s="1"/>
      <c r="Y4007" s="1"/>
      <c r="AD4007">
        <f>IF(data[[#This Row],[type]]="score",SUMPRODUCT($J$1:$AC$1,data[[#This Row],[ci.hts_index]:[stat.tb]]),-1)</f>
        <v>-1</v>
      </c>
      <c r="AE4007" s="1">
        <f>IF(data[[#This Row],[type]]="score",RANK(data[[#This Row],[score]],data[score])+COUNTIF($AD$3:AD4007,AD4007)-1,0)</f>
        <v>0</v>
      </c>
    </row>
    <row r="4008" spans="24:31" x14ac:dyDescent="0.25">
      <c r="X4008" s="1"/>
      <c r="Y4008" s="1"/>
      <c r="AD4008">
        <f>IF(data[[#This Row],[type]]="score",SUMPRODUCT($J$1:$AC$1,data[[#This Row],[ci.hts_index]:[stat.tb]]),-1)</f>
        <v>-1</v>
      </c>
      <c r="AE4008" s="1">
        <f>IF(data[[#This Row],[type]]="score",RANK(data[[#This Row],[score]],data[score])+COUNTIF($AD$3:AD4008,AD4008)-1,0)</f>
        <v>0</v>
      </c>
    </row>
    <row r="4009" spans="24:31" x14ac:dyDescent="0.25">
      <c r="X4009" s="1"/>
      <c r="Y4009" s="1"/>
      <c r="AD4009">
        <f>IF(data[[#This Row],[type]]="score",SUMPRODUCT($J$1:$AC$1,data[[#This Row],[ci.hts_index]:[stat.tb]]),-1)</f>
        <v>-1</v>
      </c>
      <c r="AE4009" s="1">
        <f>IF(data[[#This Row],[type]]="score",RANK(data[[#This Row],[score]],data[score])+COUNTIF($AD$3:AD4009,AD4009)-1,0)</f>
        <v>0</v>
      </c>
    </row>
    <row r="4010" spans="24:31" x14ac:dyDescent="0.25">
      <c r="X4010" s="1"/>
      <c r="Y4010" s="1"/>
      <c r="AD4010">
        <f>IF(data[[#This Row],[type]]="score",SUMPRODUCT($J$1:$AC$1,data[[#This Row],[ci.hts_index]:[stat.tb]]),-1)</f>
        <v>-1</v>
      </c>
      <c r="AE4010" s="1">
        <f>IF(data[[#This Row],[type]]="score",RANK(data[[#This Row],[score]],data[score])+COUNTIF($AD$3:AD4010,AD4010)-1,0)</f>
        <v>0</v>
      </c>
    </row>
    <row r="4011" spans="24:31" x14ac:dyDescent="0.25">
      <c r="X4011" s="1"/>
      <c r="Y4011" s="1"/>
      <c r="AD4011">
        <f>IF(data[[#This Row],[type]]="score",SUMPRODUCT($J$1:$AC$1,data[[#This Row],[ci.hts_index]:[stat.tb]]),-1)</f>
        <v>-1</v>
      </c>
      <c r="AE4011" s="1">
        <f>IF(data[[#This Row],[type]]="score",RANK(data[[#This Row],[score]],data[score])+COUNTIF($AD$3:AD4011,AD4011)-1,0)</f>
        <v>0</v>
      </c>
    </row>
    <row r="4012" spans="24:31" x14ac:dyDescent="0.25">
      <c r="X4012" s="1"/>
      <c r="Y4012" s="1"/>
      <c r="AD4012">
        <f>IF(data[[#This Row],[type]]="score",SUMPRODUCT($J$1:$AC$1,data[[#This Row],[ci.hts_index]:[stat.tb]]),-1)</f>
        <v>-1</v>
      </c>
      <c r="AE4012" s="1">
        <f>IF(data[[#This Row],[type]]="score",RANK(data[[#This Row],[score]],data[score])+COUNTIF($AD$3:AD4012,AD4012)-1,0)</f>
        <v>0</v>
      </c>
    </row>
    <row r="4013" spans="24:31" x14ac:dyDescent="0.25">
      <c r="X4013" s="1"/>
      <c r="Y4013" s="1"/>
      <c r="AD4013">
        <f>IF(data[[#This Row],[type]]="score",SUMPRODUCT($J$1:$AC$1,data[[#This Row],[ci.hts_index]:[stat.tb]]),-1)</f>
        <v>-1</v>
      </c>
      <c r="AE4013" s="1">
        <f>IF(data[[#This Row],[type]]="score",RANK(data[[#This Row],[score]],data[score])+COUNTIF($AD$3:AD4013,AD4013)-1,0)</f>
        <v>0</v>
      </c>
    </row>
    <row r="4014" spans="24:31" x14ac:dyDescent="0.25">
      <c r="X4014" s="1"/>
      <c r="Y4014" s="1"/>
      <c r="AD4014">
        <f>IF(data[[#This Row],[type]]="score",SUMPRODUCT($J$1:$AC$1,data[[#This Row],[ci.hts_index]:[stat.tb]]),-1)</f>
        <v>-1</v>
      </c>
      <c r="AE4014" s="1">
        <f>IF(data[[#This Row],[type]]="score",RANK(data[[#This Row],[score]],data[score])+COUNTIF($AD$3:AD4014,AD4014)-1,0)</f>
        <v>0</v>
      </c>
    </row>
    <row r="4015" spans="24:31" x14ac:dyDescent="0.25">
      <c r="X4015" s="1"/>
      <c r="Y4015" s="1"/>
      <c r="AD4015">
        <f>IF(data[[#This Row],[type]]="score",SUMPRODUCT($J$1:$AC$1,data[[#This Row],[ci.hts_index]:[stat.tb]]),-1)</f>
        <v>-1</v>
      </c>
      <c r="AE4015" s="1">
        <f>IF(data[[#This Row],[type]]="score",RANK(data[[#This Row],[score]],data[score])+COUNTIF($AD$3:AD4015,AD4015)-1,0)</f>
        <v>0</v>
      </c>
    </row>
    <row r="4016" spans="24:31" x14ac:dyDescent="0.25">
      <c r="X4016" s="1"/>
      <c r="Y4016" s="1"/>
      <c r="AD4016">
        <f>IF(data[[#This Row],[type]]="score",SUMPRODUCT($J$1:$AC$1,data[[#This Row],[ci.hts_index]:[stat.tb]]),-1)</f>
        <v>-1</v>
      </c>
      <c r="AE4016" s="1">
        <f>IF(data[[#This Row],[type]]="score",RANK(data[[#This Row],[score]],data[score])+COUNTIF($AD$3:AD4016,AD4016)-1,0)</f>
        <v>0</v>
      </c>
    </row>
    <row r="4017" spans="24:31" x14ac:dyDescent="0.25">
      <c r="X4017" s="1"/>
      <c r="Y4017" s="1"/>
      <c r="AD4017">
        <f>IF(data[[#This Row],[type]]="score",SUMPRODUCT($J$1:$AC$1,data[[#This Row],[ci.hts_index]:[stat.tb]]),-1)</f>
        <v>-1</v>
      </c>
      <c r="AE4017" s="1">
        <f>IF(data[[#This Row],[type]]="score",RANK(data[[#This Row],[score]],data[score])+COUNTIF($AD$3:AD4017,AD4017)-1,0)</f>
        <v>0</v>
      </c>
    </row>
    <row r="4018" spans="24:31" x14ac:dyDescent="0.25">
      <c r="X4018" s="1"/>
      <c r="Y4018" s="1"/>
      <c r="AD4018">
        <f>IF(data[[#This Row],[type]]="score",SUMPRODUCT($J$1:$AC$1,data[[#This Row],[ci.hts_index]:[stat.tb]]),-1)</f>
        <v>-1</v>
      </c>
      <c r="AE4018" s="1">
        <f>IF(data[[#This Row],[type]]="score",RANK(data[[#This Row],[score]],data[score])+COUNTIF($AD$3:AD4018,AD4018)-1,0)</f>
        <v>0</v>
      </c>
    </row>
    <row r="4019" spans="24:31" x14ac:dyDescent="0.25">
      <c r="X4019" s="1"/>
      <c r="Y4019" s="1"/>
      <c r="AD4019">
        <f>IF(data[[#This Row],[type]]="score",SUMPRODUCT($J$1:$AC$1,data[[#This Row],[ci.hts_index]:[stat.tb]]),-1)</f>
        <v>-1</v>
      </c>
      <c r="AE4019" s="1">
        <f>IF(data[[#This Row],[type]]="score",RANK(data[[#This Row],[score]],data[score])+COUNTIF($AD$3:AD4019,AD4019)-1,0)</f>
        <v>0</v>
      </c>
    </row>
    <row r="4020" spans="24:31" x14ac:dyDescent="0.25">
      <c r="X4020" s="1"/>
      <c r="Y4020" s="1"/>
      <c r="AD4020">
        <f>IF(data[[#This Row],[type]]="score",SUMPRODUCT($J$1:$AC$1,data[[#This Row],[ci.hts_index]:[stat.tb]]),-1)</f>
        <v>-1</v>
      </c>
      <c r="AE4020" s="1">
        <f>IF(data[[#This Row],[type]]="score",RANK(data[[#This Row],[score]],data[score])+COUNTIF($AD$3:AD4020,AD4020)-1,0)</f>
        <v>0</v>
      </c>
    </row>
    <row r="4021" spans="24:31" x14ac:dyDescent="0.25">
      <c r="X4021" s="1"/>
      <c r="Y4021" s="1"/>
      <c r="AD4021">
        <f>IF(data[[#This Row],[type]]="score",SUMPRODUCT($J$1:$AC$1,data[[#This Row],[ci.hts_index]:[stat.tb]]),-1)</f>
        <v>-1</v>
      </c>
      <c r="AE4021" s="1">
        <f>IF(data[[#This Row],[type]]="score",RANK(data[[#This Row],[score]],data[score])+COUNTIF($AD$3:AD4021,AD4021)-1,0)</f>
        <v>0</v>
      </c>
    </row>
    <row r="4022" spans="24:31" x14ac:dyDescent="0.25">
      <c r="X4022" s="1"/>
      <c r="Y4022" s="1"/>
      <c r="AD4022">
        <f>IF(data[[#This Row],[type]]="score",SUMPRODUCT($J$1:$AC$1,data[[#This Row],[ci.hts_index]:[stat.tb]]),-1)</f>
        <v>-1</v>
      </c>
      <c r="AE4022" s="1">
        <f>IF(data[[#This Row],[type]]="score",RANK(data[[#This Row],[score]],data[score])+COUNTIF($AD$3:AD4022,AD4022)-1,0)</f>
        <v>0</v>
      </c>
    </row>
    <row r="4023" spans="24:31" x14ac:dyDescent="0.25">
      <c r="X4023" s="1"/>
      <c r="Y4023" s="1"/>
      <c r="AD4023">
        <f>IF(data[[#This Row],[type]]="score",SUMPRODUCT($J$1:$AC$1,data[[#This Row],[ci.hts_index]:[stat.tb]]),-1)</f>
        <v>-1</v>
      </c>
      <c r="AE4023" s="1">
        <f>IF(data[[#This Row],[type]]="score",RANK(data[[#This Row],[score]],data[score])+COUNTIF($AD$3:AD4023,AD4023)-1,0)</f>
        <v>0</v>
      </c>
    </row>
    <row r="4024" spans="24:31" x14ac:dyDescent="0.25">
      <c r="X4024" s="1"/>
      <c r="Y4024" s="1"/>
      <c r="AD4024">
        <f>IF(data[[#This Row],[type]]="score",SUMPRODUCT($J$1:$AC$1,data[[#This Row],[ci.hts_index]:[stat.tb]]),-1)</f>
        <v>-1</v>
      </c>
      <c r="AE4024" s="1">
        <f>IF(data[[#This Row],[type]]="score",RANK(data[[#This Row],[score]],data[score])+COUNTIF($AD$3:AD4024,AD4024)-1,0)</f>
        <v>0</v>
      </c>
    </row>
    <row r="4025" spans="24:31" x14ac:dyDescent="0.25">
      <c r="X4025" s="1"/>
      <c r="Y4025" s="1"/>
      <c r="AD4025">
        <f>IF(data[[#This Row],[type]]="score",SUMPRODUCT($J$1:$AC$1,data[[#This Row],[ci.hts_index]:[stat.tb]]),-1)</f>
        <v>-1</v>
      </c>
      <c r="AE4025" s="1">
        <f>IF(data[[#This Row],[type]]="score",RANK(data[[#This Row],[score]],data[score])+COUNTIF($AD$3:AD4025,AD4025)-1,0)</f>
        <v>0</v>
      </c>
    </row>
    <row r="4026" spans="24:31" x14ac:dyDescent="0.25">
      <c r="X4026" s="1"/>
      <c r="Y4026" s="1"/>
      <c r="AD4026">
        <f>IF(data[[#This Row],[type]]="score",SUMPRODUCT($J$1:$AC$1,data[[#This Row],[ci.hts_index]:[stat.tb]]),-1)</f>
        <v>-1</v>
      </c>
      <c r="AE4026" s="1">
        <f>IF(data[[#This Row],[type]]="score",RANK(data[[#This Row],[score]],data[score])+COUNTIF($AD$3:AD4026,AD4026)-1,0)</f>
        <v>0</v>
      </c>
    </row>
    <row r="4027" spans="24:31" x14ac:dyDescent="0.25">
      <c r="X4027" s="1"/>
      <c r="Y4027" s="1"/>
      <c r="AD4027">
        <f>IF(data[[#This Row],[type]]="score",SUMPRODUCT($J$1:$AC$1,data[[#This Row],[ci.hts_index]:[stat.tb]]),-1)</f>
        <v>-1</v>
      </c>
      <c r="AE4027" s="1">
        <f>IF(data[[#This Row],[type]]="score",RANK(data[[#This Row],[score]],data[score])+COUNTIF($AD$3:AD4027,AD4027)-1,0)</f>
        <v>0</v>
      </c>
    </row>
    <row r="4028" spans="24:31" x14ac:dyDescent="0.25">
      <c r="X4028" s="1"/>
      <c r="Y4028" s="1"/>
      <c r="AD4028">
        <f>IF(data[[#This Row],[type]]="score",SUMPRODUCT($J$1:$AC$1,data[[#This Row],[ci.hts_index]:[stat.tb]]),-1)</f>
        <v>-1</v>
      </c>
      <c r="AE4028" s="1">
        <f>IF(data[[#This Row],[type]]="score",RANK(data[[#This Row],[score]],data[score])+COUNTIF($AD$3:AD4028,AD4028)-1,0)</f>
        <v>0</v>
      </c>
    </row>
    <row r="4029" spans="24:31" x14ac:dyDescent="0.25">
      <c r="X4029" s="1"/>
      <c r="Y4029" s="1"/>
      <c r="AD4029">
        <f>IF(data[[#This Row],[type]]="score",SUMPRODUCT($J$1:$AC$1,data[[#This Row],[ci.hts_index]:[stat.tb]]),-1)</f>
        <v>-1</v>
      </c>
      <c r="AE4029" s="1">
        <f>IF(data[[#This Row],[type]]="score",RANK(data[[#This Row],[score]],data[score])+COUNTIF($AD$3:AD4029,AD4029)-1,0)</f>
        <v>0</v>
      </c>
    </row>
    <row r="4030" spans="24:31" x14ac:dyDescent="0.25">
      <c r="X4030" s="1"/>
      <c r="Y4030" s="1"/>
      <c r="AD4030">
        <f>IF(data[[#This Row],[type]]="score",SUMPRODUCT($J$1:$AC$1,data[[#This Row],[ci.hts_index]:[stat.tb]]),-1)</f>
        <v>-1</v>
      </c>
      <c r="AE4030" s="1">
        <f>IF(data[[#This Row],[type]]="score",RANK(data[[#This Row],[score]],data[score])+COUNTIF($AD$3:AD4030,AD4030)-1,0)</f>
        <v>0</v>
      </c>
    </row>
    <row r="4031" spans="24:31" x14ac:dyDescent="0.25">
      <c r="X4031" s="1"/>
      <c r="Y4031" s="1"/>
      <c r="AD4031">
        <f>IF(data[[#This Row],[type]]="score",SUMPRODUCT($J$1:$AC$1,data[[#This Row],[ci.hts_index]:[stat.tb]]),-1)</f>
        <v>-1</v>
      </c>
      <c r="AE4031" s="1">
        <f>IF(data[[#This Row],[type]]="score",RANK(data[[#This Row],[score]],data[score])+COUNTIF($AD$3:AD4031,AD4031)-1,0)</f>
        <v>0</v>
      </c>
    </row>
    <row r="4032" spans="24:31" x14ac:dyDescent="0.25">
      <c r="X4032" s="1"/>
      <c r="Y4032" s="1"/>
      <c r="AD4032">
        <f>IF(data[[#This Row],[type]]="score",SUMPRODUCT($J$1:$AC$1,data[[#This Row],[ci.hts_index]:[stat.tb]]),-1)</f>
        <v>-1</v>
      </c>
      <c r="AE4032" s="1">
        <f>IF(data[[#This Row],[type]]="score",RANK(data[[#This Row],[score]],data[score])+COUNTIF($AD$3:AD4032,AD4032)-1,0)</f>
        <v>0</v>
      </c>
    </row>
    <row r="4033" spans="24:31" x14ac:dyDescent="0.25">
      <c r="X4033" s="1"/>
      <c r="Y4033" s="1"/>
      <c r="AD4033">
        <f>IF(data[[#This Row],[type]]="score",SUMPRODUCT($J$1:$AC$1,data[[#This Row],[ci.hts_index]:[stat.tb]]),-1)</f>
        <v>-1</v>
      </c>
      <c r="AE4033" s="1">
        <f>IF(data[[#This Row],[type]]="score",RANK(data[[#This Row],[score]],data[score])+COUNTIF($AD$3:AD4033,AD4033)-1,0)</f>
        <v>0</v>
      </c>
    </row>
    <row r="4034" spans="24:31" x14ac:dyDescent="0.25">
      <c r="X4034" s="1"/>
      <c r="Y4034" s="1"/>
      <c r="AD4034">
        <f>IF(data[[#This Row],[type]]="score",SUMPRODUCT($J$1:$AC$1,data[[#This Row],[ci.hts_index]:[stat.tb]]),-1)</f>
        <v>-1</v>
      </c>
      <c r="AE4034" s="1">
        <f>IF(data[[#This Row],[type]]="score",RANK(data[[#This Row],[score]],data[score])+COUNTIF($AD$3:AD4034,AD4034)-1,0)</f>
        <v>0</v>
      </c>
    </row>
    <row r="4035" spans="24:31" x14ac:dyDescent="0.25">
      <c r="X4035" s="1"/>
      <c r="Y4035" s="1"/>
      <c r="AD4035">
        <f>IF(data[[#This Row],[type]]="score",SUMPRODUCT($J$1:$AC$1,data[[#This Row],[ci.hts_index]:[stat.tb]]),-1)</f>
        <v>-1</v>
      </c>
      <c r="AE4035" s="1">
        <f>IF(data[[#This Row],[type]]="score",RANK(data[[#This Row],[score]],data[score])+COUNTIF($AD$3:AD4035,AD4035)-1,0)</f>
        <v>0</v>
      </c>
    </row>
    <row r="4036" spans="24:31" x14ac:dyDescent="0.25">
      <c r="X4036" s="1"/>
      <c r="Y4036" s="1"/>
      <c r="AD4036">
        <f>IF(data[[#This Row],[type]]="score",SUMPRODUCT($J$1:$AC$1,data[[#This Row],[ci.hts_index]:[stat.tb]]),-1)</f>
        <v>-1</v>
      </c>
      <c r="AE4036" s="1">
        <f>IF(data[[#This Row],[type]]="score",RANK(data[[#This Row],[score]],data[score])+COUNTIF($AD$3:AD4036,AD4036)-1,0)</f>
        <v>0</v>
      </c>
    </row>
    <row r="4037" spans="24:31" x14ac:dyDescent="0.25">
      <c r="X4037" s="1"/>
      <c r="Y4037" s="1"/>
      <c r="AD4037">
        <f>IF(data[[#This Row],[type]]="score",SUMPRODUCT($J$1:$AC$1,data[[#This Row],[ci.hts_index]:[stat.tb]]),-1)</f>
        <v>-1</v>
      </c>
      <c r="AE4037" s="1">
        <f>IF(data[[#This Row],[type]]="score",RANK(data[[#This Row],[score]],data[score])+COUNTIF($AD$3:AD4037,AD4037)-1,0)</f>
        <v>0</v>
      </c>
    </row>
    <row r="4038" spans="24:31" x14ac:dyDescent="0.25">
      <c r="X4038" s="1"/>
      <c r="Y4038" s="1"/>
      <c r="AD4038">
        <f>IF(data[[#This Row],[type]]="score",SUMPRODUCT($J$1:$AC$1,data[[#This Row],[ci.hts_index]:[stat.tb]]),-1)</f>
        <v>-1</v>
      </c>
      <c r="AE4038" s="1">
        <f>IF(data[[#This Row],[type]]="score",RANK(data[[#This Row],[score]],data[score])+COUNTIF($AD$3:AD4038,AD4038)-1,0)</f>
        <v>0</v>
      </c>
    </row>
    <row r="4039" spans="24:31" x14ac:dyDescent="0.25">
      <c r="X4039" s="1"/>
      <c r="Y4039" s="1"/>
      <c r="AD4039">
        <f>IF(data[[#This Row],[type]]="score",SUMPRODUCT($J$1:$AC$1,data[[#This Row],[ci.hts_index]:[stat.tb]]),-1)</f>
        <v>-1</v>
      </c>
      <c r="AE4039" s="1">
        <f>IF(data[[#This Row],[type]]="score",RANK(data[[#This Row],[score]],data[score])+COUNTIF($AD$3:AD4039,AD4039)-1,0)</f>
        <v>0</v>
      </c>
    </row>
    <row r="4040" spans="24:31" x14ac:dyDescent="0.25">
      <c r="X4040" s="1"/>
      <c r="Y4040" s="1"/>
      <c r="AD4040">
        <f>IF(data[[#This Row],[type]]="score",SUMPRODUCT($J$1:$AC$1,data[[#This Row],[ci.hts_index]:[stat.tb]]),-1)</f>
        <v>-1</v>
      </c>
      <c r="AE4040" s="1">
        <f>IF(data[[#This Row],[type]]="score",RANK(data[[#This Row],[score]],data[score])+COUNTIF($AD$3:AD4040,AD4040)-1,0)</f>
        <v>0</v>
      </c>
    </row>
    <row r="4041" spans="24:31" x14ac:dyDescent="0.25">
      <c r="X4041" s="1"/>
      <c r="Y4041" s="1"/>
      <c r="AD4041">
        <f>IF(data[[#This Row],[type]]="score",SUMPRODUCT($J$1:$AC$1,data[[#This Row],[ci.hts_index]:[stat.tb]]),-1)</f>
        <v>-1</v>
      </c>
      <c r="AE4041" s="1">
        <f>IF(data[[#This Row],[type]]="score",RANK(data[[#This Row],[score]],data[score])+COUNTIF($AD$3:AD4041,AD4041)-1,0)</f>
        <v>0</v>
      </c>
    </row>
    <row r="4042" spans="24:31" x14ac:dyDescent="0.25">
      <c r="X4042" s="1"/>
      <c r="Y4042" s="1"/>
      <c r="AD4042">
        <f>IF(data[[#This Row],[type]]="score",SUMPRODUCT($J$1:$AC$1,data[[#This Row],[ci.hts_index]:[stat.tb]]),-1)</f>
        <v>-1</v>
      </c>
      <c r="AE4042" s="1">
        <f>IF(data[[#This Row],[type]]="score",RANK(data[[#This Row],[score]],data[score])+COUNTIF($AD$3:AD4042,AD4042)-1,0)</f>
        <v>0</v>
      </c>
    </row>
    <row r="4043" spans="24:31" x14ac:dyDescent="0.25">
      <c r="X4043" s="1"/>
      <c r="Y4043" s="1"/>
      <c r="AD4043">
        <f>IF(data[[#This Row],[type]]="score",SUMPRODUCT($J$1:$AC$1,data[[#This Row],[ci.hts_index]:[stat.tb]]),-1)</f>
        <v>-1</v>
      </c>
      <c r="AE4043" s="1">
        <f>IF(data[[#This Row],[type]]="score",RANK(data[[#This Row],[score]],data[score])+COUNTIF($AD$3:AD4043,AD4043)-1,0)</f>
        <v>0</v>
      </c>
    </row>
    <row r="4044" spans="24:31" x14ac:dyDescent="0.25">
      <c r="X4044" s="1"/>
      <c r="Y4044" s="1"/>
      <c r="AD4044">
        <f>IF(data[[#This Row],[type]]="score",SUMPRODUCT($J$1:$AC$1,data[[#This Row],[ci.hts_index]:[stat.tb]]),-1)</f>
        <v>-1</v>
      </c>
      <c r="AE4044" s="1">
        <f>IF(data[[#This Row],[type]]="score",RANK(data[[#This Row],[score]],data[score])+COUNTIF($AD$3:AD4044,AD4044)-1,0)</f>
        <v>0</v>
      </c>
    </row>
    <row r="4045" spans="24:31" x14ac:dyDescent="0.25">
      <c r="X4045" s="1"/>
      <c r="Y4045" s="1"/>
      <c r="AD4045">
        <f>IF(data[[#This Row],[type]]="score",SUMPRODUCT($J$1:$AC$1,data[[#This Row],[ci.hts_index]:[stat.tb]]),-1)</f>
        <v>-1</v>
      </c>
      <c r="AE4045" s="1">
        <f>IF(data[[#This Row],[type]]="score",RANK(data[[#This Row],[score]],data[score])+COUNTIF($AD$3:AD4045,AD4045)-1,0)</f>
        <v>0</v>
      </c>
    </row>
    <row r="4046" spans="24:31" x14ac:dyDescent="0.25">
      <c r="X4046" s="1"/>
      <c r="Y4046" s="1"/>
      <c r="AD4046">
        <f>IF(data[[#This Row],[type]]="score",SUMPRODUCT($J$1:$AC$1,data[[#This Row],[ci.hts_index]:[stat.tb]]),-1)</f>
        <v>-1</v>
      </c>
      <c r="AE4046" s="1">
        <f>IF(data[[#This Row],[type]]="score",RANK(data[[#This Row],[score]],data[score])+COUNTIF($AD$3:AD4046,AD4046)-1,0)</f>
        <v>0</v>
      </c>
    </row>
    <row r="4047" spans="24:31" x14ac:dyDescent="0.25">
      <c r="X4047" s="1"/>
      <c r="Y4047" s="1"/>
      <c r="AD4047">
        <f>IF(data[[#This Row],[type]]="score",SUMPRODUCT($J$1:$AC$1,data[[#This Row],[ci.hts_index]:[stat.tb]]),-1)</f>
        <v>-1</v>
      </c>
      <c r="AE4047" s="1">
        <f>IF(data[[#This Row],[type]]="score",RANK(data[[#This Row],[score]],data[score])+COUNTIF($AD$3:AD4047,AD4047)-1,0)</f>
        <v>0</v>
      </c>
    </row>
    <row r="4048" spans="24:31" x14ac:dyDescent="0.25">
      <c r="X4048" s="1"/>
      <c r="Y4048" s="1"/>
      <c r="AD4048">
        <f>IF(data[[#This Row],[type]]="score",SUMPRODUCT($J$1:$AC$1,data[[#This Row],[ci.hts_index]:[stat.tb]]),-1)</f>
        <v>-1</v>
      </c>
      <c r="AE4048" s="1">
        <f>IF(data[[#This Row],[type]]="score",RANK(data[[#This Row],[score]],data[score])+COUNTIF($AD$3:AD4048,AD4048)-1,0)</f>
        <v>0</v>
      </c>
    </row>
    <row r="4049" spans="24:31" x14ac:dyDescent="0.25">
      <c r="X4049" s="1"/>
      <c r="Y4049" s="1"/>
      <c r="AD4049">
        <f>IF(data[[#This Row],[type]]="score",SUMPRODUCT($J$1:$AC$1,data[[#This Row],[ci.hts_index]:[stat.tb]]),-1)</f>
        <v>-1</v>
      </c>
      <c r="AE4049" s="1">
        <f>IF(data[[#This Row],[type]]="score",RANK(data[[#This Row],[score]],data[score])+COUNTIF($AD$3:AD4049,AD4049)-1,0)</f>
        <v>0</v>
      </c>
    </row>
    <row r="4050" spans="24:31" x14ac:dyDescent="0.25">
      <c r="X4050" s="1"/>
      <c r="Y4050" s="1"/>
      <c r="AD4050">
        <f>IF(data[[#This Row],[type]]="score",SUMPRODUCT($J$1:$AC$1,data[[#This Row],[ci.hts_index]:[stat.tb]]),-1)</f>
        <v>-1</v>
      </c>
      <c r="AE4050" s="1">
        <f>IF(data[[#This Row],[type]]="score",RANK(data[[#This Row],[score]],data[score])+COUNTIF($AD$3:AD4050,AD4050)-1,0)</f>
        <v>0</v>
      </c>
    </row>
    <row r="4051" spans="24:31" x14ac:dyDescent="0.25">
      <c r="X4051" s="1"/>
      <c r="Y4051" s="1"/>
      <c r="AD4051">
        <f>IF(data[[#This Row],[type]]="score",SUMPRODUCT($J$1:$AC$1,data[[#This Row],[ci.hts_index]:[stat.tb]]),-1)</f>
        <v>-1</v>
      </c>
      <c r="AE4051" s="1">
        <f>IF(data[[#This Row],[type]]="score",RANK(data[[#This Row],[score]],data[score])+COUNTIF($AD$3:AD4051,AD4051)-1,0)</f>
        <v>0</v>
      </c>
    </row>
    <row r="4052" spans="24:31" x14ac:dyDescent="0.25">
      <c r="X4052" s="1"/>
      <c r="Y4052" s="1"/>
      <c r="AD4052">
        <f>IF(data[[#This Row],[type]]="score",SUMPRODUCT($J$1:$AC$1,data[[#This Row],[ci.hts_index]:[stat.tb]]),-1)</f>
        <v>-1</v>
      </c>
      <c r="AE4052" s="1">
        <f>IF(data[[#This Row],[type]]="score",RANK(data[[#This Row],[score]],data[score])+COUNTIF($AD$3:AD4052,AD4052)-1,0)</f>
        <v>0</v>
      </c>
    </row>
    <row r="4053" spans="24:31" x14ac:dyDescent="0.25">
      <c r="X4053" s="1"/>
      <c r="Y4053" s="1"/>
      <c r="AD4053">
        <f>IF(data[[#This Row],[type]]="score",SUMPRODUCT($J$1:$AC$1,data[[#This Row],[ci.hts_index]:[stat.tb]]),-1)</f>
        <v>-1</v>
      </c>
      <c r="AE4053" s="1">
        <f>IF(data[[#This Row],[type]]="score",RANK(data[[#This Row],[score]],data[score])+COUNTIF($AD$3:AD4053,AD4053)-1,0)</f>
        <v>0</v>
      </c>
    </row>
    <row r="4054" spans="24:31" x14ac:dyDescent="0.25">
      <c r="X4054" s="1"/>
      <c r="Y4054" s="1"/>
      <c r="AD4054">
        <f>IF(data[[#This Row],[type]]="score",SUMPRODUCT($J$1:$AC$1,data[[#This Row],[ci.hts_index]:[stat.tb]]),-1)</f>
        <v>-1</v>
      </c>
      <c r="AE4054" s="1">
        <f>IF(data[[#This Row],[type]]="score",RANK(data[[#This Row],[score]],data[score])+COUNTIF($AD$3:AD4054,AD4054)-1,0)</f>
        <v>0</v>
      </c>
    </row>
    <row r="4055" spans="24:31" x14ac:dyDescent="0.25">
      <c r="X4055" s="1"/>
      <c r="Y4055" s="1"/>
      <c r="AD4055">
        <f>IF(data[[#This Row],[type]]="score",SUMPRODUCT($J$1:$AC$1,data[[#This Row],[ci.hts_index]:[stat.tb]]),-1)</f>
        <v>-1</v>
      </c>
      <c r="AE4055" s="1">
        <f>IF(data[[#This Row],[type]]="score",RANK(data[[#This Row],[score]],data[score])+COUNTIF($AD$3:AD4055,AD4055)-1,0)</f>
        <v>0</v>
      </c>
    </row>
    <row r="4056" spans="24:31" x14ac:dyDescent="0.25">
      <c r="X4056" s="1"/>
      <c r="Y4056" s="1"/>
      <c r="AD4056">
        <f>IF(data[[#This Row],[type]]="score",SUMPRODUCT($J$1:$AC$1,data[[#This Row],[ci.hts_index]:[stat.tb]]),-1)</f>
        <v>-1</v>
      </c>
      <c r="AE4056" s="1">
        <f>IF(data[[#This Row],[type]]="score",RANK(data[[#This Row],[score]],data[score])+COUNTIF($AD$3:AD4056,AD4056)-1,0)</f>
        <v>0</v>
      </c>
    </row>
    <row r="4057" spans="24:31" x14ac:dyDescent="0.25">
      <c r="X4057" s="1"/>
      <c r="Y4057" s="1"/>
      <c r="AD4057">
        <f>IF(data[[#This Row],[type]]="score",SUMPRODUCT($J$1:$AC$1,data[[#This Row],[ci.hts_index]:[stat.tb]]),-1)</f>
        <v>-1</v>
      </c>
      <c r="AE4057" s="1">
        <f>IF(data[[#This Row],[type]]="score",RANK(data[[#This Row],[score]],data[score])+COUNTIF($AD$3:AD4057,AD4057)-1,0)</f>
        <v>0</v>
      </c>
    </row>
    <row r="4058" spans="24:31" x14ac:dyDescent="0.25">
      <c r="X4058" s="1"/>
      <c r="Y4058" s="1"/>
      <c r="AD4058">
        <f>IF(data[[#This Row],[type]]="score",SUMPRODUCT($J$1:$AC$1,data[[#This Row],[ci.hts_index]:[stat.tb]]),-1)</f>
        <v>-1</v>
      </c>
      <c r="AE4058" s="1">
        <f>IF(data[[#This Row],[type]]="score",RANK(data[[#This Row],[score]],data[score])+COUNTIF($AD$3:AD4058,AD4058)-1,0)</f>
        <v>0</v>
      </c>
    </row>
    <row r="4059" spans="24:31" x14ac:dyDescent="0.25">
      <c r="X4059" s="1"/>
      <c r="Y4059" s="1"/>
      <c r="AD4059">
        <f>IF(data[[#This Row],[type]]="score",SUMPRODUCT($J$1:$AC$1,data[[#This Row],[ci.hts_index]:[stat.tb]]),-1)</f>
        <v>-1</v>
      </c>
      <c r="AE4059" s="1">
        <f>IF(data[[#This Row],[type]]="score",RANK(data[[#This Row],[score]],data[score])+COUNTIF($AD$3:AD4059,AD4059)-1,0)</f>
        <v>0</v>
      </c>
    </row>
    <row r="4060" spans="24:31" x14ac:dyDescent="0.25">
      <c r="X4060" s="1"/>
      <c r="Y4060" s="1"/>
      <c r="AD4060">
        <f>IF(data[[#This Row],[type]]="score",SUMPRODUCT($J$1:$AC$1,data[[#This Row],[ci.hts_index]:[stat.tb]]),-1)</f>
        <v>-1</v>
      </c>
      <c r="AE4060" s="1">
        <f>IF(data[[#This Row],[type]]="score",RANK(data[[#This Row],[score]],data[score])+COUNTIF($AD$3:AD4060,AD4060)-1,0)</f>
        <v>0</v>
      </c>
    </row>
    <row r="4061" spans="24:31" x14ac:dyDescent="0.25">
      <c r="X4061" s="1"/>
      <c r="Y4061" s="1"/>
      <c r="AD4061">
        <f>IF(data[[#This Row],[type]]="score",SUMPRODUCT($J$1:$AC$1,data[[#This Row],[ci.hts_index]:[stat.tb]]),-1)</f>
        <v>-1</v>
      </c>
      <c r="AE4061" s="1">
        <f>IF(data[[#This Row],[type]]="score",RANK(data[[#This Row],[score]],data[score])+COUNTIF($AD$3:AD4061,AD4061)-1,0)</f>
        <v>0</v>
      </c>
    </row>
    <row r="4062" spans="24:31" x14ac:dyDescent="0.25">
      <c r="X4062" s="1"/>
      <c r="Y4062" s="1"/>
      <c r="AD4062">
        <f>IF(data[[#This Row],[type]]="score",SUMPRODUCT($J$1:$AC$1,data[[#This Row],[ci.hts_index]:[stat.tb]]),-1)</f>
        <v>-1</v>
      </c>
      <c r="AE4062" s="1">
        <f>IF(data[[#This Row],[type]]="score",RANK(data[[#This Row],[score]],data[score])+COUNTIF($AD$3:AD4062,AD4062)-1,0)</f>
        <v>0</v>
      </c>
    </row>
    <row r="4063" spans="24:31" x14ac:dyDescent="0.25">
      <c r="X4063" s="1"/>
      <c r="Y4063" s="1"/>
      <c r="AD4063">
        <f>IF(data[[#This Row],[type]]="score",SUMPRODUCT($J$1:$AC$1,data[[#This Row],[ci.hts_index]:[stat.tb]]),-1)</f>
        <v>-1</v>
      </c>
      <c r="AE4063" s="1">
        <f>IF(data[[#This Row],[type]]="score",RANK(data[[#This Row],[score]],data[score])+COUNTIF($AD$3:AD4063,AD4063)-1,0)</f>
        <v>0</v>
      </c>
    </row>
    <row r="4064" spans="24:31" x14ac:dyDescent="0.25">
      <c r="X4064" s="1"/>
      <c r="Y4064" s="1"/>
      <c r="AD4064">
        <f>IF(data[[#This Row],[type]]="score",SUMPRODUCT($J$1:$AC$1,data[[#This Row],[ci.hts_index]:[stat.tb]]),-1)</f>
        <v>-1</v>
      </c>
      <c r="AE4064" s="1">
        <f>IF(data[[#This Row],[type]]="score",RANK(data[[#This Row],[score]],data[score])+COUNTIF($AD$3:AD4064,AD4064)-1,0)</f>
        <v>0</v>
      </c>
    </row>
    <row r="4065" spans="24:31" x14ac:dyDescent="0.25">
      <c r="X4065" s="1"/>
      <c r="Y4065" s="1"/>
      <c r="AD4065">
        <f>IF(data[[#This Row],[type]]="score",SUMPRODUCT($J$1:$AC$1,data[[#This Row],[ci.hts_index]:[stat.tb]]),-1)</f>
        <v>-1</v>
      </c>
      <c r="AE4065" s="1">
        <f>IF(data[[#This Row],[type]]="score",RANK(data[[#This Row],[score]],data[score])+COUNTIF($AD$3:AD4065,AD4065)-1,0)</f>
        <v>0</v>
      </c>
    </row>
    <row r="4066" spans="24:31" x14ac:dyDescent="0.25">
      <c r="X4066" s="1"/>
      <c r="Y4066" s="1"/>
      <c r="AD4066">
        <f>IF(data[[#This Row],[type]]="score",SUMPRODUCT($J$1:$AC$1,data[[#This Row],[ci.hts_index]:[stat.tb]]),-1)</f>
        <v>-1</v>
      </c>
      <c r="AE4066" s="1">
        <f>IF(data[[#This Row],[type]]="score",RANK(data[[#This Row],[score]],data[score])+COUNTIF($AD$3:AD4066,AD4066)-1,0)</f>
        <v>0</v>
      </c>
    </row>
    <row r="4067" spans="24:31" x14ac:dyDescent="0.25">
      <c r="X4067" s="1"/>
      <c r="Y4067" s="1"/>
      <c r="AD4067">
        <f>IF(data[[#This Row],[type]]="score",SUMPRODUCT($J$1:$AC$1,data[[#This Row],[ci.hts_index]:[stat.tb]]),-1)</f>
        <v>-1</v>
      </c>
      <c r="AE4067" s="1">
        <f>IF(data[[#This Row],[type]]="score",RANK(data[[#This Row],[score]],data[score])+COUNTIF($AD$3:AD4067,AD4067)-1,0)</f>
        <v>0</v>
      </c>
    </row>
    <row r="4068" spans="24:31" x14ac:dyDescent="0.25">
      <c r="X4068" s="1"/>
      <c r="Y4068" s="1"/>
      <c r="AD4068">
        <f>IF(data[[#This Row],[type]]="score",SUMPRODUCT($J$1:$AC$1,data[[#This Row],[ci.hts_index]:[stat.tb]]),-1)</f>
        <v>-1</v>
      </c>
      <c r="AE4068" s="1">
        <f>IF(data[[#This Row],[type]]="score",RANK(data[[#This Row],[score]],data[score])+COUNTIF($AD$3:AD4068,AD4068)-1,0)</f>
        <v>0</v>
      </c>
    </row>
    <row r="4069" spans="24:31" x14ac:dyDescent="0.25">
      <c r="X4069" s="1"/>
      <c r="Y4069" s="1"/>
      <c r="AD4069">
        <f>IF(data[[#This Row],[type]]="score",SUMPRODUCT($J$1:$AC$1,data[[#This Row],[ci.hts_index]:[stat.tb]]),-1)</f>
        <v>-1</v>
      </c>
      <c r="AE4069" s="1">
        <f>IF(data[[#This Row],[type]]="score",RANK(data[[#This Row],[score]],data[score])+COUNTIF($AD$3:AD4069,AD4069)-1,0)</f>
        <v>0</v>
      </c>
    </row>
    <row r="4070" spans="24:31" x14ac:dyDescent="0.25">
      <c r="X4070" s="1"/>
      <c r="Y4070" s="1"/>
      <c r="AD4070">
        <f>IF(data[[#This Row],[type]]="score",SUMPRODUCT($J$1:$AC$1,data[[#This Row],[ci.hts_index]:[stat.tb]]),-1)</f>
        <v>-1</v>
      </c>
      <c r="AE4070" s="1">
        <f>IF(data[[#This Row],[type]]="score",RANK(data[[#This Row],[score]],data[score])+COUNTIF($AD$3:AD4070,AD4070)-1,0)</f>
        <v>0</v>
      </c>
    </row>
    <row r="4071" spans="24:31" x14ac:dyDescent="0.25">
      <c r="X4071" s="1"/>
      <c r="Y4071" s="1"/>
      <c r="AD4071">
        <f>IF(data[[#This Row],[type]]="score",SUMPRODUCT($J$1:$AC$1,data[[#This Row],[ci.hts_index]:[stat.tb]]),-1)</f>
        <v>-1</v>
      </c>
      <c r="AE4071" s="1">
        <f>IF(data[[#This Row],[type]]="score",RANK(data[[#This Row],[score]],data[score])+COUNTIF($AD$3:AD4071,AD4071)-1,0)</f>
        <v>0</v>
      </c>
    </row>
    <row r="4072" spans="24:31" x14ac:dyDescent="0.25">
      <c r="X4072" s="1"/>
      <c r="Y4072" s="1"/>
      <c r="AD4072">
        <f>IF(data[[#This Row],[type]]="score",SUMPRODUCT($J$1:$AC$1,data[[#This Row],[ci.hts_index]:[stat.tb]]),-1)</f>
        <v>-1</v>
      </c>
      <c r="AE4072" s="1">
        <f>IF(data[[#This Row],[type]]="score",RANK(data[[#This Row],[score]],data[score])+COUNTIF($AD$3:AD4072,AD4072)-1,0)</f>
        <v>0</v>
      </c>
    </row>
    <row r="4073" spans="24:31" x14ac:dyDescent="0.25">
      <c r="X4073" s="1"/>
      <c r="Y4073" s="1"/>
      <c r="AD4073">
        <f>IF(data[[#This Row],[type]]="score",SUMPRODUCT($J$1:$AC$1,data[[#This Row],[ci.hts_index]:[stat.tb]]),-1)</f>
        <v>-1</v>
      </c>
      <c r="AE4073" s="1">
        <f>IF(data[[#This Row],[type]]="score",RANK(data[[#This Row],[score]],data[score])+COUNTIF($AD$3:AD4073,AD4073)-1,0)</f>
        <v>0</v>
      </c>
    </row>
    <row r="4074" spans="24:31" x14ac:dyDescent="0.25">
      <c r="X4074" s="1"/>
      <c r="Y4074" s="1"/>
      <c r="AD4074">
        <f>IF(data[[#This Row],[type]]="score",SUMPRODUCT($J$1:$AC$1,data[[#This Row],[ci.hts_index]:[stat.tb]]),-1)</f>
        <v>-1</v>
      </c>
      <c r="AE4074" s="1">
        <f>IF(data[[#This Row],[type]]="score",RANK(data[[#This Row],[score]],data[score])+COUNTIF($AD$3:AD4074,AD4074)-1,0)</f>
        <v>0</v>
      </c>
    </row>
    <row r="4075" spans="24:31" x14ac:dyDescent="0.25">
      <c r="X4075" s="1"/>
      <c r="Y4075" s="1"/>
      <c r="AD4075">
        <f>IF(data[[#This Row],[type]]="score",SUMPRODUCT($J$1:$AC$1,data[[#This Row],[ci.hts_index]:[stat.tb]]),-1)</f>
        <v>-1</v>
      </c>
      <c r="AE4075" s="1">
        <f>IF(data[[#This Row],[type]]="score",RANK(data[[#This Row],[score]],data[score])+COUNTIF($AD$3:AD4075,AD4075)-1,0)</f>
        <v>0</v>
      </c>
    </row>
    <row r="4076" spans="24:31" x14ac:dyDescent="0.25">
      <c r="X4076" s="1"/>
      <c r="Y4076" s="1"/>
      <c r="AD4076">
        <f>IF(data[[#This Row],[type]]="score",SUMPRODUCT($J$1:$AC$1,data[[#This Row],[ci.hts_index]:[stat.tb]]),-1)</f>
        <v>-1</v>
      </c>
      <c r="AE4076" s="1">
        <f>IF(data[[#This Row],[type]]="score",RANK(data[[#This Row],[score]],data[score])+COUNTIF($AD$3:AD4076,AD4076)-1,0)</f>
        <v>0</v>
      </c>
    </row>
    <row r="4077" spans="24:31" x14ac:dyDescent="0.25">
      <c r="X4077" s="1"/>
      <c r="Y4077" s="1"/>
      <c r="AD4077">
        <f>IF(data[[#This Row],[type]]="score",SUMPRODUCT($J$1:$AC$1,data[[#This Row],[ci.hts_index]:[stat.tb]]),-1)</f>
        <v>-1</v>
      </c>
      <c r="AE4077" s="1">
        <f>IF(data[[#This Row],[type]]="score",RANK(data[[#This Row],[score]],data[score])+COUNTIF($AD$3:AD4077,AD4077)-1,0)</f>
        <v>0</v>
      </c>
    </row>
    <row r="4078" spans="24:31" x14ac:dyDescent="0.25">
      <c r="X4078" s="1"/>
      <c r="Y4078" s="1"/>
      <c r="AD4078">
        <f>IF(data[[#This Row],[type]]="score",SUMPRODUCT($J$1:$AC$1,data[[#This Row],[ci.hts_index]:[stat.tb]]),-1)</f>
        <v>-1</v>
      </c>
      <c r="AE4078" s="1">
        <f>IF(data[[#This Row],[type]]="score",RANK(data[[#This Row],[score]],data[score])+COUNTIF($AD$3:AD4078,AD4078)-1,0)</f>
        <v>0</v>
      </c>
    </row>
    <row r="4079" spans="24:31" x14ac:dyDescent="0.25">
      <c r="X4079" s="1"/>
      <c r="Y4079" s="1"/>
      <c r="AD4079">
        <f>IF(data[[#This Row],[type]]="score",SUMPRODUCT($J$1:$AC$1,data[[#This Row],[ci.hts_index]:[stat.tb]]),-1)</f>
        <v>-1</v>
      </c>
      <c r="AE4079" s="1">
        <f>IF(data[[#This Row],[type]]="score",RANK(data[[#This Row],[score]],data[score])+COUNTIF($AD$3:AD4079,AD4079)-1,0)</f>
        <v>0</v>
      </c>
    </row>
    <row r="4080" spans="24:31" x14ac:dyDescent="0.25">
      <c r="X4080" s="1"/>
      <c r="Y4080" s="1"/>
      <c r="AD4080">
        <f>IF(data[[#This Row],[type]]="score",SUMPRODUCT($J$1:$AC$1,data[[#This Row],[ci.hts_index]:[stat.tb]]),-1)</f>
        <v>-1</v>
      </c>
      <c r="AE4080" s="1">
        <f>IF(data[[#This Row],[type]]="score",RANK(data[[#This Row],[score]],data[score])+COUNTIF($AD$3:AD4080,AD4080)-1,0)</f>
        <v>0</v>
      </c>
    </row>
    <row r="4081" spans="24:31" x14ac:dyDescent="0.25">
      <c r="X4081" s="1"/>
      <c r="Y4081" s="1"/>
      <c r="AD4081">
        <f>IF(data[[#This Row],[type]]="score",SUMPRODUCT($J$1:$AC$1,data[[#This Row],[ci.hts_index]:[stat.tb]]),-1)</f>
        <v>-1</v>
      </c>
      <c r="AE4081" s="1">
        <f>IF(data[[#This Row],[type]]="score",RANK(data[[#This Row],[score]],data[score])+COUNTIF($AD$3:AD4081,AD4081)-1,0)</f>
        <v>0</v>
      </c>
    </row>
    <row r="4082" spans="24:31" x14ac:dyDescent="0.25">
      <c r="X4082" s="1"/>
      <c r="Y4082" s="1"/>
      <c r="AD4082">
        <f>IF(data[[#This Row],[type]]="score",SUMPRODUCT($J$1:$AC$1,data[[#This Row],[ci.hts_index]:[stat.tb]]),-1)</f>
        <v>-1</v>
      </c>
      <c r="AE4082" s="1">
        <f>IF(data[[#This Row],[type]]="score",RANK(data[[#This Row],[score]],data[score])+COUNTIF($AD$3:AD4082,AD4082)-1,0)</f>
        <v>0</v>
      </c>
    </row>
    <row r="4083" spans="24:31" x14ac:dyDescent="0.25">
      <c r="X4083" s="1"/>
      <c r="Y4083" s="1"/>
      <c r="AD4083">
        <f>IF(data[[#This Row],[type]]="score",SUMPRODUCT($J$1:$AC$1,data[[#This Row],[ci.hts_index]:[stat.tb]]),-1)</f>
        <v>-1</v>
      </c>
      <c r="AE4083" s="1">
        <f>IF(data[[#This Row],[type]]="score",RANK(data[[#This Row],[score]],data[score])+COUNTIF($AD$3:AD4083,AD4083)-1,0)</f>
        <v>0</v>
      </c>
    </row>
    <row r="4084" spans="24:31" x14ac:dyDescent="0.25">
      <c r="X4084" s="1"/>
      <c r="Y4084" s="1"/>
      <c r="AD4084">
        <f>IF(data[[#This Row],[type]]="score",SUMPRODUCT($J$1:$AC$1,data[[#This Row],[ci.hts_index]:[stat.tb]]),-1)</f>
        <v>-1</v>
      </c>
      <c r="AE4084" s="1">
        <f>IF(data[[#This Row],[type]]="score",RANK(data[[#This Row],[score]],data[score])+COUNTIF($AD$3:AD4084,AD4084)-1,0)</f>
        <v>0</v>
      </c>
    </row>
    <row r="4085" spans="24:31" x14ac:dyDescent="0.25">
      <c r="X4085" s="1"/>
      <c r="Y4085" s="1"/>
      <c r="AD4085">
        <f>IF(data[[#This Row],[type]]="score",SUMPRODUCT($J$1:$AC$1,data[[#This Row],[ci.hts_index]:[stat.tb]]),-1)</f>
        <v>-1</v>
      </c>
      <c r="AE4085" s="1">
        <f>IF(data[[#This Row],[type]]="score",RANK(data[[#This Row],[score]],data[score])+COUNTIF($AD$3:AD4085,AD4085)-1,0)</f>
        <v>0</v>
      </c>
    </row>
    <row r="4086" spans="24:31" x14ac:dyDescent="0.25">
      <c r="X4086" s="1"/>
      <c r="Y4086" s="1"/>
      <c r="AD4086">
        <f>IF(data[[#This Row],[type]]="score",SUMPRODUCT($J$1:$AC$1,data[[#This Row],[ci.hts_index]:[stat.tb]]),-1)</f>
        <v>-1</v>
      </c>
      <c r="AE4086" s="1">
        <f>IF(data[[#This Row],[type]]="score",RANK(data[[#This Row],[score]],data[score])+COUNTIF($AD$3:AD4086,AD4086)-1,0)</f>
        <v>0</v>
      </c>
    </row>
    <row r="4087" spans="24:31" x14ac:dyDescent="0.25">
      <c r="X4087" s="1"/>
      <c r="Y4087" s="1"/>
      <c r="AD4087">
        <f>IF(data[[#This Row],[type]]="score",SUMPRODUCT($J$1:$AC$1,data[[#This Row],[ci.hts_index]:[stat.tb]]),-1)</f>
        <v>-1</v>
      </c>
      <c r="AE4087" s="1">
        <f>IF(data[[#This Row],[type]]="score",RANK(data[[#This Row],[score]],data[score])+COUNTIF($AD$3:AD4087,AD4087)-1,0)</f>
        <v>0</v>
      </c>
    </row>
    <row r="4088" spans="24:31" x14ac:dyDescent="0.25">
      <c r="X4088" s="1"/>
      <c r="Y4088" s="1"/>
      <c r="AD4088">
        <f>IF(data[[#This Row],[type]]="score",SUMPRODUCT($J$1:$AC$1,data[[#This Row],[ci.hts_index]:[stat.tb]]),-1)</f>
        <v>-1</v>
      </c>
      <c r="AE4088" s="1">
        <f>IF(data[[#This Row],[type]]="score",RANK(data[[#This Row],[score]],data[score])+COUNTIF($AD$3:AD4088,AD4088)-1,0)</f>
        <v>0</v>
      </c>
    </row>
    <row r="4089" spans="24:31" x14ac:dyDescent="0.25">
      <c r="X4089" s="1"/>
      <c r="Y4089" s="1"/>
      <c r="AD4089">
        <f>IF(data[[#This Row],[type]]="score",SUMPRODUCT($J$1:$AC$1,data[[#This Row],[ci.hts_index]:[stat.tb]]),-1)</f>
        <v>-1</v>
      </c>
      <c r="AE4089" s="1">
        <f>IF(data[[#This Row],[type]]="score",RANK(data[[#This Row],[score]],data[score])+COUNTIF($AD$3:AD4089,AD4089)-1,0)</f>
        <v>0</v>
      </c>
    </row>
    <row r="4090" spans="24:31" x14ac:dyDescent="0.25">
      <c r="X4090" s="1"/>
      <c r="Y4090" s="1"/>
      <c r="AD4090">
        <f>IF(data[[#This Row],[type]]="score",SUMPRODUCT($J$1:$AC$1,data[[#This Row],[ci.hts_index]:[stat.tb]]),-1)</f>
        <v>-1</v>
      </c>
      <c r="AE4090" s="1">
        <f>IF(data[[#This Row],[type]]="score",RANK(data[[#This Row],[score]],data[score])+COUNTIF($AD$3:AD4090,AD4090)-1,0)</f>
        <v>0</v>
      </c>
    </row>
    <row r="4091" spans="24:31" x14ac:dyDescent="0.25">
      <c r="X4091" s="1"/>
      <c r="Y4091" s="1"/>
      <c r="AD4091">
        <f>IF(data[[#This Row],[type]]="score",SUMPRODUCT($J$1:$AC$1,data[[#This Row],[ci.hts_index]:[stat.tb]]),-1)</f>
        <v>-1</v>
      </c>
      <c r="AE4091" s="1">
        <f>IF(data[[#This Row],[type]]="score",RANK(data[[#This Row],[score]],data[score])+COUNTIF($AD$3:AD4091,AD4091)-1,0)</f>
        <v>0</v>
      </c>
    </row>
    <row r="4092" spans="24:31" x14ac:dyDescent="0.25">
      <c r="X4092" s="1"/>
      <c r="Y4092" s="1"/>
      <c r="AD4092">
        <f>IF(data[[#This Row],[type]]="score",SUMPRODUCT($J$1:$AC$1,data[[#This Row],[ci.hts_index]:[stat.tb]]),-1)</f>
        <v>-1</v>
      </c>
      <c r="AE4092" s="1">
        <f>IF(data[[#This Row],[type]]="score",RANK(data[[#This Row],[score]],data[score])+COUNTIF($AD$3:AD4092,AD4092)-1,0)</f>
        <v>0</v>
      </c>
    </row>
    <row r="4093" spans="24:31" x14ac:dyDescent="0.25">
      <c r="X4093" s="1"/>
      <c r="Y4093" s="1"/>
      <c r="AD4093">
        <f>IF(data[[#This Row],[type]]="score",SUMPRODUCT($J$1:$AC$1,data[[#This Row],[ci.hts_index]:[stat.tb]]),-1)</f>
        <v>-1</v>
      </c>
      <c r="AE4093" s="1">
        <f>IF(data[[#This Row],[type]]="score",RANK(data[[#This Row],[score]],data[score])+COUNTIF($AD$3:AD4093,AD4093)-1,0)</f>
        <v>0</v>
      </c>
    </row>
    <row r="4094" spans="24:31" x14ac:dyDescent="0.25">
      <c r="X4094" s="1"/>
      <c r="Y4094" s="1"/>
      <c r="AD4094">
        <f>IF(data[[#This Row],[type]]="score",SUMPRODUCT($J$1:$AC$1,data[[#This Row],[ci.hts_index]:[stat.tb]]),-1)</f>
        <v>-1</v>
      </c>
      <c r="AE4094" s="1">
        <f>IF(data[[#This Row],[type]]="score",RANK(data[[#This Row],[score]],data[score])+COUNTIF($AD$3:AD4094,AD4094)-1,0)</f>
        <v>0</v>
      </c>
    </row>
    <row r="4095" spans="24:31" x14ac:dyDescent="0.25">
      <c r="X4095" s="1"/>
      <c r="Y4095" s="1"/>
      <c r="AD4095">
        <f>IF(data[[#This Row],[type]]="score",SUMPRODUCT($J$1:$AC$1,data[[#This Row],[ci.hts_index]:[stat.tb]]),-1)</f>
        <v>-1</v>
      </c>
      <c r="AE4095" s="1">
        <f>IF(data[[#This Row],[type]]="score",RANK(data[[#This Row],[score]],data[score])+COUNTIF($AD$3:AD4095,AD4095)-1,0)</f>
        <v>0</v>
      </c>
    </row>
    <row r="4096" spans="24:31" x14ac:dyDescent="0.25">
      <c r="X4096" s="1"/>
      <c r="Y4096" s="1"/>
      <c r="AD4096">
        <f>IF(data[[#This Row],[type]]="score",SUMPRODUCT($J$1:$AC$1,data[[#This Row],[ci.hts_index]:[stat.tb]]),-1)</f>
        <v>-1</v>
      </c>
      <c r="AE4096" s="1">
        <f>IF(data[[#This Row],[type]]="score",RANK(data[[#This Row],[score]],data[score])+COUNTIF($AD$3:AD4096,AD4096)-1,0)</f>
        <v>0</v>
      </c>
    </row>
    <row r="4097" spans="24:31" x14ac:dyDescent="0.25">
      <c r="X4097" s="1"/>
      <c r="Y4097" s="1"/>
      <c r="AD4097">
        <f>IF(data[[#This Row],[type]]="score",SUMPRODUCT($J$1:$AC$1,data[[#This Row],[ci.hts_index]:[stat.tb]]),-1)</f>
        <v>-1</v>
      </c>
      <c r="AE4097" s="1">
        <f>IF(data[[#This Row],[type]]="score",RANK(data[[#This Row],[score]],data[score])+COUNTIF($AD$3:AD4097,AD4097)-1,0)</f>
        <v>0</v>
      </c>
    </row>
    <row r="4098" spans="24:31" x14ac:dyDescent="0.25">
      <c r="X4098" s="1"/>
      <c r="Y4098" s="1"/>
      <c r="AD4098">
        <f>IF(data[[#This Row],[type]]="score",SUMPRODUCT($J$1:$AC$1,data[[#This Row],[ci.hts_index]:[stat.tb]]),-1)</f>
        <v>-1</v>
      </c>
      <c r="AE4098" s="1">
        <f>IF(data[[#This Row],[type]]="score",RANK(data[[#This Row],[score]],data[score])+COUNTIF($AD$3:AD4098,AD4098)-1,0)</f>
        <v>0</v>
      </c>
    </row>
    <row r="4099" spans="24:31" x14ac:dyDescent="0.25">
      <c r="X4099" s="1"/>
      <c r="Y4099" s="1"/>
      <c r="AD4099">
        <f>IF(data[[#This Row],[type]]="score",SUMPRODUCT($J$1:$AC$1,data[[#This Row],[ci.hts_index]:[stat.tb]]),-1)</f>
        <v>-1</v>
      </c>
      <c r="AE4099" s="1">
        <f>IF(data[[#This Row],[type]]="score",RANK(data[[#This Row],[score]],data[score])+COUNTIF($AD$3:AD4099,AD4099)-1,0)</f>
        <v>0</v>
      </c>
    </row>
    <row r="4100" spans="24:31" x14ac:dyDescent="0.25">
      <c r="X4100" s="1"/>
      <c r="Y4100" s="1"/>
      <c r="AD4100">
        <f>IF(data[[#This Row],[type]]="score",SUMPRODUCT($J$1:$AC$1,data[[#This Row],[ci.hts_index]:[stat.tb]]),-1)</f>
        <v>-1</v>
      </c>
      <c r="AE4100" s="1">
        <f>IF(data[[#This Row],[type]]="score",RANK(data[[#This Row],[score]],data[score])+COUNTIF($AD$3:AD4100,AD4100)-1,0)</f>
        <v>0</v>
      </c>
    </row>
    <row r="4101" spans="24:31" x14ac:dyDescent="0.25">
      <c r="X4101" s="1"/>
      <c r="Y4101" s="1"/>
      <c r="AD4101">
        <f>IF(data[[#This Row],[type]]="score",SUMPRODUCT($J$1:$AC$1,data[[#This Row],[ci.hts_index]:[stat.tb]]),-1)</f>
        <v>-1</v>
      </c>
      <c r="AE4101" s="1">
        <f>IF(data[[#This Row],[type]]="score",RANK(data[[#This Row],[score]],data[score])+COUNTIF($AD$3:AD4101,AD4101)-1,0)</f>
        <v>0</v>
      </c>
    </row>
    <row r="4102" spans="24:31" x14ac:dyDescent="0.25">
      <c r="X4102" s="1"/>
      <c r="Y4102" s="1"/>
      <c r="AD4102">
        <f>IF(data[[#This Row],[type]]="score",SUMPRODUCT($J$1:$AC$1,data[[#This Row],[ci.hts_index]:[stat.tb]]),-1)</f>
        <v>-1</v>
      </c>
      <c r="AE4102" s="1">
        <f>IF(data[[#This Row],[type]]="score",RANK(data[[#This Row],[score]],data[score])+COUNTIF($AD$3:AD4102,AD4102)-1,0)</f>
        <v>0</v>
      </c>
    </row>
    <row r="4103" spans="24:31" x14ac:dyDescent="0.25">
      <c r="X4103" s="1"/>
      <c r="Y4103" s="1"/>
      <c r="AD4103">
        <f>IF(data[[#This Row],[type]]="score",SUMPRODUCT($J$1:$AC$1,data[[#This Row],[ci.hts_index]:[stat.tb]]),-1)</f>
        <v>-1</v>
      </c>
      <c r="AE4103" s="1">
        <f>IF(data[[#This Row],[type]]="score",RANK(data[[#This Row],[score]],data[score])+COUNTIF($AD$3:AD4103,AD4103)-1,0)</f>
        <v>0</v>
      </c>
    </row>
    <row r="4104" spans="24:31" x14ac:dyDescent="0.25">
      <c r="X4104" s="1"/>
      <c r="Y4104" s="1"/>
      <c r="AD4104">
        <f>IF(data[[#This Row],[type]]="score",SUMPRODUCT($J$1:$AC$1,data[[#This Row],[ci.hts_index]:[stat.tb]]),-1)</f>
        <v>-1</v>
      </c>
      <c r="AE4104" s="1">
        <f>IF(data[[#This Row],[type]]="score",RANK(data[[#This Row],[score]],data[score])+COUNTIF($AD$3:AD4104,AD4104)-1,0)</f>
        <v>0</v>
      </c>
    </row>
    <row r="4105" spans="24:31" x14ac:dyDescent="0.25">
      <c r="X4105" s="1"/>
      <c r="Y4105" s="1"/>
      <c r="AD4105">
        <f>IF(data[[#This Row],[type]]="score",SUMPRODUCT($J$1:$AC$1,data[[#This Row],[ci.hts_index]:[stat.tb]]),-1)</f>
        <v>-1</v>
      </c>
      <c r="AE4105" s="1">
        <f>IF(data[[#This Row],[type]]="score",RANK(data[[#This Row],[score]],data[score])+COUNTIF($AD$3:AD4105,AD4105)-1,0)</f>
        <v>0</v>
      </c>
    </row>
    <row r="4106" spans="24:31" x14ac:dyDescent="0.25">
      <c r="X4106" s="1"/>
      <c r="Y4106" s="1"/>
      <c r="AD4106">
        <f>IF(data[[#This Row],[type]]="score",SUMPRODUCT($J$1:$AC$1,data[[#This Row],[ci.hts_index]:[stat.tb]]),-1)</f>
        <v>-1</v>
      </c>
      <c r="AE4106" s="1">
        <f>IF(data[[#This Row],[type]]="score",RANK(data[[#This Row],[score]],data[score])+COUNTIF($AD$3:AD4106,AD4106)-1,0)</f>
        <v>0</v>
      </c>
    </row>
    <row r="4107" spans="24:31" x14ac:dyDescent="0.25">
      <c r="X4107" s="1"/>
      <c r="Y4107" s="1"/>
      <c r="AD4107">
        <f>IF(data[[#This Row],[type]]="score",SUMPRODUCT($J$1:$AC$1,data[[#This Row],[ci.hts_index]:[stat.tb]]),-1)</f>
        <v>-1</v>
      </c>
      <c r="AE4107" s="1">
        <f>IF(data[[#This Row],[type]]="score",RANK(data[[#This Row],[score]],data[score])+COUNTIF($AD$3:AD4107,AD4107)-1,0)</f>
        <v>0</v>
      </c>
    </row>
    <row r="4108" spans="24:31" x14ac:dyDescent="0.25">
      <c r="X4108" s="1"/>
      <c r="Y4108" s="1"/>
      <c r="AD4108">
        <f>IF(data[[#This Row],[type]]="score",SUMPRODUCT($J$1:$AC$1,data[[#This Row],[ci.hts_index]:[stat.tb]]),-1)</f>
        <v>-1</v>
      </c>
      <c r="AE4108" s="1">
        <f>IF(data[[#This Row],[type]]="score",RANK(data[[#This Row],[score]],data[score])+COUNTIF($AD$3:AD4108,AD4108)-1,0)</f>
        <v>0</v>
      </c>
    </row>
    <row r="4109" spans="24:31" x14ac:dyDescent="0.25">
      <c r="X4109" s="1"/>
      <c r="Y4109" s="1"/>
      <c r="AD4109">
        <f>IF(data[[#This Row],[type]]="score",SUMPRODUCT($J$1:$AC$1,data[[#This Row],[ci.hts_index]:[stat.tb]]),-1)</f>
        <v>-1</v>
      </c>
      <c r="AE4109" s="1">
        <f>IF(data[[#This Row],[type]]="score",RANK(data[[#This Row],[score]],data[score])+COUNTIF($AD$3:AD4109,AD4109)-1,0)</f>
        <v>0</v>
      </c>
    </row>
    <row r="4110" spans="24:31" x14ac:dyDescent="0.25">
      <c r="X4110" s="1"/>
      <c r="Y4110" s="1"/>
      <c r="AD4110">
        <f>IF(data[[#This Row],[type]]="score",SUMPRODUCT($J$1:$AC$1,data[[#This Row],[ci.hts_index]:[stat.tb]]),-1)</f>
        <v>-1</v>
      </c>
      <c r="AE4110" s="1">
        <f>IF(data[[#This Row],[type]]="score",RANK(data[[#This Row],[score]],data[score])+COUNTIF($AD$3:AD4110,AD4110)-1,0)</f>
        <v>0</v>
      </c>
    </row>
    <row r="4111" spans="24:31" x14ac:dyDescent="0.25">
      <c r="X4111" s="1"/>
      <c r="Y4111" s="1"/>
      <c r="AD4111">
        <f>IF(data[[#This Row],[type]]="score",SUMPRODUCT($J$1:$AC$1,data[[#This Row],[ci.hts_index]:[stat.tb]]),-1)</f>
        <v>-1</v>
      </c>
      <c r="AE4111" s="1">
        <f>IF(data[[#This Row],[type]]="score",RANK(data[[#This Row],[score]],data[score])+COUNTIF($AD$3:AD4111,AD4111)-1,0)</f>
        <v>0</v>
      </c>
    </row>
    <row r="4112" spans="24:31" x14ac:dyDescent="0.25">
      <c r="X4112" s="1"/>
      <c r="Y4112" s="1"/>
      <c r="AD4112">
        <f>IF(data[[#This Row],[type]]="score",SUMPRODUCT($J$1:$AC$1,data[[#This Row],[ci.hts_index]:[stat.tb]]),-1)</f>
        <v>-1</v>
      </c>
      <c r="AE4112" s="1">
        <f>IF(data[[#This Row],[type]]="score",RANK(data[[#This Row],[score]],data[score])+COUNTIF($AD$3:AD4112,AD4112)-1,0)</f>
        <v>0</v>
      </c>
    </row>
    <row r="4113" spans="24:31" x14ac:dyDescent="0.25">
      <c r="X4113" s="1"/>
      <c r="Y4113" s="1"/>
      <c r="AD4113">
        <f>IF(data[[#This Row],[type]]="score",SUMPRODUCT($J$1:$AC$1,data[[#This Row],[ci.hts_index]:[stat.tb]]),-1)</f>
        <v>-1</v>
      </c>
      <c r="AE4113" s="1">
        <f>IF(data[[#This Row],[type]]="score",RANK(data[[#This Row],[score]],data[score])+COUNTIF($AD$3:AD4113,AD4113)-1,0)</f>
        <v>0</v>
      </c>
    </row>
    <row r="4114" spans="24:31" x14ac:dyDescent="0.25">
      <c r="X4114" s="1"/>
      <c r="Y4114" s="1"/>
      <c r="AD4114">
        <f>IF(data[[#This Row],[type]]="score",SUMPRODUCT($J$1:$AC$1,data[[#This Row],[ci.hts_index]:[stat.tb]]),-1)</f>
        <v>-1</v>
      </c>
      <c r="AE4114" s="1">
        <f>IF(data[[#This Row],[type]]="score",RANK(data[[#This Row],[score]],data[score])+COUNTIF($AD$3:AD4114,AD4114)-1,0)</f>
        <v>0</v>
      </c>
    </row>
    <row r="4115" spans="24:31" x14ac:dyDescent="0.25">
      <c r="X4115" s="1"/>
      <c r="Y4115" s="1"/>
      <c r="AD4115">
        <f>IF(data[[#This Row],[type]]="score",SUMPRODUCT($J$1:$AC$1,data[[#This Row],[ci.hts_index]:[stat.tb]]),-1)</f>
        <v>-1</v>
      </c>
      <c r="AE4115" s="1">
        <f>IF(data[[#This Row],[type]]="score",RANK(data[[#This Row],[score]],data[score])+COUNTIF($AD$3:AD4115,AD4115)-1,0)</f>
        <v>0</v>
      </c>
    </row>
    <row r="4116" spans="24:31" x14ac:dyDescent="0.25">
      <c r="X4116" s="1"/>
      <c r="Y4116" s="1"/>
      <c r="AD4116">
        <f>IF(data[[#This Row],[type]]="score",SUMPRODUCT($J$1:$AC$1,data[[#This Row],[ci.hts_index]:[stat.tb]]),-1)</f>
        <v>-1</v>
      </c>
      <c r="AE4116" s="1">
        <f>IF(data[[#This Row],[type]]="score",RANK(data[[#This Row],[score]],data[score])+COUNTIF($AD$3:AD4116,AD4116)-1,0)</f>
        <v>0</v>
      </c>
    </row>
    <row r="4117" spans="24:31" x14ac:dyDescent="0.25">
      <c r="X4117" s="1"/>
      <c r="Y4117" s="1"/>
      <c r="AD4117">
        <f>IF(data[[#This Row],[type]]="score",SUMPRODUCT($J$1:$AC$1,data[[#This Row],[ci.hts_index]:[stat.tb]]),-1)</f>
        <v>-1</v>
      </c>
      <c r="AE4117" s="1">
        <f>IF(data[[#This Row],[type]]="score",RANK(data[[#This Row],[score]],data[score])+COUNTIF($AD$3:AD4117,AD4117)-1,0)</f>
        <v>0</v>
      </c>
    </row>
    <row r="4118" spans="24:31" x14ac:dyDescent="0.25">
      <c r="X4118" s="1"/>
      <c r="Y4118" s="1"/>
      <c r="AD4118">
        <f>IF(data[[#This Row],[type]]="score",SUMPRODUCT($J$1:$AC$1,data[[#This Row],[ci.hts_index]:[stat.tb]]),-1)</f>
        <v>-1</v>
      </c>
      <c r="AE4118" s="1">
        <f>IF(data[[#This Row],[type]]="score",RANK(data[[#This Row],[score]],data[score])+COUNTIF($AD$3:AD4118,AD4118)-1,0)</f>
        <v>0</v>
      </c>
    </row>
    <row r="4119" spans="24:31" x14ac:dyDescent="0.25">
      <c r="X4119" s="1"/>
      <c r="Y4119" s="1"/>
      <c r="AD4119">
        <f>IF(data[[#This Row],[type]]="score",SUMPRODUCT($J$1:$AC$1,data[[#This Row],[ci.hts_index]:[stat.tb]]),-1)</f>
        <v>-1</v>
      </c>
      <c r="AE4119" s="1">
        <f>IF(data[[#This Row],[type]]="score",RANK(data[[#This Row],[score]],data[score])+COUNTIF($AD$3:AD4119,AD4119)-1,0)</f>
        <v>0</v>
      </c>
    </row>
    <row r="4120" spans="24:31" x14ac:dyDescent="0.25">
      <c r="X4120" s="1"/>
      <c r="Y4120" s="1"/>
      <c r="AD4120">
        <f>IF(data[[#This Row],[type]]="score",SUMPRODUCT($J$1:$AC$1,data[[#This Row],[ci.hts_index]:[stat.tb]]),-1)</f>
        <v>-1</v>
      </c>
      <c r="AE4120" s="1">
        <f>IF(data[[#This Row],[type]]="score",RANK(data[[#This Row],[score]],data[score])+COUNTIF($AD$3:AD4120,AD4120)-1,0)</f>
        <v>0</v>
      </c>
    </row>
    <row r="4121" spans="24:31" x14ac:dyDescent="0.25">
      <c r="X4121" s="1"/>
      <c r="Y4121" s="1"/>
      <c r="AD4121">
        <f>IF(data[[#This Row],[type]]="score",SUMPRODUCT($J$1:$AC$1,data[[#This Row],[ci.hts_index]:[stat.tb]]),-1)</f>
        <v>-1</v>
      </c>
      <c r="AE4121" s="1">
        <f>IF(data[[#This Row],[type]]="score",RANK(data[[#This Row],[score]],data[score])+COUNTIF($AD$3:AD4121,AD4121)-1,0)</f>
        <v>0</v>
      </c>
    </row>
    <row r="4122" spans="24:31" x14ac:dyDescent="0.25">
      <c r="X4122" s="1"/>
      <c r="Y4122" s="1"/>
      <c r="AD4122">
        <f>IF(data[[#This Row],[type]]="score",SUMPRODUCT($J$1:$AC$1,data[[#This Row],[ci.hts_index]:[stat.tb]]),-1)</f>
        <v>-1</v>
      </c>
      <c r="AE4122" s="1">
        <f>IF(data[[#This Row],[type]]="score",RANK(data[[#This Row],[score]],data[score])+COUNTIF($AD$3:AD4122,AD4122)-1,0)</f>
        <v>0</v>
      </c>
    </row>
    <row r="4123" spans="24:31" x14ac:dyDescent="0.25">
      <c r="X4123" s="1"/>
      <c r="Y4123" s="1"/>
      <c r="AD4123">
        <f>IF(data[[#This Row],[type]]="score",SUMPRODUCT($J$1:$AC$1,data[[#This Row],[ci.hts_index]:[stat.tb]]),-1)</f>
        <v>-1</v>
      </c>
      <c r="AE4123" s="1">
        <f>IF(data[[#This Row],[type]]="score",RANK(data[[#This Row],[score]],data[score])+COUNTIF($AD$3:AD4123,AD4123)-1,0)</f>
        <v>0</v>
      </c>
    </row>
    <row r="4124" spans="24:31" x14ac:dyDescent="0.25">
      <c r="X4124" s="1"/>
      <c r="Y4124" s="1"/>
      <c r="AD4124">
        <f>IF(data[[#This Row],[type]]="score",SUMPRODUCT($J$1:$AC$1,data[[#This Row],[ci.hts_index]:[stat.tb]]),-1)</f>
        <v>-1</v>
      </c>
      <c r="AE4124" s="1">
        <f>IF(data[[#This Row],[type]]="score",RANK(data[[#This Row],[score]],data[score])+COUNTIF($AD$3:AD4124,AD4124)-1,0)</f>
        <v>0</v>
      </c>
    </row>
    <row r="4125" spans="24:31" x14ac:dyDescent="0.25">
      <c r="X4125" s="1"/>
      <c r="Y4125" s="1"/>
      <c r="AD4125">
        <f>IF(data[[#This Row],[type]]="score",SUMPRODUCT($J$1:$AC$1,data[[#This Row],[ci.hts_index]:[stat.tb]]),-1)</f>
        <v>-1</v>
      </c>
      <c r="AE4125" s="1">
        <f>IF(data[[#This Row],[type]]="score",RANK(data[[#This Row],[score]],data[score])+COUNTIF($AD$3:AD4125,AD4125)-1,0)</f>
        <v>0</v>
      </c>
    </row>
    <row r="4126" spans="24:31" x14ac:dyDescent="0.25">
      <c r="X4126" s="1"/>
      <c r="Y4126" s="1"/>
      <c r="AD4126">
        <f>IF(data[[#This Row],[type]]="score",SUMPRODUCT($J$1:$AC$1,data[[#This Row],[ci.hts_index]:[stat.tb]]),-1)</f>
        <v>-1</v>
      </c>
      <c r="AE4126" s="1">
        <f>IF(data[[#This Row],[type]]="score",RANK(data[[#This Row],[score]],data[score])+COUNTIF($AD$3:AD4126,AD4126)-1,0)</f>
        <v>0</v>
      </c>
    </row>
    <row r="4127" spans="24:31" x14ac:dyDescent="0.25">
      <c r="X4127" s="1"/>
      <c r="Y4127" s="1"/>
      <c r="AD4127">
        <f>IF(data[[#This Row],[type]]="score",SUMPRODUCT($J$1:$AC$1,data[[#This Row],[ci.hts_index]:[stat.tb]]),-1)</f>
        <v>-1</v>
      </c>
      <c r="AE4127" s="1">
        <f>IF(data[[#This Row],[type]]="score",RANK(data[[#This Row],[score]],data[score])+COUNTIF($AD$3:AD4127,AD4127)-1,0)</f>
        <v>0</v>
      </c>
    </row>
    <row r="4128" spans="24:31" x14ac:dyDescent="0.25">
      <c r="X4128" s="1"/>
      <c r="Y4128" s="1"/>
      <c r="AD4128">
        <f>IF(data[[#This Row],[type]]="score",SUMPRODUCT($J$1:$AC$1,data[[#This Row],[ci.hts_index]:[stat.tb]]),-1)</f>
        <v>-1</v>
      </c>
      <c r="AE4128" s="1">
        <f>IF(data[[#This Row],[type]]="score",RANK(data[[#This Row],[score]],data[score])+COUNTIF($AD$3:AD4128,AD4128)-1,0)</f>
        <v>0</v>
      </c>
    </row>
    <row r="4129" spans="24:31" x14ac:dyDescent="0.25">
      <c r="X4129" s="1"/>
      <c r="Y4129" s="1"/>
      <c r="AD4129">
        <f>IF(data[[#This Row],[type]]="score",SUMPRODUCT($J$1:$AC$1,data[[#This Row],[ci.hts_index]:[stat.tb]]),-1)</f>
        <v>-1</v>
      </c>
      <c r="AE4129" s="1">
        <f>IF(data[[#This Row],[type]]="score",RANK(data[[#This Row],[score]],data[score])+COUNTIF($AD$3:AD4129,AD4129)-1,0)</f>
        <v>0</v>
      </c>
    </row>
    <row r="4130" spans="24:31" x14ac:dyDescent="0.25">
      <c r="X4130" s="1"/>
      <c r="Y4130" s="1"/>
      <c r="AD4130">
        <f>IF(data[[#This Row],[type]]="score",SUMPRODUCT($J$1:$AC$1,data[[#This Row],[ci.hts_index]:[stat.tb]]),-1)</f>
        <v>-1</v>
      </c>
      <c r="AE4130" s="1">
        <f>IF(data[[#This Row],[type]]="score",RANK(data[[#This Row],[score]],data[score])+COUNTIF($AD$3:AD4130,AD4130)-1,0)</f>
        <v>0</v>
      </c>
    </row>
    <row r="4131" spans="24:31" x14ac:dyDescent="0.25">
      <c r="X4131" s="1"/>
      <c r="Y4131" s="1"/>
      <c r="AD4131">
        <f>IF(data[[#This Row],[type]]="score",SUMPRODUCT($J$1:$AC$1,data[[#This Row],[ci.hts_index]:[stat.tb]]),-1)</f>
        <v>-1</v>
      </c>
      <c r="AE4131" s="1">
        <f>IF(data[[#This Row],[type]]="score",RANK(data[[#This Row],[score]],data[score])+COUNTIF($AD$3:AD4131,AD4131)-1,0)</f>
        <v>0</v>
      </c>
    </row>
    <row r="4132" spans="24:31" x14ac:dyDescent="0.25">
      <c r="X4132" s="1"/>
      <c r="Y4132" s="1"/>
      <c r="AD4132">
        <f>IF(data[[#This Row],[type]]="score",SUMPRODUCT($J$1:$AC$1,data[[#This Row],[ci.hts_index]:[stat.tb]]),-1)</f>
        <v>-1</v>
      </c>
      <c r="AE4132" s="1">
        <f>IF(data[[#This Row],[type]]="score",RANK(data[[#This Row],[score]],data[score])+COUNTIF($AD$3:AD4132,AD4132)-1,0)</f>
        <v>0</v>
      </c>
    </row>
    <row r="4133" spans="24:31" x14ac:dyDescent="0.25">
      <c r="X4133" s="1"/>
      <c r="Y4133" s="1"/>
      <c r="AD4133">
        <f>IF(data[[#This Row],[type]]="score",SUMPRODUCT($J$1:$AC$1,data[[#This Row],[ci.hts_index]:[stat.tb]]),-1)</f>
        <v>-1</v>
      </c>
      <c r="AE4133" s="1">
        <f>IF(data[[#This Row],[type]]="score",RANK(data[[#This Row],[score]],data[score])+COUNTIF($AD$3:AD4133,AD4133)-1,0)</f>
        <v>0</v>
      </c>
    </row>
    <row r="4134" spans="24:31" x14ac:dyDescent="0.25">
      <c r="X4134" s="1"/>
      <c r="Y4134" s="1"/>
      <c r="AD4134">
        <f>IF(data[[#This Row],[type]]="score",SUMPRODUCT($J$1:$AC$1,data[[#This Row],[ci.hts_index]:[stat.tb]]),-1)</f>
        <v>-1</v>
      </c>
      <c r="AE4134" s="1">
        <f>IF(data[[#This Row],[type]]="score",RANK(data[[#This Row],[score]],data[score])+COUNTIF($AD$3:AD4134,AD4134)-1,0)</f>
        <v>0</v>
      </c>
    </row>
    <row r="4135" spans="24:31" x14ac:dyDescent="0.25">
      <c r="X4135" s="1"/>
      <c r="Y4135" s="1"/>
      <c r="AD4135">
        <f>IF(data[[#This Row],[type]]="score",SUMPRODUCT($J$1:$AC$1,data[[#This Row],[ci.hts_index]:[stat.tb]]),-1)</f>
        <v>-1</v>
      </c>
      <c r="AE4135" s="1">
        <f>IF(data[[#This Row],[type]]="score",RANK(data[[#This Row],[score]],data[score])+COUNTIF($AD$3:AD4135,AD4135)-1,0)</f>
        <v>0</v>
      </c>
    </row>
    <row r="4136" spans="24:31" x14ac:dyDescent="0.25">
      <c r="X4136" s="1"/>
      <c r="Y4136" s="1"/>
      <c r="AD4136">
        <f>IF(data[[#This Row],[type]]="score",SUMPRODUCT($J$1:$AC$1,data[[#This Row],[ci.hts_index]:[stat.tb]]),-1)</f>
        <v>-1</v>
      </c>
      <c r="AE4136" s="1">
        <f>IF(data[[#This Row],[type]]="score",RANK(data[[#This Row],[score]],data[score])+COUNTIF($AD$3:AD4136,AD4136)-1,0)</f>
        <v>0</v>
      </c>
    </row>
    <row r="4137" spans="24:31" x14ac:dyDescent="0.25">
      <c r="X4137" s="1"/>
      <c r="Y4137" s="1"/>
      <c r="AD4137">
        <f>IF(data[[#This Row],[type]]="score",SUMPRODUCT($J$1:$AC$1,data[[#This Row],[ci.hts_index]:[stat.tb]]),-1)</f>
        <v>-1</v>
      </c>
      <c r="AE4137" s="1">
        <f>IF(data[[#This Row],[type]]="score",RANK(data[[#This Row],[score]],data[score])+COUNTIF($AD$3:AD4137,AD4137)-1,0)</f>
        <v>0</v>
      </c>
    </row>
    <row r="4138" spans="24:31" x14ac:dyDescent="0.25">
      <c r="X4138" s="1"/>
      <c r="Y4138" s="1"/>
      <c r="AD4138">
        <f>IF(data[[#This Row],[type]]="score",SUMPRODUCT($J$1:$AC$1,data[[#This Row],[ci.hts_index]:[stat.tb]]),-1)</f>
        <v>-1</v>
      </c>
      <c r="AE4138" s="1">
        <f>IF(data[[#This Row],[type]]="score",RANK(data[[#This Row],[score]],data[score])+COUNTIF($AD$3:AD4138,AD4138)-1,0)</f>
        <v>0</v>
      </c>
    </row>
    <row r="4139" spans="24:31" x14ac:dyDescent="0.25">
      <c r="X4139" s="1"/>
      <c r="Y4139" s="1"/>
      <c r="AD4139">
        <f>IF(data[[#This Row],[type]]="score",SUMPRODUCT($J$1:$AC$1,data[[#This Row],[ci.hts_index]:[stat.tb]]),-1)</f>
        <v>-1</v>
      </c>
      <c r="AE4139" s="1">
        <f>IF(data[[#This Row],[type]]="score",RANK(data[[#This Row],[score]],data[score])+COUNTIF($AD$3:AD4139,AD4139)-1,0)</f>
        <v>0</v>
      </c>
    </row>
    <row r="4140" spans="24:31" x14ac:dyDescent="0.25">
      <c r="X4140" s="1"/>
      <c r="Y4140" s="1"/>
      <c r="AD4140">
        <f>IF(data[[#This Row],[type]]="score",SUMPRODUCT($J$1:$AC$1,data[[#This Row],[ci.hts_index]:[stat.tb]]),-1)</f>
        <v>-1</v>
      </c>
      <c r="AE4140" s="1">
        <f>IF(data[[#This Row],[type]]="score",RANK(data[[#This Row],[score]],data[score])+COUNTIF($AD$3:AD4140,AD4140)-1,0)</f>
        <v>0</v>
      </c>
    </row>
    <row r="4141" spans="24:31" x14ac:dyDescent="0.25">
      <c r="X4141" s="1"/>
      <c r="Y4141" s="1"/>
      <c r="AD4141">
        <f>IF(data[[#This Row],[type]]="score",SUMPRODUCT($J$1:$AC$1,data[[#This Row],[ci.hts_index]:[stat.tb]]),-1)</f>
        <v>-1</v>
      </c>
      <c r="AE4141" s="1">
        <f>IF(data[[#This Row],[type]]="score",RANK(data[[#This Row],[score]],data[score])+COUNTIF($AD$3:AD4141,AD4141)-1,0)</f>
        <v>0</v>
      </c>
    </row>
    <row r="4142" spans="24:31" x14ac:dyDescent="0.25">
      <c r="X4142" s="1"/>
      <c r="Y4142" s="1"/>
      <c r="AD4142">
        <f>IF(data[[#This Row],[type]]="score",SUMPRODUCT($J$1:$AC$1,data[[#This Row],[ci.hts_index]:[stat.tb]]),-1)</f>
        <v>-1</v>
      </c>
      <c r="AE4142" s="1">
        <f>IF(data[[#This Row],[type]]="score",RANK(data[[#This Row],[score]],data[score])+COUNTIF($AD$3:AD4142,AD4142)-1,0)</f>
        <v>0</v>
      </c>
    </row>
    <row r="4143" spans="24:31" x14ac:dyDescent="0.25">
      <c r="X4143" s="1"/>
      <c r="Y4143" s="1"/>
      <c r="AD4143">
        <f>IF(data[[#This Row],[type]]="score",SUMPRODUCT($J$1:$AC$1,data[[#This Row],[ci.hts_index]:[stat.tb]]),-1)</f>
        <v>-1</v>
      </c>
      <c r="AE4143" s="1">
        <f>IF(data[[#This Row],[type]]="score",RANK(data[[#This Row],[score]],data[score])+COUNTIF($AD$3:AD4143,AD4143)-1,0)</f>
        <v>0</v>
      </c>
    </row>
    <row r="4144" spans="24:31" x14ac:dyDescent="0.25">
      <c r="X4144" s="1"/>
      <c r="Y4144" s="1"/>
      <c r="AD4144">
        <f>IF(data[[#This Row],[type]]="score",SUMPRODUCT($J$1:$AC$1,data[[#This Row],[ci.hts_index]:[stat.tb]]),-1)</f>
        <v>-1</v>
      </c>
      <c r="AE4144" s="1">
        <f>IF(data[[#This Row],[type]]="score",RANK(data[[#This Row],[score]],data[score])+COUNTIF($AD$3:AD4144,AD4144)-1,0)</f>
        <v>0</v>
      </c>
    </row>
    <row r="4145" spans="24:31" x14ac:dyDescent="0.25">
      <c r="X4145" s="1"/>
      <c r="Y4145" s="1"/>
      <c r="AD4145">
        <f>IF(data[[#This Row],[type]]="score",SUMPRODUCT($J$1:$AC$1,data[[#This Row],[ci.hts_index]:[stat.tb]]),-1)</f>
        <v>-1</v>
      </c>
      <c r="AE4145" s="1">
        <f>IF(data[[#This Row],[type]]="score",RANK(data[[#This Row],[score]],data[score])+COUNTIF($AD$3:AD4145,AD4145)-1,0)</f>
        <v>0</v>
      </c>
    </row>
    <row r="4146" spans="24:31" x14ac:dyDescent="0.25">
      <c r="X4146" s="1"/>
      <c r="Y4146" s="1"/>
      <c r="AD4146">
        <f>IF(data[[#This Row],[type]]="score",SUMPRODUCT($J$1:$AC$1,data[[#This Row],[ci.hts_index]:[stat.tb]]),-1)</f>
        <v>-1</v>
      </c>
      <c r="AE4146" s="1">
        <f>IF(data[[#This Row],[type]]="score",RANK(data[[#This Row],[score]],data[score])+COUNTIF($AD$3:AD4146,AD4146)-1,0)</f>
        <v>0</v>
      </c>
    </row>
    <row r="4147" spans="24:31" x14ac:dyDescent="0.25">
      <c r="X4147" s="1"/>
      <c r="Y4147" s="1"/>
      <c r="AD4147">
        <f>IF(data[[#This Row],[type]]="score",SUMPRODUCT($J$1:$AC$1,data[[#This Row],[ci.hts_index]:[stat.tb]]),-1)</f>
        <v>-1</v>
      </c>
      <c r="AE4147" s="1">
        <f>IF(data[[#This Row],[type]]="score",RANK(data[[#This Row],[score]],data[score])+COUNTIF($AD$3:AD4147,AD4147)-1,0)</f>
        <v>0</v>
      </c>
    </row>
    <row r="4148" spans="24:31" x14ac:dyDescent="0.25">
      <c r="X4148" s="1"/>
      <c r="Y4148" s="1"/>
      <c r="AD4148">
        <f>IF(data[[#This Row],[type]]="score",SUMPRODUCT($J$1:$AC$1,data[[#This Row],[ci.hts_index]:[stat.tb]]),-1)</f>
        <v>-1</v>
      </c>
      <c r="AE4148" s="1">
        <f>IF(data[[#This Row],[type]]="score",RANK(data[[#This Row],[score]],data[score])+COUNTIF($AD$3:AD4148,AD4148)-1,0)</f>
        <v>0</v>
      </c>
    </row>
    <row r="4149" spans="24:31" x14ac:dyDescent="0.25">
      <c r="X4149" s="1"/>
      <c r="Y4149" s="1"/>
      <c r="AD4149">
        <f>IF(data[[#This Row],[type]]="score",SUMPRODUCT($J$1:$AC$1,data[[#This Row],[ci.hts_index]:[stat.tb]]),-1)</f>
        <v>-1</v>
      </c>
      <c r="AE4149" s="1">
        <f>IF(data[[#This Row],[type]]="score",RANK(data[[#This Row],[score]],data[score])+COUNTIF($AD$3:AD4149,AD4149)-1,0)</f>
        <v>0</v>
      </c>
    </row>
    <row r="4150" spans="24:31" x14ac:dyDescent="0.25">
      <c r="X4150" s="1"/>
      <c r="Y4150" s="1"/>
      <c r="AD4150">
        <f>IF(data[[#This Row],[type]]="score",SUMPRODUCT($J$1:$AC$1,data[[#This Row],[ci.hts_index]:[stat.tb]]),-1)</f>
        <v>-1</v>
      </c>
      <c r="AE4150" s="1">
        <f>IF(data[[#This Row],[type]]="score",RANK(data[[#This Row],[score]],data[score])+COUNTIF($AD$3:AD4150,AD4150)-1,0)</f>
        <v>0</v>
      </c>
    </row>
    <row r="4151" spans="24:31" x14ac:dyDescent="0.25">
      <c r="X4151" s="1"/>
      <c r="Y4151" s="1"/>
      <c r="AD4151">
        <f>IF(data[[#This Row],[type]]="score",SUMPRODUCT($J$1:$AC$1,data[[#This Row],[ci.hts_index]:[stat.tb]]),-1)</f>
        <v>-1</v>
      </c>
      <c r="AE4151" s="1">
        <f>IF(data[[#This Row],[type]]="score",RANK(data[[#This Row],[score]],data[score])+COUNTIF($AD$3:AD4151,AD4151)-1,0)</f>
        <v>0</v>
      </c>
    </row>
    <row r="4152" spans="24:31" x14ac:dyDescent="0.25">
      <c r="X4152" s="1"/>
      <c r="Y4152" s="1"/>
      <c r="AD4152">
        <f>IF(data[[#This Row],[type]]="score",SUMPRODUCT($J$1:$AC$1,data[[#This Row],[ci.hts_index]:[stat.tb]]),-1)</f>
        <v>-1</v>
      </c>
      <c r="AE4152" s="1">
        <f>IF(data[[#This Row],[type]]="score",RANK(data[[#This Row],[score]],data[score])+COUNTIF($AD$3:AD4152,AD4152)-1,0)</f>
        <v>0</v>
      </c>
    </row>
    <row r="4153" spans="24:31" x14ac:dyDescent="0.25">
      <c r="X4153" s="1"/>
      <c r="Y4153" s="1"/>
      <c r="AD4153">
        <f>IF(data[[#This Row],[type]]="score",SUMPRODUCT($J$1:$AC$1,data[[#This Row],[ci.hts_index]:[stat.tb]]),-1)</f>
        <v>-1</v>
      </c>
      <c r="AE4153" s="1">
        <f>IF(data[[#This Row],[type]]="score",RANK(data[[#This Row],[score]],data[score])+COUNTIF($AD$3:AD4153,AD4153)-1,0)</f>
        <v>0</v>
      </c>
    </row>
    <row r="4154" spans="24:31" x14ac:dyDescent="0.25">
      <c r="X4154" s="1"/>
      <c r="Y4154" s="1"/>
      <c r="AD4154">
        <f>IF(data[[#This Row],[type]]="score",SUMPRODUCT($J$1:$AC$1,data[[#This Row],[ci.hts_index]:[stat.tb]]),-1)</f>
        <v>-1</v>
      </c>
      <c r="AE4154" s="1">
        <f>IF(data[[#This Row],[type]]="score",RANK(data[[#This Row],[score]],data[score])+COUNTIF($AD$3:AD4154,AD4154)-1,0)</f>
        <v>0</v>
      </c>
    </row>
    <row r="4155" spans="24:31" x14ac:dyDescent="0.25">
      <c r="X4155" s="1"/>
      <c r="Y4155" s="1"/>
      <c r="AD4155">
        <f>IF(data[[#This Row],[type]]="score",SUMPRODUCT($J$1:$AC$1,data[[#This Row],[ci.hts_index]:[stat.tb]]),-1)</f>
        <v>-1</v>
      </c>
      <c r="AE4155" s="1">
        <f>IF(data[[#This Row],[type]]="score",RANK(data[[#This Row],[score]],data[score])+COUNTIF($AD$3:AD4155,AD4155)-1,0)</f>
        <v>0</v>
      </c>
    </row>
    <row r="4156" spans="24:31" x14ac:dyDescent="0.25">
      <c r="X4156" s="1"/>
      <c r="Y4156" s="1"/>
      <c r="AD4156">
        <f>IF(data[[#This Row],[type]]="score",SUMPRODUCT($J$1:$AC$1,data[[#This Row],[ci.hts_index]:[stat.tb]]),-1)</f>
        <v>-1</v>
      </c>
      <c r="AE4156" s="1">
        <f>IF(data[[#This Row],[type]]="score",RANK(data[[#This Row],[score]],data[score])+COUNTIF($AD$3:AD4156,AD4156)-1,0)</f>
        <v>0</v>
      </c>
    </row>
    <row r="4157" spans="24:31" x14ac:dyDescent="0.25">
      <c r="X4157" s="1"/>
      <c r="Y4157" s="1"/>
      <c r="AD4157">
        <f>IF(data[[#This Row],[type]]="score",SUMPRODUCT($J$1:$AC$1,data[[#This Row],[ci.hts_index]:[stat.tb]]),-1)</f>
        <v>-1</v>
      </c>
      <c r="AE4157" s="1">
        <f>IF(data[[#This Row],[type]]="score",RANK(data[[#This Row],[score]],data[score])+COUNTIF($AD$3:AD4157,AD4157)-1,0)</f>
        <v>0</v>
      </c>
    </row>
    <row r="4158" spans="24:31" x14ac:dyDescent="0.25">
      <c r="X4158" s="1"/>
      <c r="Y4158" s="1"/>
      <c r="AD4158">
        <f>IF(data[[#This Row],[type]]="score",SUMPRODUCT($J$1:$AC$1,data[[#This Row],[ci.hts_index]:[stat.tb]]),-1)</f>
        <v>-1</v>
      </c>
      <c r="AE4158" s="1">
        <f>IF(data[[#This Row],[type]]="score",RANK(data[[#This Row],[score]],data[score])+COUNTIF($AD$3:AD4158,AD4158)-1,0)</f>
        <v>0</v>
      </c>
    </row>
    <row r="4159" spans="24:31" x14ac:dyDescent="0.25">
      <c r="X4159" s="1"/>
      <c r="Y4159" s="1"/>
      <c r="AD4159">
        <f>IF(data[[#This Row],[type]]="score",SUMPRODUCT($J$1:$AC$1,data[[#This Row],[ci.hts_index]:[stat.tb]]),-1)</f>
        <v>-1</v>
      </c>
      <c r="AE4159" s="1">
        <f>IF(data[[#This Row],[type]]="score",RANK(data[[#This Row],[score]],data[score])+COUNTIF($AD$3:AD4159,AD4159)-1,0)</f>
        <v>0</v>
      </c>
    </row>
    <row r="4160" spans="24:31" x14ac:dyDescent="0.25">
      <c r="X4160" s="1"/>
      <c r="Y4160" s="1"/>
      <c r="AD4160">
        <f>IF(data[[#This Row],[type]]="score",SUMPRODUCT($J$1:$AC$1,data[[#This Row],[ci.hts_index]:[stat.tb]]),-1)</f>
        <v>-1</v>
      </c>
      <c r="AE4160" s="1">
        <f>IF(data[[#This Row],[type]]="score",RANK(data[[#This Row],[score]],data[score])+COUNTIF($AD$3:AD4160,AD4160)-1,0)</f>
        <v>0</v>
      </c>
    </row>
    <row r="4161" spans="24:31" x14ac:dyDescent="0.25">
      <c r="X4161" s="1"/>
      <c r="Y4161" s="1"/>
      <c r="AD4161">
        <f>IF(data[[#This Row],[type]]="score",SUMPRODUCT($J$1:$AC$1,data[[#This Row],[ci.hts_index]:[stat.tb]]),-1)</f>
        <v>-1</v>
      </c>
      <c r="AE4161" s="1">
        <f>IF(data[[#This Row],[type]]="score",RANK(data[[#This Row],[score]],data[score])+COUNTIF($AD$3:AD4161,AD4161)-1,0)</f>
        <v>0</v>
      </c>
    </row>
    <row r="4162" spans="24:31" x14ac:dyDescent="0.25">
      <c r="X4162" s="1"/>
      <c r="Y4162" s="1"/>
      <c r="AD4162">
        <f>IF(data[[#This Row],[type]]="score",SUMPRODUCT($J$1:$AC$1,data[[#This Row],[ci.hts_index]:[stat.tb]]),-1)</f>
        <v>-1</v>
      </c>
      <c r="AE4162" s="1">
        <f>IF(data[[#This Row],[type]]="score",RANK(data[[#This Row],[score]],data[score])+COUNTIF($AD$3:AD4162,AD4162)-1,0)</f>
        <v>0</v>
      </c>
    </row>
    <row r="4163" spans="24:31" x14ac:dyDescent="0.25">
      <c r="X4163" s="1"/>
      <c r="Y4163" s="1"/>
      <c r="AD4163">
        <f>IF(data[[#This Row],[type]]="score",SUMPRODUCT($J$1:$AC$1,data[[#This Row],[ci.hts_index]:[stat.tb]]),-1)</f>
        <v>-1</v>
      </c>
      <c r="AE4163" s="1">
        <f>IF(data[[#This Row],[type]]="score",RANK(data[[#This Row],[score]],data[score])+COUNTIF($AD$3:AD4163,AD4163)-1,0)</f>
        <v>0</v>
      </c>
    </row>
    <row r="4164" spans="24:31" x14ac:dyDescent="0.25">
      <c r="X4164" s="1"/>
      <c r="Y4164" s="1"/>
      <c r="AD4164">
        <f>IF(data[[#This Row],[type]]="score",SUMPRODUCT($J$1:$AC$1,data[[#This Row],[ci.hts_index]:[stat.tb]]),-1)</f>
        <v>-1</v>
      </c>
      <c r="AE4164" s="1">
        <f>IF(data[[#This Row],[type]]="score",RANK(data[[#This Row],[score]],data[score])+COUNTIF($AD$3:AD4164,AD4164)-1,0)</f>
        <v>0</v>
      </c>
    </row>
    <row r="4165" spans="24:31" x14ac:dyDescent="0.25">
      <c r="X4165" s="1"/>
      <c r="Y4165" s="1"/>
      <c r="AD4165">
        <f>IF(data[[#This Row],[type]]="score",SUMPRODUCT($J$1:$AC$1,data[[#This Row],[ci.hts_index]:[stat.tb]]),-1)</f>
        <v>-1</v>
      </c>
      <c r="AE4165" s="1">
        <f>IF(data[[#This Row],[type]]="score",RANK(data[[#This Row],[score]],data[score])+COUNTIF($AD$3:AD4165,AD4165)-1,0)</f>
        <v>0</v>
      </c>
    </row>
    <row r="4166" spans="24:31" x14ac:dyDescent="0.25">
      <c r="X4166" s="1"/>
      <c r="Y4166" s="1"/>
      <c r="AD4166">
        <f>IF(data[[#This Row],[type]]="score",SUMPRODUCT($J$1:$AC$1,data[[#This Row],[ci.hts_index]:[stat.tb]]),-1)</f>
        <v>-1</v>
      </c>
      <c r="AE4166" s="1">
        <f>IF(data[[#This Row],[type]]="score",RANK(data[[#This Row],[score]],data[score])+COUNTIF($AD$3:AD4166,AD4166)-1,0)</f>
        <v>0</v>
      </c>
    </row>
    <row r="4167" spans="24:31" x14ac:dyDescent="0.25">
      <c r="X4167" s="1"/>
      <c r="Y4167" s="1"/>
      <c r="AD4167">
        <f>IF(data[[#This Row],[type]]="score",SUMPRODUCT($J$1:$AC$1,data[[#This Row],[ci.hts_index]:[stat.tb]]),-1)</f>
        <v>-1</v>
      </c>
      <c r="AE4167" s="1">
        <f>IF(data[[#This Row],[type]]="score",RANK(data[[#This Row],[score]],data[score])+COUNTIF($AD$3:AD4167,AD4167)-1,0)</f>
        <v>0</v>
      </c>
    </row>
    <row r="4168" spans="24:31" x14ac:dyDescent="0.25">
      <c r="X4168" s="1"/>
      <c r="Y4168" s="1"/>
      <c r="AD4168">
        <f>IF(data[[#This Row],[type]]="score",SUMPRODUCT($J$1:$AC$1,data[[#This Row],[ci.hts_index]:[stat.tb]]),-1)</f>
        <v>-1</v>
      </c>
      <c r="AE4168" s="1">
        <f>IF(data[[#This Row],[type]]="score",RANK(data[[#This Row],[score]],data[score])+COUNTIF($AD$3:AD4168,AD4168)-1,0)</f>
        <v>0</v>
      </c>
    </row>
    <row r="4169" spans="24:31" x14ac:dyDescent="0.25">
      <c r="X4169" s="1"/>
      <c r="Y4169" s="1"/>
      <c r="AD4169">
        <f>IF(data[[#This Row],[type]]="score",SUMPRODUCT($J$1:$AC$1,data[[#This Row],[ci.hts_index]:[stat.tb]]),-1)</f>
        <v>-1</v>
      </c>
      <c r="AE4169" s="1">
        <f>IF(data[[#This Row],[type]]="score",RANK(data[[#This Row],[score]],data[score])+COUNTIF($AD$3:AD4169,AD4169)-1,0)</f>
        <v>0</v>
      </c>
    </row>
    <row r="4170" spans="24:31" x14ac:dyDescent="0.25">
      <c r="X4170" s="1"/>
      <c r="Y4170" s="1"/>
      <c r="AD4170">
        <f>IF(data[[#This Row],[type]]="score",SUMPRODUCT($J$1:$AC$1,data[[#This Row],[ci.hts_index]:[stat.tb]]),-1)</f>
        <v>-1</v>
      </c>
      <c r="AE4170" s="1">
        <f>IF(data[[#This Row],[type]]="score",RANK(data[[#This Row],[score]],data[score])+COUNTIF($AD$3:AD4170,AD4170)-1,0)</f>
        <v>0</v>
      </c>
    </row>
    <row r="4171" spans="24:31" x14ac:dyDescent="0.25">
      <c r="X4171" s="1"/>
      <c r="Y4171" s="1"/>
      <c r="AD4171">
        <f>IF(data[[#This Row],[type]]="score",SUMPRODUCT($J$1:$AC$1,data[[#This Row],[ci.hts_index]:[stat.tb]]),-1)</f>
        <v>-1</v>
      </c>
      <c r="AE4171" s="1">
        <f>IF(data[[#This Row],[type]]="score",RANK(data[[#This Row],[score]],data[score])+COUNTIF($AD$3:AD4171,AD4171)-1,0)</f>
        <v>0</v>
      </c>
    </row>
    <row r="4172" spans="24:31" x14ac:dyDescent="0.25">
      <c r="X4172" s="1"/>
      <c r="Y4172" s="1"/>
      <c r="AD4172">
        <f>IF(data[[#This Row],[type]]="score",SUMPRODUCT($J$1:$AC$1,data[[#This Row],[ci.hts_index]:[stat.tb]]),-1)</f>
        <v>-1</v>
      </c>
      <c r="AE4172" s="1">
        <f>IF(data[[#This Row],[type]]="score",RANK(data[[#This Row],[score]],data[score])+COUNTIF($AD$3:AD4172,AD4172)-1,0)</f>
        <v>0</v>
      </c>
    </row>
    <row r="4173" spans="24:31" x14ac:dyDescent="0.25">
      <c r="X4173" s="1"/>
      <c r="Y4173" s="1"/>
      <c r="AD4173">
        <f>IF(data[[#This Row],[type]]="score",SUMPRODUCT($J$1:$AC$1,data[[#This Row],[ci.hts_index]:[stat.tb]]),-1)</f>
        <v>-1</v>
      </c>
      <c r="AE4173" s="1">
        <f>IF(data[[#This Row],[type]]="score",RANK(data[[#This Row],[score]],data[score])+COUNTIF($AD$3:AD4173,AD4173)-1,0)</f>
        <v>0</v>
      </c>
    </row>
    <row r="4174" spans="24:31" x14ac:dyDescent="0.25">
      <c r="X4174" s="1"/>
      <c r="Y4174" s="1"/>
      <c r="AD4174">
        <f>IF(data[[#This Row],[type]]="score",SUMPRODUCT($J$1:$AC$1,data[[#This Row],[ci.hts_index]:[stat.tb]]),-1)</f>
        <v>-1</v>
      </c>
      <c r="AE4174" s="1">
        <f>IF(data[[#This Row],[type]]="score",RANK(data[[#This Row],[score]],data[score])+COUNTIF($AD$3:AD4174,AD4174)-1,0)</f>
        <v>0</v>
      </c>
    </row>
    <row r="4175" spans="24:31" x14ac:dyDescent="0.25">
      <c r="X4175" s="1"/>
      <c r="Y4175" s="1"/>
      <c r="AD4175">
        <f>IF(data[[#This Row],[type]]="score",SUMPRODUCT($J$1:$AC$1,data[[#This Row],[ci.hts_index]:[stat.tb]]),-1)</f>
        <v>-1</v>
      </c>
      <c r="AE4175" s="1">
        <f>IF(data[[#This Row],[type]]="score",RANK(data[[#This Row],[score]],data[score])+COUNTIF($AD$3:AD4175,AD4175)-1,0)</f>
        <v>0</v>
      </c>
    </row>
    <row r="4176" spans="24:31" x14ac:dyDescent="0.25">
      <c r="X4176" s="1"/>
      <c r="Y4176" s="1"/>
      <c r="AD4176">
        <f>IF(data[[#This Row],[type]]="score",SUMPRODUCT($J$1:$AC$1,data[[#This Row],[ci.hts_index]:[stat.tb]]),-1)</f>
        <v>-1</v>
      </c>
      <c r="AE4176" s="1">
        <f>IF(data[[#This Row],[type]]="score",RANK(data[[#This Row],[score]],data[score])+COUNTIF($AD$3:AD4176,AD4176)-1,0)</f>
        <v>0</v>
      </c>
    </row>
    <row r="4177" spans="24:31" x14ac:dyDescent="0.25">
      <c r="X4177" s="1"/>
      <c r="Y4177" s="1"/>
      <c r="AD4177">
        <f>IF(data[[#This Row],[type]]="score",SUMPRODUCT($J$1:$AC$1,data[[#This Row],[ci.hts_index]:[stat.tb]]),-1)</f>
        <v>-1</v>
      </c>
      <c r="AE4177" s="1">
        <f>IF(data[[#This Row],[type]]="score",RANK(data[[#This Row],[score]],data[score])+COUNTIF($AD$3:AD4177,AD4177)-1,0)</f>
        <v>0</v>
      </c>
    </row>
    <row r="4178" spans="24:31" x14ac:dyDescent="0.25">
      <c r="X4178" s="1"/>
      <c r="Y4178" s="1"/>
      <c r="AD4178">
        <f>IF(data[[#This Row],[type]]="score",SUMPRODUCT($J$1:$AC$1,data[[#This Row],[ci.hts_index]:[stat.tb]]),-1)</f>
        <v>-1</v>
      </c>
      <c r="AE4178" s="1">
        <f>IF(data[[#This Row],[type]]="score",RANK(data[[#This Row],[score]],data[score])+COUNTIF($AD$3:AD4178,AD4178)-1,0)</f>
        <v>0</v>
      </c>
    </row>
    <row r="4179" spans="24:31" x14ac:dyDescent="0.25">
      <c r="X4179" s="1"/>
      <c r="Y4179" s="1"/>
      <c r="AD4179">
        <f>IF(data[[#This Row],[type]]="score",SUMPRODUCT($J$1:$AC$1,data[[#This Row],[ci.hts_index]:[stat.tb]]),-1)</f>
        <v>-1</v>
      </c>
      <c r="AE4179" s="1">
        <f>IF(data[[#This Row],[type]]="score",RANK(data[[#This Row],[score]],data[score])+COUNTIF($AD$3:AD4179,AD4179)-1,0)</f>
        <v>0</v>
      </c>
    </row>
    <row r="4180" spans="24:31" x14ac:dyDescent="0.25">
      <c r="X4180" s="1"/>
      <c r="Y4180" s="1"/>
      <c r="AD4180">
        <f>IF(data[[#This Row],[type]]="score",SUMPRODUCT($J$1:$AC$1,data[[#This Row],[ci.hts_index]:[stat.tb]]),-1)</f>
        <v>-1</v>
      </c>
      <c r="AE4180" s="1">
        <f>IF(data[[#This Row],[type]]="score",RANK(data[[#This Row],[score]],data[score])+COUNTIF($AD$3:AD4180,AD4180)-1,0)</f>
        <v>0</v>
      </c>
    </row>
    <row r="4181" spans="24:31" x14ac:dyDescent="0.25">
      <c r="X4181" s="1"/>
      <c r="Y4181" s="1"/>
      <c r="AD4181">
        <f>IF(data[[#This Row],[type]]="score",SUMPRODUCT($J$1:$AC$1,data[[#This Row],[ci.hts_index]:[stat.tb]]),-1)</f>
        <v>-1</v>
      </c>
      <c r="AE4181" s="1">
        <f>IF(data[[#This Row],[type]]="score",RANK(data[[#This Row],[score]],data[score])+COUNTIF($AD$3:AD4181,AD4181)-1,0)</f>
        <v>0</v>
      </c>
    </row>
    <row r="4182" spans="24:31" x14ac:dyDescent="0.25">
      <c r="X4182" s="1"/>
      <c r="Y4182" s="1"/>
      <c r="AD4182">
        <f>IF(data[[#This Row],[type]]="score",SUMPRODUCT($J$1:$AC$1,data[[#This Row],[ci.hts_index]:[stat.tb]]),-1)</f>
        <v>-1</v>
      </c>
      <c r="AE4182" s="1">
        <f>IF(data[[#This Row],[type]]="score",RANK(data[[#This Row],[score]],data[score])+COUNTIF($AD$3:AD4182,AD4182)-1,0)</f>
        <v>0</v>
      </c>
    </row>
    <row r="4183" spans="24:31" x14ac:dyDescent="0.25">
      <c r="X4183" s="1"/>
      <c r="Y4183" s="1"/>
      <c r="AD4183">
        <f>IF(data[[#This Row],[type]]="score",SUMPRODUCT($J$1:$AC$1,data[[#This Row],[ci.hts_index]:[stat.tb]]),-1)</f>
        <v>-1</v>
      </c>
      <c r="AE4183" s="1">
        <f>IF(data[[#This Row],[type]]="score",RANK(data[[#This Row],[score]],data[score])+COUNTIF($AD$3:AD4183,AD4183)-1,0)</f>
        <v>0</v>
      </c>
    </row>
    <row r="4184" spans="24:31" x14ac:dyDescent="0.25">
      <c r="X4184" s="1"/>
      <c r="Y4184" s="1"/>
      <c r="AD4184">
        <f>IF(data[[#This Row],[type]]="score",SUMPRODUCT($J$1:$AC$1,data[[#This Row],[ci.hts_index]:[stat.tb]]),-1)</f>
        <v>-1</v>
      </c>
      <c r="AE4184" s="1">
        <f>IF(data[[#This Row],[type]]="score",RANK(data[[#This Row],[score]],data[score])+COUNTIF($AD$3:AD4184,AD4184)-1,0)</f>
        <v>0</v>
      </c>
    </row>
    <row r="4185" spans="24:31" x14ac:dyDescent="0.25">
      <c r="X4185" s="1"/>
      <c r="Y4185" s="1"/>
      <c r="AD4185">
        <f>IF(data[[#This Row],[type]]="score",SUMPRODUCT($J$1:$AC$1,data[[#This Row],[ci.hts_index]:[stat.tb]]),-1)</f>
        <v>-1</v>
      </c>
      <c r="AE4185" s="1">
        <f>IF(data[[#This Row],[type]]="score",RANK(data[[#This Row],[score]],data[score])+COUNTIF($AD$3:AD4185,AD4185)-1,0)</f>
        <v>0</v>
      </c>
    </row>
    <row r="4186" spans="24:31" x14ac:dyDescent="0.25">
      <c r="X4186" s="1"/>
      <c r="Y4186" s="1"/>
      <c r="AD4186">
        <f>IF(data[[#This Row],[type]]="score",SUMPRODUCT($J$1:$AC$1,data[[#This Row],[ci.hts_index]:[stat.tb]]),-1)</f>
        <v>-1</v>
      </c>
      <c r="AE4186" s="1">
        <f>IF(data[[#This Row],[type]]="score",RANK(data[[#This Row],[score]],data[score])+COUNTIF($AD$3:AD4186,AD4186)-1,0)</f>
        <v>0</v>
      </c>
    </row>
    <row r="4187" spans="24:31" x14ac:dyDescent="0.25">
      <c r="X4187" s="1"/>
      <c r="Y4187" s="1"/>
      <c r="AD4187">
        <f>IF(data[[#This Row],[type]]="score",SUMPRODUCT($J$1:$AC$1,data[[#This Row],[ci.hts_index]:[stat.tb]]),-1)</f>
        <v>-1</v>
      </c>
      <c r="AE4187" s="1">
        <f>IF(data[[#This Row],[type]]="score",RANK(data[[#This Row],[score]],data[score])+COUNTIF($AD$3:AD4187,AD4187)-1,0)</f>
        <v>0</v>
      </c>
    </row>
    <row r="4188" spans="24:31" x14ac:dyDescent="0.25">
      <c r="X4188" s="1"/>
      <c r="Y4188" s="1"/>
      <c r="AD4188">
        <f>IF(data[[#This Row],[type]]="score",SUMPRODUCT($J$1:$AC$1,data[[#This Row],[ci.hts_index]:[stat.tb]]),-1)</f>
        <v>-1</v>
      </c>
      <c r="AE4188" s="1">
        <f>IF(data[[#This Row],[type]]="score",RANK(data[[#This Row],[score]],data[score])+COUNTIF($AD$3:AD4188,AD4188)-1,0)</f>
        <v>0</v>
      </c>
    </row>
    <row r="4189" spans="24:31" x14ac:dyDescent="0.25">
      <c r="X4189" s="1"/>
      <c r="Y4189" s="1"/>
      <c r="AD4189">
        <f>IF(data[[#This Row],[type]]="score",SUMPRODUCT($J$1:$AC$1,data[[#This Row],[ci.hts_index]:[stat.tb]]),-1)</f>
        <v>-1</v>
      </c>
      <c r="AE4189" s="1">
        <f>IF(data[[#This Row],[type]]="score",RANK(data[[#This Row],[score]],data[score])+COUNTIF($AD$3:AD4189,AD4189)-1,0)</f>
        <v>0</v>
      </c>
    </row>
    <row r="4190" spans="24:31" x14ac:dyDescent="0.25">
      <c r="X4190" s="1"/>
      <c r="Y4190" s="1"/>
      <c r="AD4190">
        <f>IF(data[[#This Row],[type]]="score",SUMPRODUCT($J$1:$AC$1,data[[#This Row],[ci.hts_index]:[stat.tb]]),-1)</f>
        <v>-1</v>
      </c>
      <c r="AE4190" s="1">
        <f>IF(data[[#This Row],[type]]="score",RANK(data[[#This Row],[score]],data[score])+COUNTIF($AD$3:AD4190,AD4190)-1,0)</f>
        <v>0</v>
      </c>
    </row>
    <row r="4191" spans="24:31" x14ac:dyDescent="0.25">
      <c r="X4191" s="1"/>
      <c r="Y4191" s="1"/>
      <c r="AD4191">
        <f>IF(data[[#This Row],[type]]="score",SUMPRODUCT($J$1:$AC$1,data[[#This Row],[ci.hts_index]:[stat.tb]]),-1)</f>
        <v>-1</v>
      </c>
      <c r="AE4191" s="1">
        <f>IF(data[[#This Row],[type]]="score",RANK(data[[#This Row],[score]],data[score])+COUNTIF($AD$3:AD4191,AD4191)-1,0)</f>
        <v>0</v>
      </c>
    </row>
    <row r="4192" spans="24:31" x14ac:dyDescent="0.25">
      <c r="X4192" s="1"/>
      <c r="Y4192" s="1"/>
      <c r="AD4192">
        <f>IF(data[[#This Row],[type]]="score",SUMPRODUCT($J$1:$AC$1,data[[#This Row],[ci.hts_index]:[stat.tb]]),-1)</f>
        <v>-1</v>
      </c>
      <c r="AE4192" s="1">
        <f>IF(data[[#This Row],[type]]="score",RANK(data[[#This Row],[score]],data[score])+COUNTIF($AD$3:AD4192,AD4192)-1,0)</f>
        <v>0</v>
      </c>
    </row>
    <row r="4193" spans="24:31" x14ac:dyDescent="0.25">
      <c r="X4193" s="1"/>
      <c r="Y4193" s="1"/>
      <c r="AD4193">
        <f>IF(data[[#This Row],[type]]="score",SUMPRODUCT($J$1:$AC$1,data[[#This Row],[ci.hts_index]:[stat.tb]]),-1)</f>
        <v>-1</v>
      </c>
      <c r="AE4193" s="1">
        <f>IF(data[[#This Row],[type]]="score",RANK(data[[#This Row],[score]],data[score])+COUNTIF($AD$3:AD4193,AD4193)-1,0)</f>
        <v>0</v>
      </c>
    </row>
    <row r="4194" spans="24:31" x14ac:dyDescent="0.25">
      <c r="X4194" s="1"/>
      <c r="Y4194" s="1"/>
      <c r="AD4194">
        <f>IF(data[[#This Row],[type]]="score",SUMPRODUCT($J$1:$AC$1,data[[#This Row],[ci.hts_index]:[stat.tb]]),-1)</f>
        <v>-1</v>
      </c>
      <c r="AE4194" s="1">
        <f>IF(data[[#This Row],[type]]="score",RANK(data[[#This Row],[score]],data[score])+COUNTIF($AD$3:AD4194,AD4194)-1,0)</f>
        <v>0</v>
      </c>
    </row>
    <row r="4195" spans="24:31" x14ac:dyDescent="0.25">
      <c r="X4195" s="1"/>
      <c r="Y4195" s="1"/>
      <c r="AD4195">
        <f>IF(data[[#This Row],[type]]="score",SUMPRODUCT($J$1:$AC$1,data[[#This Row],[ci.hts_index]:[stat.tb]]),-1)</f>
        <v>-1</v>
      </c>
      <c r="AE4195" s="1">
        <f>IF(data[[#This Row],[type]]="score",RANK(data[[#This Row],[score]],data[score])+COUNTIF($AD$3:AD4195,AD4195)-1,0)</f>
        <v>0</v>
      </c>
    </row>
    <row r="4196" spans="24:31" x14ac:dyDescent="0.25">
      <c r="X4196" s="1"/>
      <c r="Y4196" s="1"/>
      <c r="AD4196">
        <f>IF(data[[#This Row],[type]]="score",SUMPRODUCT($J$1:$AC$1,data[[#This Row],[ci.hts_index]:[stat.tb]]),-1)</f>
        <v>-1</v>
      </c>
      <c r="AE4196" s="1">
        <f>IF(data[[#This Row],[type]]="score",RANK(data[[#This Row],[score]],data[score])+COUNTIF($AD$3:AD4196,AD4196)-1,0)</f>
        <v>0</v>
      </c>
    </row>
    <row r="4197" spans="24:31" x14ac:dyDescent="0.25">
      <c r="X4197" s="1"/>
      <c r="Y4197" s="1"/>
      <c r="AD4197">
        <f>IF(data[[#This Row],[type]]="score",SUMPRODUCT($J$1:$AC$1,data[[#This Row],[ci.hts_index]:[stat.tb]]),-1)</f>
        <v>-1</v>
      </c>
      <c r="AE4197" s="1">
        <f>IF(data[[#This Row],[type]]="score",RANK(data[[#This Row],[score]],data[score])+COUNTIF($AD$3:AD4197,AD4197)-1,0)</f>
        <v>0</v>
      </c>
    </row>
    <row r="4198" spans="24:31" x14ac:dyDescent="0.25">
      <c r="X4198" s="1"/>
      <c r="Y4198" s="1"/>
      <c r="AD4198">
        <f>IF(data[[#This Row],[type]]="score",SUMPRODUCT($J$1:$AC$1,data[[#This Row],[ci.hts_index]:[stat.tb]]),-1)</f>
        <v>-1</v>
      </c>
      <c r="AE4198" s="1">
        <f>IF(data[[#This Row],[type]]="score",RANK(data[[#This Row],[score]],data[score])+COUNTIF($AD$3:AD4198,AD4198)-1,0)</f>
        <v>0</v>
      </c>
    </row>
    <row r="4199" spans="24:31" x14ac:dyDescent="0.25">
      <c r="X4199" s="1"/>
      <c r="Y4199" s="1"/>
      <c r="AD4199">
        <f>IF(data[[#This Row],[type]]="score",SUMPRODUCT($J$1:$AC$1,data[[#This Row],[ci.hts_index]:[stat.tb]]),-1)</f>
        <v>-1</v>
      </c>
      <c r="AE4199" s="1">
        <f>IF(data[[#This Row],[type]]="score",RANK(data[[#This Row],[score]],data[score])+COUNTIF($AD$3:AD4199,AD4199)-1,0)</f>
        <v>0</v>
      </c>
    </row>
    <row r="4200" spans="24:31" x14ac:dyDescent="0.25">
      <c r="X4200" s="1"/>
      <c r="Y4200" s="1"/>
      <c r="AD4200">
        <f>IF(data[[#This Row],[type]]="score",SUMPRODUCT($J$1:$AC$1,data[[#This Row],[ci.hts_index]:[stat.tb]]),-1)</f>
        <v>-1</v>
      </c>
      <c r="AE4200" s="1">
        <f>IF(data[[#This Row],[type]]="score",RANK(data[[#This Row],[score]],data[score])+COUNTIF($AD$3:AD4200,AD4200)-1,0)</f>
        <v>0</v>
      </c>
    </row>
    <row r="4201" spans="24:31" x14ac:dyDescent="0.25">
      <c r="X4201" s="1"/>
      <c r="Y4201" s="1"/>
      <c r="AD4201">
        <f>IF(data[[#This Row],[type]]="score",SUMPRODUCT($J$1:$AC$1,data[[#This Row],[ci.hts_index]:[stat.tb]]),-1)</f>
        <v>-1</v>
      </c>
      <c r="AE4201" s="1">
        <f>IF(data[[#This Row],[type]]="score",RANK(data[[#This Row],[score]],data[score])+COUNTIF($AD$3:AD4201,AD4201)-1,0)</f>
        <v>0</v>
      </c>
    </row>
    <row r="4202" spans="24:31" x14ac:dyDescent="0.25">
      <c r="X4202" s="1"/>
      <c r="Y4202" s="1"/>
      <c r="AD4202">
        <f>IF(data[[#This Row],[type]]="score",SUMPRODUCT($J$1:$AC$1,data[[#This Row],[ci.hts_index]:[stat.tb]]),-1)</f>
        <v>-1</v>
      </c>
      <c r="AE4202" s="1">
        <f>IF(data[[#This Row],[type]]="score",RANK(data[[#This Row],[score]],data[score])+COUNTIF($AD$3:AD4202,AD4202)-1,0)</f>
        <v>0</v>
      </c>
    </row>
    <row r="4203" spans="24:31" x14ac:dyDescent="0.25">
      <c r="X4203" s="1"/>
      <c r="Y4203" s="1"/>
      <c r="AD4203">
        <f>IF(data[[#This Row],[type]]="score",SUMPRODUCT($J$1:$AC$1,data[[#This Row],[ci.hts_index]:[stat.tb]]),-1)</f>
        <v>-1</v>
      </c>
      <c r="AE4203" s="1">
        <f>IF(data[[#This Row],[type]]="score",RANK(data[[#This Row],[score]],data[score])+COUNTIF($AD$3:AD4203,AD4203)-1,0)</f>
        <v>0</v>
      </c>
    </row>
    <row r="4204" spans="24:31" x14ac:dyDescent="0.25">
      <c r="X4204" s="1"/>
      <c r="Y4204" s="1"/>
      <c r="AD4204">
        <f>IF(data[[#This Row],[type]]="score",SUMPRODUCT($J$1:$AC$1,data[[#This Row],[ci.hts_index]:[stat.tb]]),-1)</f>
        <v>-1</v>
      </c>
      <c r="AE4204" s="1">
        <f>IF(data[[#This Row],[type]]="score",RANK(data[[#This Row],[score]],data[score])+COUNTIF($AD$3:AD4204,AD4204)-1,0)</f>
        <v>0</v>
      </c>
    </row>
    <row r="4205" spans="24:31" x14ac:dyDescent="0.25">
      <c r="X4205" s="1"/>
      <c r="Y4205" s="1"/>
      <c r="AD4205">
        <f>IF(data[[#This Row],[type]]="score",SUMPRODUCT($J$1:$AC$1,data[[#This Row],[ci.hts_index]:[stat.tb]]),-1)</f>
        <v>-1</v>
      </c>
      <c r="AE4205" s="1">
        <f>IF(data[[#This Row],[type]]="score",RANK(data[[#This Row],[score]],data[score])+COUNTIF($AD$3:AD4205,AD4205)-1,0)</f>
        <v>0</v>
      </c>
    </row>
    <row r="4206" spans="24:31" x14ac:dyDescent="0.25">
      <c r="X4206" s="1"/>
      <c r="Y4206" s="1"/>
      <c r="AD4206">
        <f>IF(data[[#This Row],[type]]="score",SUMPRODUCT($J$1:$AC$1,data[[#This Row],[ci.hts_index]:[stat.tb]]),-1)</f>
        <v>-1</v>
      </c>
      <c r="AE4206" s="1">
        <f>IF(data[[#This Row],[type]]="score",RANK(data[[#This Row],[score]],data[score])+COUNTIF($AD$3:AD4206,AD4206)-1,0)</f>
        <v>0</v>
      </c>
    </row>
    <row r="4207" spans="24:31" x14ac:dyDescent="0.25">
      <c r="X4207" s="1"/>
      <c r="Y4207" s="1"/>
      <c r="AD4207">
        <f>IF(data[[#This Row],[type]]="score",SUMPRODUCT($J$1:$AC$1,data[[#This Row],[ci.hts_index]:[stat.tb]]),-1)</f>
        <v>-1</v>
      </c>
      <c r="AE4207" s="1">
        <f>IF(data[[#This Row],[type]]="score",RANK(data[[#This Row],[score]],data[score])+COUNTIF($AD$3:AD4207,AD4207)-1,0)</f>
        <v>0</v>
      </c>
    </row>
    <row r="4208" spans="24:31" x14ac:dyDescent="0.25">
      <c r="X4208" s="1"/>
      <c r="Y4208" s="1"/>
      <c r="AD4208">
        <f>IF(data[[#This Row],[type]]="score",SUMPRODUCT($J$1:$AC$1,data[[#This Row],[ci.hts_index]:[stat.tb]]),-1)</f>
        <v>-1</v>
      </c>
      <c r="AE4208" s="1">
        <f>IF(data[[#This Row],[type]]="score",RANK(data[[#This Row],[score]],data[score])+COUNTIF($AD$3:AD4208,AD4208)-1,0)</f>
        <v>0</v>
      </c>
    </row>
    <row r="4209" spans="24:31" x14ac:dyDescent="0.25">
      <c r="X4209" s="1"/>
      <c r="Y4209" s="1"/>
      <c r="AD4209">
        <f>IF(data[[#This Row],[type]]="score",SUMPRODUCT($J$1:$AC$1,data[[#This Row],[ci.hts_index]:[stat.tb]]),-1)</f>
        <v>-1</v>
      </c>
      <c r="AE4209" s="1">
        <f>IF(data[[#This Row],[type]]="score",RANK(data[[#This Row],[score]],data[score])+COUNTIF($AD$3:AD4209,AD4209)-1,0)</f>
        <v>0</v>
      </c>
    </row>
    <row r="4210" spans="24:31" x14ac:dyDescent="0.25">
      <c r="X4210" s="1"/>
      <c r="Y4210" s="1"/>
      <c r="AD4210">
        <f>IF(data[[#This Row],[type]]="score",SUMPRODUCT($J$1:$AC$1,data[[#This Row],[ci.hts_index]:[stat.tb]]),-1)</f>
        <v>-1</v>
      </c>
      <c r="AE4210" s="1">
        <f>IF(data[[#This Row],[type]]="score",RANK(data[[#This Row],[score]],data[score])+COUNTIF($AD$3:AD4210,AD4210)-1,0)</f>
        <v>0</v>
      </c>
    </row>
    <row r="4211" spans="24:31" x14ac:dyDescent="0.25">
      <c r="X4211" s="1"/>
      <c r="Y4211" s="1"/>
      <c r="AD4211">
        <f>IF(data[[#This Row],[type]]="score",SUMPRODUCT($J$1:$AC$1,data[[#This Row],[ci.hts_index]:[stat.tb]]),-1)</f>
        <v>-1</v>
      </c>
      <c r="AE4211" s="1">
        <f>IF(data[[#This Row],[type]]="score",RANK(data[[#This Row],[score]],data[score])+COUNTIF($AD$3:AD4211,AD4211)-1,0)</f>
        <v>0</v>
      </c>
    </row>
    <row r="4212" spans="24:31" x14ac:dyDescent="0.25">
      <c r="X4212" s="1"/>
      <c r="Y4212" s="1"/>
      <c r="AD4212">
        <f>IF(data[[#This Row],[type]]="score",SUMPRODUCT($J$1:$AC$1,data[[#This Row],[ci.hts_index]:[stat.tb]]),-1)</f>
        <v>-1</v>
      </c>
      <c r="AE4212" s="1">
        <f>IF(data[[#This Row],[type]]="score",RANK(data[[#This Row],[score]],data[score])+COUNTIF($AD$3:AD4212,AD4212)-1,0)</f>
        <v>0</v>
      </c>
    </row>
    <row r="4213" spans="24:31" x14ac:dyDescent="0.25">
      <c r="X4213" s="1"/>
      <c r="Y4213" s="1"/>
      <c r="AD4213">
        <f>IF(data[[#This Row],[type]]="score",SUMPRODUCT($J$1:$AC$1,data[[#This Row],[ci.hts_index]:[stat.tb]]),-1)</f>
        <v>-1</v>
      </c>
      <c r="AE4213" s="1">
        <f>IF(data[[#This Row],[type]]="score",RANK(data[[#This Row],[score]],data[score])+COUNTIF($AD$3:AD4213,AD4213)-1,0)</f>
        <v>0</v>
      </c>
    </row>
    <row r="4214" spans="24:31" x14ac:dyDescent="0.25">
      <c r="X4214" s="1"/>
      <c r="Y4214" s="1"/>
      <c r="AD4214">
        <f>IF(data[[#This Row],[type]]="score",SUMPRODUCT($J$1:$AC$1,data[[#This Row],[ci.hts_index]:[stat.tb]]),-1)</f>
        <v>-1</v>
      </c>
      <c r="AE4214" s="1">
        <f>IF(data[[#This Row],[type]]="score",RANK(data[[#This Row],[score]],data[score])+COUNTIF($AD$3:AD4214,AD4214)-1,0)</f>
        <v>0</v>
      </c>
    </row>
    <row r="4215" spans="24:31" x14ac:dyDescent="0.25">
      <c r="X4215" s="1"/>
      <c r="Y4215" s="1"/>
      <c r="AD4215">
        <f>IF(data[[#This Row],[type]]="score",SUMPRODUCT($J$1:$AC$1,data[[#This Row],[ci.hts_index]:[stat.tb]]),-1)</f>
        <v>-1</v>
      </c>
      <c r="AE4215" s="1">
        <f>IF(data[[#This Row],[type]]="score",RANK(data[[#This Row],[score]],data[score])+COUNTIF($AD$3:AD4215,AD4215)-1,0)</f>
        <v>0</v>
      </c>
    </row>
    <row r="4216" spans="24:31" x14ac:dyDescent="0.25">
      <c r="X4216" s="1"/>
      <c r="Y4216" s="1"/>
      <c r="AD4216">
        <f>IF(data[[#This Row],[type]]="score",SUMPRODUCT($J$1:$AC$1,data[[#This Row],[ci.hts_index]:[stat.tb]]),-1)</f>
        <v>-1</v>
      </c>
      <c r="AE4216" s="1">
        <f>IF(data[[#This Row],[type]]="score",RANK(data[[#This Row],[score]],data[score])+COUNTIF($AD$3:AD4216,AD4216)-1,0)</f>
        <v>0</v>
      </c>
    </row>
    <row r="4217" spans="24:31" x14ac:dyDescent="0.25">
      <c r="X4217" s="1"/>
      <c r="Y4217" s="1"/>
      <c r="AD4217">
        <f>IF(data[[#This Row],[type]]="score",SUMPRODUCT($J$1:$AC$1,data[[#This Row],[ci.hts_index]:[stat.tb]]),-1)</f>
        <v>-1</v>
      </c>
      <c r="AE4217" s="1">
        <f>IF(data[[#This Row],[type]]="score",RANK(data[[#This Row],[score]],data[score])+COUNTIF($AD$3:AD4217,AD4217)-1,0)</f>
        <v>0</v>
      </c>
    </row>
    <row r="4218" spans="24:31" x14ac:dyDescent="0.25">
      <c r="X4218" s="1"/>
      <c r="Y4218" s="1"/>
      <c r="AD4218">
        <f>IF(data[[#This Row],[type]]="score",SUMPRODUCT($J$1:$AC$1,data[[#This Row],[ci.hts_index]:[stat.tb]]),-1)</f>
        <v>-1</v>
      </c>
      <c r="AE4218" s="1">
        <f>IF(data[[#This Row],[type]]="score",RANK(data[[#This Row],[score]],data[score])+COUNTIF($AD$3:AD4218,AD4218)-1,0)</f>
        <v>0</v>
      </c>
    </row>
    <row r="4219" spans="24:31" x14ac:dyDescent="0.25">
      <c r="X4219" s="1"/>
      <c r="Y4219" s="1"/>
      <c r="AD4219">
        <f>IF(data[[#This Row],[type]]="score",SUMPRODUCT($J$1:$AC$1,data[[#This Row],[ci.hts_index]:[stat.tb]]),-1)</f>
        <v>-1</v>
      </c>
      <c r="AE4219" s="1">
        <f>IF(data[[#This Row],[type]]="score",RANK(data[[#This Row],[score]],data[score])+COUNTIF($AD$3:AD4219,AD4219)-1,0)</f>
        <v>0</v>
      </c>
    </row>
    <row r="4220" spans="24:31" x14ac:dyDescent="0.25">
      <c r="X4220" s="1"/>
      <c r="Y4220" s="1"/>
      <c r="AD4220">
        <f>IF(data[[#This Row],[type]]="score",SUMPRODUCT($J$1:$AC$1,data[[#This Row],[ci.hts_index]:[stat.tb]]),-1)</f>
        <v>-1</v>
      </c>
      <c r="AE4220" s="1">
        <f>IF(data[[#This Row],[type]]="score",RANK(data[[#This Row],[score]],data[score])+COUNTIF($AD$3:AD4220,AD4220)-1,0)</f>
        <v>0</v>
      </c>
    </row>
    <row r="4221" spans="24:31" x14ac:dyDescent="0.25">
      <c r="X4221" s="1"/>
      <c r="Y4221" s="1"/>
      <c r="AD4221">
        <f>IF(data[[#This Row],[type]]="score",SUMPRODUCT($J$1:$AC$1,data[[#This Row],[ci.hts_index]:[stat.tb]]),-1)</f>
        <v>-1</v>
      </c>
      <c r="AE4221" s="1">
        <f>IF(data[[#This Row],[type]]="score",RANK(data[[#This Row],[score]],data[score])+COUNTIF($AD$3:AD4221,AD4221)-1,0)</f>
        <v>0</v>
      </c>
    </row>
    <row r="4222" spans="24:31" x14ac:dyDescent="0.25">
      <c r="X4222" s="1"/>
      <c r="Y4222" s="1"/>
      <c r="AD4222">
        <f>IF(data[[#This Row],[type]]="score",SUMPRODUCT($J$1:$AC$1,data[[#This Row],[ci.hts_index]:[stat.tb]]),-1)</f>
        <v>-1</v>
      </c>
      <c r="AE4222" s="1">
        <f>IF(data[[#This Row],[type]]="score",RANK(data[[#This Row],[score]],data[score])+COUNTIF($AD$3:AD4222,AD4222)-1,0)</f>
        <v>0</v>
      </c>
    </row>
    <row r="4223" spans="24:31" x14ac:dyDescent="0.25">
      <c r="X4223" s="1"/>
      <c r="Y4223" s="1"/>
      <c r="AD4223">
        <f>IF(data[[#This Row],[type]]="score",SUMPRODUCT($J$1:$AC$1,data[[#This Row],[ci.hts_index]:[stat.tb]]),-1)</f>
        <v>-1</v>
      </c>
      <c r="AE4223" s="1">
        <f>IF(data[[#This Row],[type]]="score",RANK(data[[#This Row],[score]],data[score])+COUNTIF($AD$3:AD4223,AD4223)-1,0)</f>
        <v>0</v>
      </c>
    </row>
    <row r="4224" spans="24:31" x14ac:dyDescent="0.25">
      <c r="X4224" s="1"/>
      <c r="Y4224" s="1"/>
      <c r="AD4224">
        <f>IF(data[[#This Row],[type]]="score",SUMPRODUCT($J$1:$AC$1,data[[#This Row],[ci.hts_index]:[stat.tb]]),-1)</f>
        <v>-1</v>
      </c>
      <c r="AE4224" s="1">
        <f>IF(data[[#This Row],[type]]="score",RANK(data[[#This Row],[score]],data[score])+COUNTIF($AD$3:AD4224,AD4224)-1,0)</f>
        <v>0</v>
      </c>
    </row>
    <row r="4225" spans="24:31" x14ac:dyDescent="0.25">
      <c r="X4225" s="1"/>
      <c r="Y4225" s="1"/>
      <c r="AD4225">
        <f>IF(data[[#This Row],[type]]="score",SUMPRODUCT($J$1:$AC$1,data[[#This Row],[ci.hts_index]:[stat.tb]]),-1)</f>
        <v>-1</v>
      </c>
      <c r="AE4225" s="1">
        <f>IF(data[[#This Row],[type]]="score",RANK(data[[#This Row],[score]],data[score])+COUNTIF($AD$3:AD4225,AD4225)-1,0)</f>
        <v>0</v>
      </c>
    </row>
    <row r="4226" spans="24:31" x14ac:dyDescent="0.25">
      <c r="X4226" s="1"/>
      <c r="Y4226" s="1"/>
      <c r="AD4226">
        <f>IF(data[[#This Row],[type]]="score",SUMPRODUCT($J$1:$AC$1,data[[#This Row],[ci.hts_index]:[stat.tb]]),-1)</f>
        <v>-1</v>
      </c>
      <c r="AE4226" s="1">
        <f>IF(data[[#This Row],[type]]="score",RANK(data[[#This Row],[score]],data[score])+COUNTIF($AD$3:AD4226,AD4226)-1,0)</f>
        <v>0</v>
      </c>
    </row>
    <row r="4227" spans="24:31" x14ac:dyDescent="0.25">
      <c r="X4227" s="1"/>
      <c r="Y4227" s="1"/>
      <c r="AD4227">
        <f>IF(data[[#This Row],[type]]="score",SUMPRODUCT($J$1:$AC$1,data[[#This Row],[ci.hts_index]:[stat.tb]]),-1)</f>
        <v>-1</v>
      </c>
      <c r="AE4227" s="1">
        <f>IF(data[[#This Row],[type]]="score",RANK(data[[#This Row],[score]],data[score])+COUNTIF($AD$3:AD4227,AD4227)-1,0)</f>
        <v>0</v>
      </c>
    </row>
    <row r="4228" spans="24:31" x14ac:dyDescent="0.25">
      <c r="X4228" s="1"/>
      <c r="Y4228" s="1"/>
      <c r="AD4228">
        <f>IF(data[[#This Row],[type]]="score",SUMPRODUCT($J$1:$AC$1,data[[#This Row],[ci.hts_index]:[stat.tb]]),-1)</f>
        <v>-1</v>
      </c>
      <c r="AE4228" s="1">
        <f>IF(data[[#This Row],[type]]="score",RANK(data[[#This Row],[score]],data[score])+COUNTIF($AD$3:AD4228,AD4228)-1,0)</f>
        <v>0</v>
      </c>
    </row>
    <row r="4229" spans="24:31" x14ac:dyDescent="0.25">
      <c r="X4229" s="1"/>
      <c r="Y4229" s="1"/>
      <c r="AD4229">
        <f>IF(data[[#This Row],[type]]="score",SUMPRODUCT($J$1:$AC$1,data[[#This Row],[ci.hts_index]:[stat.tb]]),-1)</f>
        <v>-1</v>
      </c>
      <c r="AE4229" s="1">
        <f>IF(data[[#This Row],[type]]="score",RANK(data[[#This Row],[score]],data[score])+COUNTIF($AD$3:AD4229,AD4229)-1,0)</f>
        <v>0</v>
      </c>
    </row>
    <row r="4230" spans="24:31" x14ac:dyDescent="0.25">
      <c r="X4230" s="1"/>
      <c r="Y4230" s="1"/>
      <c r="AD4230">
        <f>IF(data[[#This Row],[type]]="score",SUMPRODUCT($J$1:$AC$1,data[[#This Row],[ci.hts_index]:[stat.tb]]),-1)</f>
        <v>-1</v>
      </c>
      <c r="AE4230" s="1">
        <f>IF(data[[#This Row],[type]]="score",RANK(data[[#This Row],[score]],data[score])+COUNTIF($AD$3:AD4230,AD4230)-1,0)</f>
        <v>0</v>
      </c>
    </row>
    <row r="4231" spans="24:31" x14ac:dyDescent="0.25">
      <c r="X4231" s="1"/>
      <c r="Y4231" s="1"/>
      <c r="AD4231">
        <f>IF(data[[#This Row],[type]]="score",SUMPRODUCT($J$1:$AC$1,data[[#This Row],[ci.hts_index]:[stat.tb]]),-1)</f>
        <v>-1</v>
      </c>
      <c r="AE4231" s="1">
        <f>IF(data[[#This Row],[type]]="score",RANK(data[[#This Row],[score]],data[score])+COUNTIF($AD$3:AD4231,AD4231)-1,0)</f>
        <v>0</v>
      </c>
    </row>
    <row r="4232" spans="24:31" x14ac:dyDescent="0.25">
      <c r="X4232" s="1"/>
      <c r="Y4232" s="1"/>
      <c r="AD4232">
        <f>IF(data[[#This Row],[type]]="score",SUMPRODUCT($J$1:$AC$1,data[[#This Row],[ci.hts_index]:[stat.tb]]),-1)</f>
        <v>-1</v>
      </c>
      <c r="AE4232" s="1">
        <f>IF(data[[#This Row],[type]]="score",RANK(data[[#This Row],[score]],data[score])+COUNTIF($AD$3:AD4232,AD4232)-1,0)</f>
        <v>0</v>
      </c>
    </row>
    <row r="4233" spans="24:31" x14ac:dyDescent="0.25">
      <c r="X4233" s="1"/>
      <c r="Y4233" s="1"/>
      <c r="AD4233">
        <f>IF(data[[#This Row],[type]]="score",SUMPRODUCT($J$1:$AC$1,data[[#This Row],[ci.hts_index]:[stat.tb]]),-1)</f>
        <v>-1</v>
      </c>
      <c r="AE4233" s="1">
        <f>IF(data[[#This Row],[type]]="score",RANK(data[[#This Row],[score]],data[score])+COUNTIF($AD$3:AD4233,AD4233)-1,0)</f>
        <v>0</v>
      </c>
    </row>
    <row r="4234" spans="24:31" x14ac:dyDescent="0.25">
      <c r="X4234" s="1"/>
      <c r="Y4234" s="1"/>
      <c r="AD4234">
        <f>IF(data[[#This Row],[type]]="score",SUMPRODUCT($J$1:$AC$1,data[[#This Row],[ci.hts_index]:[stat.tb]]),-1)</f>
        <v>-1</v>
      </c>
      <c r="AE4234" s="1">
        <f>IF(data[[#This Row],[type]]="score",RANK(data[[#This Row],[score]],data[score])+COUNTIF($AD$3:AD4234,AD4234)-1,0)</f>
        <v>0</v>
      </c>
    </row>
    <row r="4235" spans="24:31" x14ac:dyDescent="0.25">
      <c r="X4235" s="1"/>
      <c r="Y4235" s="1"/>
      <c r="AD4235">
        <f>IF(data[[#This Row],[type]]="score",SUMPRODUCT($J$1:$AC$1,data[[#This Row],[ci.hts_index]:[stat.tb]]),-1)</f>
        <v>-1</v>
      </c>
      <c r="AE4235" s="1">
        <f>IF(data[[#This Row],[type]]="score",RANK(data[[#This Row],[score]],data[score])+COUNTIF($AD$3:AD4235,AD4235)-1,0)</f>
        <v>0</v>
      </c>
    </row>
    <row r="4236" spans="24:31" x14ac:dyDescent="0.25">
      <c r="X4236" s="1"/>
      <c r="Y4236" s="1"/>
      <c r="AD4236">
        <f>IF(data[[#This Row],[type]]="score",SUMPRODUCT($J$1:$AC$1,data[[#This Row],[ci.hts_index]:[stat.tb]]),-1)</f>
        <v>-1</v>
      </c>
      <c r="AE4236" s="1">
        <f>IF(data[[#This Row],[type]]="score",RANK(data[[#This Row],[score]],data[score])+COUNTIF($AD$3:AD4236,AD4236)-1,0)</f>
        <v>0</v>
      </c>
    </row>
    <row r="4237" spans="24:31" x14ac:dyDescent="0.25">
      <c r="X4237" s="1"/>
      <c r="Y4237" s="1"/>
      <c r="AD4237">
        <f>IF(data[[#This Row],[type]]="score",SUMPRODUCT($J$1:$AC$1,data[[#This Row],[ci.hts_index]:[stat.tb]]),-1)</f>
        <v>-1</v>
      </c>
      <c r="AE4237" s="1">
        <f>IF(data[[#This Row],[type]]="score",RANK(data[[#This Row],[score]],data[score])+COUNTIF($AD$3:AD4237,AD4237)-1,0)</f>
        <v>0</v>
      </c>
    </row>
    <row r="4238" spans="24:31" x14ac:dyDescent="0.25">
      <c r="X4238" s="1"/>
      <c r="Y4238" s="1"/>
      <c r="AD4238">
        <f>IF(data[[#This Row],[type]]="score",SUMPRODUCT($J$1:$AC$1,data[[#This Row],[ci.hts_index]:[stat.tb]]),-1)</f>
        <v>-1</v>
      </c>
      <c r="AE4238" s="1">
        <f>IF(data[[#This Row],[type]]="score",RANK(data[[#This Row],[score]],data[score])+COUNTIF($AD$3:AD4238,AD4238)-1,0)</f>
        <v>0</v>
      </c>
    </row>
    <row r="4239" spans="24:31" x14ac:dyDescent="0.25">
      <c r="X4239" s="1"/>
      <c r="Y4239" s="1"/>
      <c r="AD4239">
        <f>IF(data[[#This Row],[type]]="score",SUMPRODUCT($J$1:$AC$1,data[[#This Row],[ci.hts_index]:[stat.tb]]),-1)</f>
        <v>-1</v>
      </c>
      <c r="AE4239" s="1">
        <f>IF(data[[#This Row],[type]]="score",RANK(data[[#This Row],[score]],data[score])+COUNTIF($AD$3:AD4239,AD4239)-1,0)</f>
        <v>0</v>
      </c>
    </row>
    <row r="4240" spans="24:31" x14ac:dyDescent="0.25">
      <c r="X4240" s="1"/>
      <c r="Y4240" s="1"/>
      <c r="AD4240">
        <f>IF(data[[#This Row],[type]]="score",SUMPRODUCT($J$1:$AC$1,data[[#This Row],[ci.hts_index]:[stat.tb]]),-1)</f>
        <v>-1</v>
      </c>
      <c r="AE4240" s="1">
        <f>IF(data[[#This Row],[type]]="score",RANK(data[[#This Row],[score]],data[score])+COUNTIF($AD$3:AD4240,AD4240)-1,0)</f>
        <v>0</v>
      </c>
    </row>
    <row r="4241" spans="24:31" x14ac:dyDescent="0.25">
      <c r="X4241" s="1"/>
      <c r="Y4241" s="1"/>
      <c r="AD4241">
        <f>IF(data[[#This Row],[type]]="score",SUMPRODUCT($J$1:$AC$1,data[[#This Row],[ci.hts_index]:[stat.tb]]),-1)</f>
        <v>-1</v>
      </c>
      <c r="AE4241" s="1">
        <f>IF(data[[#This Row],[type]]="score",RANK(data[[#This Row],[score]],data[score])+COUNTIF($AD$3:AD4241,AD4241)-1,0)</f>
        <v>0</v>
      </c>
    </row>
    <row r="4242" spans="24:31" x14ac:dyDescent="0.25">
      <c r="X4242" s="1"/>
      <c r="Y4242" s="1"/>
      <c r="AD4242">
        <f>IF(data[[#This Row],[type]]="score",SUMPRODUCT($J$1:$AC$1,data[[#This Row],[ci.hts_index]:[stat.tb]]),-1)</f>
        <v>-1</v>
      </c>
      <c r="AE4242" s="1">
        <f>IF(data[[#This Row],[type]]="score",RANK(data[[#This Row],[score]],data[score])+COUNTIF($AD$3:AD4242,AD4242)-1,0)</f>
        <v>0</v>
      </c>
    </row>
    <row r="4243" spans="24:31" x14ac:dyDescent="0.25">
      <c r="X4243" s="1"/>
      <c r="Y4243" s="1"/>
      <c r="AD4243">
        <f>IF(data[[#This Row],[type]]="score",SUMPRODUCT($J$1:$AC$1,data[[#This Row],[ci.hts_index]:[stat.tb]]),-1)</f>
        <v>-1</v>
      </c>
      <c r="AE4243" s="1">
        <f>IF(data[[#This Row],[type]]="score",RANK(data[[#This Row],[score]],data[score])+COUNTIF($AD$3:AD4243,AD4243)-1,0)</f>
        <v>0</v>
      </c>
    </row>
    <row r="4244" spans="24:31" x14ac:dyDescent="0.25">
      <c r="X4244" s="1"/>
      <c r="Y4244" s="1"/>
      <c r="AD4244">
        <f>IF(data[[#This Row],[type]]="score",SUMPRODUCT($J$1:$AC$1,data[[#This Row],[ci.hts_index]:[stat.tb]]),-1)</f>
        <v>-1</v>
      </c>
      <c r="AE4244" s="1">
        <f>IF(data[[#This Row],[type]]="score",RANK(data[[#This Row],[score]],data[score])+COUNTIF($AD$3:AD4244,AD4244)-1,0)</f>
        <v>0</v>
      </c>
    </row>
    <row r="4245" spans="24:31" x14ac:dyDescent="0.25">
      <c r="X4245" s="1"/>
      <c r="Y4245" s="1"/>
      <c r="AD4245">
        <f>IF(data[[#This Row],[type]]="score",SUMPRODUCT($J$1:$AC$1,data[[#This Row],[ci.hts_index]:[stat.tb]]),-1)</f>
        <v>-1</v>
      </c>
      <c r="AE4245" s="1">
        <f>IF(data[[#This Row],[type]]="score",RANK(data[[#This Row],[score]],data[score])+COUNTIF($AD$3:AD4245,AD4245)-1,0)</f>
        <v>0</v>
      </c>
    </row>
    <row r="4246" spans="24:31" x14ac:dyDescent="0.25">
      <c r="X4246" s="1"/>
      <c r="Y4246" s="1"/>
      <c r="AD4246">
        <f>IF(data[[#This Row],[type]]="score",SUMPRODUCT($J$1:$AC$1,data[[#This Row],[ci.hts_index]:[stat.tb]]),-1)</f>
        <v>-1</v>
      </c>
      <c r="AE4246" s="1">
        <f>IF(data[[#This Row],[type]]="score",RANK(data[[#This Row],[score]],data[score])+COUNTIF($AD$3:AD4246,AD4246)-1,0)</f>
        <v>0</v>
      </c>
    </row>
    <row r="4247" spans="24:31" x14ac:dyDescent="0.25">
      <c r="X4247" s="1"/>
      <c r="Y4247" s="1"/>
      <c r="AD4247">
        <f>IF(data[[#This Row],[type]]="score",SUMPRODUCT($J$1:$AC$1,data[[#This Row],[ci.hts_index]:[stat.tb]]),-1)</f>
        <v>-1</v>
      </c>
      <c r="AE4247" s="1">
        <f>IF(data[[#This Row],[type]]="score",RANK(data[[#This Row],[score]],data[score])+COUNTIF($AD$3:AD4247,AD4247)-1,0)</f>
        <v>0</v>
      </c>
    </row>
    <row r="4248" spans="24:31" x14ac:dyDescent="0.25">
      <c r="X4248" s="1"/>
      <c r="Y4248" s="1"/>
      <c r="AD4248">
        <f>IF(data[[#This Row],[type]]="score",SUMPRODUCT($J$1:$AC$1,data[[#This Row],[ci.hts_index]:[stat.tb]]),-1)</f>
        <v>-1</v>
      </c>
      <c r="AE4248" s="1">
        <f>IF(data[[#This Row],[type]]="score",RANK(data[[#This Row],[score]],data[score])+COUNTIF($AD$3:AD4248,AD4248)-1,0)</f>
        <v>0</v>
      </c>
    </row>
    <row r="4249" spans="24:31" x14ac:dyDescent="0.25">
      <c r="X4249" s="1"/>
      <c r="Y4249" s="1"/>
      <c r="AD4249">
        <f>IF(data[[#This Row],[type]]="score",SUMPRODUCT($J$1:$AC$1,data[[#This Row],[ci.hts_index]:[stat.tb]]),-1)</f>
        <v>-1</v>
      </c>
      <c r="AE4249" s="1">
        <f>IF(data[[#This Row],[type]]="score",RANK(data[[#This Row],[score]],data[score])+COUNTIF($AD$3:AD4249,AD4249)-1,0)</f>
        <v>0</v>
      </c>
    </row>
    <row r="4250" spans="24:31" x14ac:dyDescent="0.25">
      <c r="X4250" s="1"/>
      <c r="Y4250" s="1"/>
      <c r="AD4250">
        <f>IF(data[[#This Row],[type]]="score",SUMPRODUCT($J$1:$AC$1,data[[#This Row],[ci.hts_index]:[stat.tb]]),-1)</f>
        <v>-1</v>
      </c>
      <c r="AE4250" s="1">
        <f>IF(data[[#This Row],[type]]="score",RANK(data[[#This Row],[score]],data[score])+COUNTIF($AD$3:AD4250,AD4250)-1,0)</f>
        <v>0</v>
      </c>
    </row>
    <row r="4251" spans="24:31" x14ac:dyDescent="0.25">
      <c r="X4251" s="1"/>
      <c r="Y4251" s="1"/>
      <c r="AD4251">
        <f>IF(data[[#This Row],[type]]="score",SUMPRODUCT($J$1:$AC$1,data[[#This Row],[ci.hts_index]:[stat.tb]]),-1)</f>
        <v>-1</v>
      </c>
      <c r="AE4251" s="1">
        <f>IF(data[[#This Row],[type]]="score",RANK(data[[#This Row],[score]],data[score])+COUNTIF($AD$3:AD4251,AD4251)-1,0)</f>
        <v>0</v>
      </c>
    </row>
    <row r="4252" spans="24:31" x14ac:dyDescent="0.25">
      <c r="X4252" s="1"/>
      <c r="Y4252" s="1"/>
      <c r="AD4252">
        <f>IF(data[[#This Row],[type]]="score",SUMPRODUCT($J$1:$AC$1,data[[#This Row],[ci.hts_index]:[stat.tb]]),-1)</f>
        <v>-1</v>
      </c>
      <c r="AE4252" s="1">
        <f>IF(data[[#This Row],[type]]="score",RANK(data[[#This Row],[score]],data[score])+COUNTIF($AD$3:AD4252,AD4252)-1,0)</f>
        <v>0</v>
      </c>
    </row>
    <row r="4253" spans="24:31" x14ac:dyDescent="0.25">
      <c r="X4253" s="1"/>
      <c r="Y4253" s="1"/>
      <c r="AD4253">
        <f>IF(data[[#This Row],[type]]="score",SUMPRODUCT($J$1:$AC$1,data[[#This Row],[ci.hts_index]:[stat.tb]]),-1)</f>
        <v>-1</v>
      </c>
      <c r="AE4253" s="1">
        <f>IF(data[[#This Row],[type]]="score",RANK(data[[#This Row],[score]],data[score])+COUNTIF($AD$3:AD4253,AD4253)-1,0)</f>
        <v>0</v>
      </c>
    </row>
    <row r="4254" spans="24:31" x14ac:dyDescent="0.25">
      <c r="X4254" s="1"/>
      <c r="Y4254" s="1"/>
      <c r="AD4254">
        <f>IF(data[[#This Row],[type]]="score",SUMPRODUCT($J$1:$AC$1,data[[#This Row],[ci.hts_index]:[stat.tb]]),-1)</f>
        <v>-1</v>
      </c>
      <c r="AE4254" s="1">
        <f>IF(data[[#This Row],[type]]="score",RANK(data[[#This Row],[score]],data[score])+COUNTIF($AD$3:AD4254,AD4254)-1,0)</f>
        <v>0</v>
      </c>
    </row>
    <row r="4255" spans="24:31" x14ac:dyDescent="0.25">
      <c r="X4255" s="1"/>
      <c r="Y4255" s="1"/>
      <c r="AD4255">
        <f>IF(data[[#This Row],[type]]="score",SUMPRODUCT($J$1:$AC$1,data[[#This Row],[ci.hts_index]:[stat.tb]]),-1)</f>
        <v>-1</v>
      </c>
      <c r="AE4255" s="1">
        <f>IF(data[[#This Row],[type]]="score",RANK(data[[#This Row],[score]],data[score])+COUNTIF($AD$3:AD4255,AD4255)-1,0)</f>
        <v>0</v>
      </c>
    </row>
    <row r="4256" spans="24:31" x14ac:dyDescent="0.25">
      <c r="X4256" s="1"/>
      <c r="Y4256" s="1"/>
      <c r="AD4256">
        <f>IF(data[[#This Row],[type]]="score",SUMPRODUCT($J$1:$AC$1,data[[#This Row],[ci.hts_index]:[stat.tb]]),-1)</f>
        <v>-1</v>
      </c>
      <c r="AE4256" s="1">
        <f>IF(data[[#This Row],[type]]="score",RANK(data[[#This Row],[score]],data[score])+COUNTIF($AD$3:AD4256,AD4256)-1,0)</f>
        <v>0</v>
      </c>
    </row>
    <row r="4257" spans="24:31" x14ac:dyDescent="0.25">
      <c r="X4257" s="1"/>
      <c r="Y4257" s="1"/>
      <c r="AD4257">
        <f>IF(data[[#This Row],[type]]="score",SUMPRODUCT($J$1:$AC$1,data[[#This Row],[ci.hts_index]:[stat.tb]]),-1)</f>
        <v>-1</v>
      </c>
      <c r="AE4257" s="1">
        <f>IF(data[[#This Row],[type]]="score",RANK(data[[#This Row],[score]],data[score])+COUNTIF($AD$3:AD4257,AD4257)-1,0)</f>
        <v>0</v>
      </c>
    </row>
    <row r="4258" spans="24:31" x14ac:dyDescent="0.25">
      <c r="X4258" s="1"/>
      <c r="Y4258" s="1"/>
      <c r="AD4258">
        <f>IF(data[[#This Row],[type]]="score",SUMPRODUCT($J$1:$AC$1,data[[#This Row],[ci.hts_index]:[stat.tb]]),-1)</f>
        <v>-1</v>
      </c>
      <c r="AE4258" s="1">
        <f>IF(data[[#This Row],[type]]="score",RANK(data[[#This Row],[score]],data[score])+COUNTIF($AD$3:AD4258,AD4258)-1,0)</f>
        <v>0</v>
      </c>
    </row>
    <row r="4259" spans="24:31" x14ac:dyDescent="0.25">
      <c r="X4259" s="1"/>
      <c r="Y4259" s="1"/>
      <c r="AD4259">
        <f>IF(data[[#This Row],[type]]="score",SUMPRODUCT($J$1:$AC$1,data[[#This Row],[ci.hts_index]:[stat.tb]]),-1)</f>
        <v>-1</v>
      </c>
      <c r="AE4259" s="1">
        <f>IF(data[[#This Row],[type]]="score",RANK(data[[#This Row],[score]],data[score])+COUNTIF($AD$3:AD4259,AD4259)-1,0)</f>
        <v>0</v>
      </c>
    </row>
    <row r="4260" spans="24:31" x14ac:dyDescent="0.25">
      <c r="X4260" s="1"/>
      <c r="Y4260" s="1"/>
      <c r="AD4260">
        <f>IF(data[[#This Row],[type]]="score",SUMPRODUCT($J$1:$AC$1,data[[#This Row],[ci.hts_index]:[stat.tb]]),-1)</f>
        <v>-1</v>
      </c>
      <c r="AE4260" s="1">
        <f>IF(data[[#This Row],[type]]="score",RANK(data[[#This Row],[score]],data[score])+COUNTIF($AD$3:AD4260,AD4260)-1,0)</f>
        <v>0</v>
      </c>
    </row>
    <row r="4261" spans="24:31" x14ac:dyDescent="0.25">
      <c r="X4261" s="1"/>
      <c r="Y4261" s="1"/>
      <c r="AD4261">
        <f>IF(data[[#This Row],[type]]="score",SUMPRODUCT($J$1:$AC$1,data[[#This Row],[ci.hts_index]:[stat.tb]]),-1)</f>
        <v>-1</v>
      </c>
      <c r="AE4261" s="1">
        <f>IF(data[[#This Row],[type]]="score",RANK(data[[#This Row],[score]],data[score])+COUNTIF($AD$3:AD4261,AD4261)-1,0)</f>
        <v>0</v>
      </c>
    </row>
    <row r="4262" spans="24:31" x14ac:dyDescent="0.25">
      <c r="X4262" s="1"/>
      <c r="Y4262" s="1"/>
      <c r="AD4262">
        <f>IF(data[[#This Row],[type]]="score",SUMPRODUCT($J$1:$AC$1,data[[#This Row],[ci.hts_index]:[stat.tb]]),-1)</f>
        <v>-1</v>
      </c>
      <c r="AE4262" s="1">
        <f>IF(data[[#This Row],[type]]="score",RANK(data[[#This Row],[score]],data[score])+COUNTIF($AD$3:AD4262,AD4262)-1,0)</f>
        <v>0</v>
      </c>
    </row>
    <row r="4263" spans="24:31" x14ac:dyDescent="0.25">
      <c r="X4263" s="1"/>
      <c r="Y4263" s="1"/>
      <c r="AD4263">
        <f>IF(data[[#This Row],[type]]="score",SUMPRODUCT($J$1:$AC$1,data[[#This Row],[ci.hts_index]:[stat.tb]]),-1)</f>
        <v>-1</v>
      </c>
      <c r="AE4263" s="1">
        <f>IF(data[[#This Row],[type]]="score",RANK(data[[#This Row],[score]],data[score])+COUNTIF($AD$3:AD4263,AD4263)-1,0)</f>
        <v>0</v>
      </c>
    </row>
    <row r="4264" spans="24:31" x14ac:dyDescent="0.25">
      <c r="X4264" s="1"/>
      <c r="Y4264" s="1"/>
      <c r="AD4264">
        <f>IF(data[[#This Row],[type]]="score",SUMPRODUCT($J$1:$AC$1,data[[#This Row],[ci.hts_index]:[stat.tb]]),-1)</f>
        <v>-1</v>
      </c>
      <c r="AE4264" s="1">
        <f>IF(data[[#This Row],[type]]="score",RANK(data[[#This Row],[score]],data[score])+COUNTIF($AD$3:AD4264,AD4264)-1,0)</f>
        <v>0</v>
      </c>
    </row>
    <row r="4265" spans="24:31" x14ac:dyDescent="0.25">
      <c r="X4265" s="1"/>
      <c r="Y4265" s="1"/>
      <c r="AD4265">
        <f>IF(data[[#This Row],[type]]="score",SUMPRODUCT($J$1:$AC$1,data[[#This Row],[ci.hts_index]:[stat.tb]]),-1)</f>
        <v>-1</v>
      </c>
      <c r="AE4265" s="1">
        <f>IF(data[[#This Row],[type]]="score",RANK(data[[#This Row],[score]],data[score])+COUNTIF($AD$3:AD4265,AD4265)-1,0)</f>
        <v>0</v>
      </c>
    </row>
    <row r="4266" spans="24:31" x14ac:dyDescent="0.25">
      <c r="X4266" s="1"/>
      <c r="Y4266" s="1"/>
      <c r="AD4266">
        <f>IF(data[[#This Row],[type]]="score",SUMPRODUCT($J$1:$AC$1,data[[#This Row],[ci.hts_index]:[stat.tb]]),-1)</f>
        <v>-1</v>
      </c>
      <c r="AE4266" s="1">
        <f>IF(data[[#This Row],[type]]="score",RANK(data[[#This Row],[score]],data[score])+COUNTIF($AD$3:AD4266,AD4266)-1,0)</f>
        <v>0</v>
      </c>
    </row>
    <row r="4267" spans="24:31" x14ac:dyDescent="0.25">
      <c r="X4267" s="1"/>
      <c r="Y4267" s="1"/>
      <c r="AD4267">
        <f>IF(data[[#This Row],[type]]="score",SUMPRODUCT($J$1:$AC$1,data[[#This Row],[ci.hts_index]:[stat.tb]]),-1)</f>
        <v>-1</v>
      </c>
      <c r="AE4267" s="1">
        <f>IF(data[[#This Row],[type]]="score",RANK(data[[#This Row],[score]],data[score])+COUNTIF($AD$3:AD4267,AD4267)-1,0)</f>
        <v>0</v>
      </c>
    </row>
    <row r="4268" spans="24:31" x14ac:dyDescent="0.25">
      <c r="X4268" s="1"/>
      <c r="Y4268" s="1"/>
      <c r="AD4268">
        <f>IF(data[[#This Row],[type]]="score",SUMPRODUCT($J$1:$AC$1,data[[#This Row],[ci.hts_index]:[stat.tb]]),-1)</f>
        <v>-1</v>
      </c>
      <c r="AE4268" s="1">
        <f>IF(data[[#This Row],[type]]="score",RANK(data[[#This Row],[score]],data[score])+COUNTIF($AD$3:AD4268,AD4268)-1,0)</f>
        <v>0</v>
      </c>
    </row>
    <row r="4269" spans="24:31" x14ac:dyDescent="0.25">
      <c r="X4269" s="1"/>
      <c r="Y4269" s="1"/>
      <c r="AD4269">
        <f>IF(data[[#This Row],[type]]="score",SUMPRODUCT($J$1:$AC$1,data[[#This Row],[ci.hts_index]:[stat.tb]]),-1)</f>
        <v>-1</v>
      </c>
      <c r="AE4269" s="1">
        <f>IF(data[[#This Row],[type]]="score",RANK(data[[#This Row],[score]],data[score])+COUNTIF($AD$3:AD4269,AD4269)-1,0)</f>
        <v>0</v>
      </c>
    </row>
    <row r="4270" spans="24:31" x14ac:dyDescent="0.25">
      <c r="X4270" s="1"/>
      <c r="Y4270" s="1"/>
      <c r="AD4270">
        <f>IF(data[[#This Row],[type]]="score",SUMPRODUCT($J$1:$AC$1,data[[#This Row],[ci.hts_index]:[stat.tb]]),-1)</f>
        <v>-1</v>
      </c>
      <c r="AE4270" s="1">
        <f>IF(data[[#This Row],[type]]="score",RANK(data[[#This Row],[score]],data[score])+COUNTIF($AD$3:AD4270,AD4270)-1,0)</f>
        <v>0</v>
      </c>
    </row>
    <row r="4271" spans="24:31" x14ac:dyDescent="0.25">
      <c r="X4271" s="1"/>
      <c r="Y4271" s="1"/>
      <c r="AD4271">
        <f>IF(data[[#This Row],[type]]="score",SUMPRODUCT($J$1:$AC$1,data[[#This Row],[ci.hts_index]:[stat.tb]]),-1)</f>
        <v>-1</v>
      </c>
      <c r="AE4271" s="1">
        <f>IF(data[[#This Row],[type]]="score",RANK(data[[#This Row],[score]],data[score])+COUNTIF($AD$3:AD4271,AD4271)-1,0)</f>
        <v>0</v>
      </c>
    </row>
    <row r="4272" spans="24:31" x14ac:dyDescent="0.25">
      <c r="X4272" s="1"/>
      <c r="Y4272" s="1"/>
      <c r="AD4272">
        <f>IF(data[[#This Row],[type]]="score",SUMPRODUCT($J$1:$AC$1,data[[#This Row],[ci.hts_index]:[stat.tb]]),-1)</f>
        <v>-1</v>
      </c>
      <c r="AE4272" s="1">
        <f>IF(data[[#This Row],[type]]="score",RANK(data[[#This Row],[score]],data[score])+COUNTIF($AD$3:AD4272,AD4272)-1,0)</f>
        <v>0</v>
      </c>
    </row>
    <row r="4273" spans="24:31" x14ac:dyDescent="0.25">
      <c r="X4273" s="1"/>
      <c r="Y4273" s="1"/>
      <c r="AD4273">
        <f>IF(data[[#This Row],[type]]="score",SUMPRODUCT($J$1:$AC$1,data[[#This Row],[ci.hts_index]:[stat.tb]]),-1)</f>
        <v>-1</v>
      </c>
      <c r="AE4273" s="1">
        <f>IF(data[[#This Row],[type]]="score",RANK(data[[#This Row],[score]],data[score])+COUNTIF($AD$3:AD4273,AD4273)-1,0)</f>
        <v>0</v>
      </c>
    </row>
    <row r="4274" spans="24:31" x14ac:dyDescent="0.25">
      <c r="X4274" s="1"/>
      <c r="Y4274" s="1"/>
      <c r="AD4274">
        <f>IF(data[[#This Row],[type]]="score",SUMPRODUCT($J$1:$AC$1,data[[#This Row],[ci.hts_index]:[stat.tb]]),-1)</f>
        <v>-1</v>
      </c>
      <c r="AE4274" s="1">
        <f>IF(data[[#This Row],[type]]="score",RANK(data[[#This Row],[score]],data[score])+COUNTIF($AD$3:AD4274,AD4274)-1,0)</f>
        <v>0</v>
      </c>
    </row>
    <row r="4275" spans="24:31" x14ac:dyDescent="0.25">
      <c r="X4275" s="1"/>
      <c r="Y4275" s="1"/>
      <c r="AD4275">
        <f>IF(data[[#This Row],[type]]="score",SUMPRODUCT($J$1:$AC$1,data[[#This Row],[ci.hts_index]:[stat.tb]]),-1)</f>
        <v>-1</v>
      </c>
      <c r="AE4275" s="1">
        <f>IF(data[[#This Row],[type]]="score",RANK(data[[#This Row],[score]],data[score])+COUNTIF($AD$3:AD4275,AD4275)-1,0)</f>
        <v>0</v>
      </c>
    </row>
    <row r="4276" spans="24:31" x14ac:dyDescent="0.25">
      <c r="X4276" s="1"/>
      <c r="Y4276" s="1"/>
      <c r="AD4276">
        <f>IF(data[[#This Row],[type]]="score",SUMPRODUCT($J$1:$AC$1,data[[#This Row],[ci.hts_index]:[stat.tb]]),-1)</f>
        <v>-1</v>
      </c>
      <c r="AE4276" s="1">
        <f>IF(data[[#This Row],[type]]="score",RANK(data[[#This Row],[score]],data[score])+COUNTIF($AD$3:AD4276,AD4276)-1,0)</f>
        <v>0</v>
      </c>
    </row>
    <row r="4277" spans="24:31" x14ac:dyDescent="0.25">
      <c r="X4277" s="1"/>
      <c r="Y4277" s="1"/>
      <c r="AD4277">
        <f>IF(data[[#This Row],[type]]="score",SUMPRODUCT($J$1:$AC$1,data[[#This Row],[ci.hts_index]:[stat.tb]]),-1)</f>
        <v>-1</v>
      </c>
      <c r="AE4277" s="1">
        <f>IF(data[[#This Row],[type]]="score",RANK(data[[#This Row],[score]],data[score])+COUNTIF($AD$3:AD4277,AD4277)-1,0)</f>
        <v>0</v>
      </c>
    </row>
    <row r="4278" spans="24:31" x14ac:dyDescent="0.25">
      <c r="X4278" s="1"/>
      <c r="Y4278" s="1"/>
      <c r="AD4278">
        <f>IF(data[[#This Row],[type]]="score",SUMPRODUCT($J$1:$AC$1,data[[#This Row],[ci.hts_index]:[stat.tb]]),-1)</f>
        <v>-1</v>
      </c>
      <c r="AE4278" s="1">
        <f>IF(data[[#This Row],[type]]="score",RANK(data[[#This Row],[score]],data[score])+COUNTIF($AD$3:AD4278,AD4278)-1,0)</f>
        <v>0</v>
      </c>
    </row>
    <row r="4279" spans="24:31" x14ac:dyDescent="0.25">
      <c r="X4279" s="1"/>
      <c r="Y4279" s="1"/>
      <c r="AD4279">
        <f>IF(data[[#This Row],[type]]="score",SUMPRODUCT($J$1:$AC$1,data[[#This Row],[ci.hts_index]:[stat.tb]]),-1)</f>
        <v>-1</v>
      </c>
      <c r="AE4279" s="1">
        <f>IF(data[[#This Row],[type]]="score",RANK(data[[#This Row],[score]],data[score])+COUNTIF($AD$3:AD4279,AD4279)-1,0)</f>
        <v>0</v>
      </c>
    </row>
    <row r="4280" spans="24:31" x14ac:dyDescent="0.25">
      <c r="X4280" s="1"/>
      <c r="Y4280" s="1"/>
      <c r="AD4280">
        <f>IF(data[[#This Row],[type]]="score",SUMPRODUCT($J$1:$AC$1,data[[#This Row],[ci.hts_index]:[stat.tb]]),-1)</f>
        <v>-1</v>
      </c>
      <c r="AE4280" s="1">
        <f>IF(data[[#This Row],[type]]="score",RANK(data[[#This Row],[score]],data[score])+COUNTIF($AD$3:AD4280,AD4280)-1,0)</f>
        <v>0</v>
      </c>
    </row>
    <row r="4281" spans="24:31" x14ac:dyDescent="0.25">
      <c r="X4281" s="1"/>
      <c r="Y4281" s="1"/>
      <c r="AD4281">
        <f>IF(data[[#This Row],[type]]="score",SUMPRODUCT($J$1:$AC$1,data[[#This Row],[ci.hts_index]:[stat.tb]]),-1)</f>
        <v>-1</v>
      </c>
      <c r="AE4281" s="1">
        <f>IF(data[[#This Row],[type]]="score",RANK(data[[#This Row],[score]],data[score])+COUNTIF($AD$3:AD4281,AD4281)-1,0)</f>
        <v>0</v>
      </c>
    </row>
    <row r="4282" spans="24:31" x14ac:dyDescent="0.25">
      <c r="X4282" s="1"/>
      <c r="Y4282" s="1"/>
      <c r="AD4282">
        <f>IF(data[[#This Row],[type]]="score",SUMPRODUCT($J$1:$AC$1,data[[#This Row],[ci.hts_index]:[stat.tb]]),-1)</f>
        <v>-1</v>
      </c>
      <c r="AE4282" s="1">
        <f>IF(data[[#This Row],[type]]="score",RANK(data[[#This Row],[score]],data[score])+COUNTIF($AD$3:AD4282,AD4282)-1,0)</f>
        <v>0</v>
      </c>
    </row>
    <row r="4283" spans="24:31" x14ac:dyDescent="0.25">
      <c r="X4283" s="1"/>
      <c r="Y4283" s="1"/>
      <c r="AD4283">
        <f>IF(data[[#This Row],[type]]="score",SUMPRODUCT($J$1:$AC$1,data[[#This Row],[ci.hts_index]:[stat.tb]]),-1)</f>
        <v>-1</v>
      </c>
      <c r="AE4283" s="1">
        <f>IF(data[[#This Row],[type]]="score",RANK(data[[#This Row],[score]],data[score])+COUNTIF($AD$3:AD4283,AD4283)-1,0)</f>
        <v>0</v>
      </c>
    </row>
    <row r="4284" spans="24:31" x14ac:dyDescent="0.25">
      <c r="X4284" s="1"/>
      <c r="Y4284" s="1"/>
      <c r="AD4284">
        <f>IF(data[[#This Row],[type]]="score",SUMPRODUCT($J$1:$AC$1,data[[#This Row],[ci.hts_index]:[stat.tb]]),-1)</f>
        <v>-1</v>
      </c>
      <c r="AE4284" s="1">
        <f>IF(data[[#This Row],[type]]="score",RANK(data[[#This Row],[score]],data[score])+COUNTIF($AD$3:AD4284,AD4284)-1,0)</f>
        <v>0</v>
      </c>
    </row>
    <row r="4285" spans="24:31" x14ac:dyDescent="0.25">
      <c r="X4285" s="1"/>
      <c r="Y4285" s="1"/>
      <c r="AD4285">
        <f>IF(data[[#This Row],[type]]="score",SUMPRODUCT($J$1:$AC$1,data[[#This Row],[ci.hts_index]:[stat.tb]]),-1)</f>
        <v>-1</v>
      </c>
      <c r="AE4285" s="1">
        <f>IF(data[[#This Row],[type]]="score",RANK(data[[#This Row],[score]],data[score])+COUNTIF($AD$3:AD4285,AD4285)-1,0)</f>
        <v>0</v>
      </c>
    </row>
    <row r="4286" spans="24:31" x14ac:dyDescent="0.25">
      <c r="X4286" s="1"/>
      <c r="Y4286" s="1"/>
      <c r="AD4286">
        <f>IF(data[[#This Row],[type]]="score",SUMPRODUCT($J$1:$AC$1,data[[#This Row],[ci.hts_index]:[stat.tb]]),-1)</f>
        <v>-1</v>
      </c>
      <c r="AE4286" s="1">
        <f>IF(data[[#This Row],[type]]="score",RANK(data[[#This Row],[score]],data[score])+COUNTIF($AD$3:AD4286,AD4286)-1,0)</f>
        <v>0</v>
      </c>
    </row>
    <row r="4287" spans="24:31" x14ac:dyDescent="0.25">
      <c r="X4287" s="1"/>
      <c r="Y4287" s="1"/>
      <c r="AD4287">
        <f>IF(data[[#This Row],[type]]="score",SUMPRODUCT($J$1:$AC$1,data[[#This Row],[ci.hts_index]:[stat.tb]]),-1)</f>
        <v>-1</v>
      </c>
      <c r="AE4287" s="1">
        <f>IF(data[[#This Row],[type]]="score",RANK(data[[#This Row],[score]],data[score])+COUNTIF($AD$3:AD4287,AD4287)-1,0)</f>
        <v>0</v>
      </c>
    </row>
    <row r="4288" spans="24:31" x14ac:dyDescent="0.25">
      <c r="X4288" s="1"/>
      <c r="Y4288" s="1"/>
      <c r="AD4288">
        <f>IF(data[[#This Row],[type]]="score",SUMPRODUCT($J$1:$AC$1,data[[#This Row],[ci.hts_index]:[stat.tb]]),-1)</f>
        <v>-1</v>
      </c>
      <c r="AE4288" s="1">
        <f>IF(data[[#This Row],[type]]="score",RANK(data[[#This Row],[score]],data[score])+COUNTIF($AD$3:AD4288,AD4288)-1,0)</f>
        <v>0</v>
      </c>
    </row>
    <row r="4289" spans="24:31" x14ac:dyDescent="0.25">
      <c r="X4289" s="1"/>
      <c r="Y4289" s="1"/>
      <c r="AD4289">
        <f>IF(data[[#This Row],[type]]="score",SUMPRODUCT($J$1:$AC$1,data[[#This Row],[ci.hts_index]:[stat.tb]]),-1)</f>
        <v>-1</v>
      </c>
      <c r="AE4289" s="1">
        <f>IF(data[[#This Row],[type]]="score",RANK(data[[#This Row],[score]],data[score])+COUNTIF($AD$3:AD4289,AD4289)-1,0)</f>
        <v>0</v>
      </c>
    </row>
    <row r="4290" spans="24:31" x14ac:dyDescent="0.25">
      <c r="X4290" s="1"/>
      <c r="Y4290" s="1"/>
      <c r="AD4290">
        <f>IF(data[[#This Row],[type]]="score",SUMPRODUCT($J$1:$AC$1,data[[#This Row],[ci.hts_index]:[stat.tb]]),-1)</f>
        <v>-1</v>
      </c>
      <c r="AE4290" s="1">
        <f>IF(data[[#This Row],[type]]="score",RANK(data[[#This Row],[score]],data[score])+COUNTIF($AD$3:AD4290,AD4290)-1,0)</f>
        <v>0</v>
      </c>
    </row>
    <row r="4291" spans="24:31" x14ac:dyDescent="0.25">
      <c r="X4291" s="1"/>
      <c r="Y4291" s="1"/>
      <c r="AD4291">
        <f>IF(data[[#This Row],[type]]="score",SUMPRODUCT($J$1:$AC$1,data[[#This Row],[ci.hts_index]:[stat.tb]]),-1)</f>
        <v>-1</v>
      </c>
      <c r="AE4291" s="1">
        <f>IF(data[[#This Row],[type]]="score",RANK(data[[#This Row],[score]],data[score])+COUNTIF($AD$3:AD4291,AD4291)-1,0)</f>
        <v>0</v>
      </c>
    </row>
    <row r="4292" spans="24:31" x14ac:dyDescent="0.25">
      <c r="X4292" s="1"/>
      <c r="Y4292" s="1"/>
      <c r="AD4292">
        <f>IF(data[[#This Row],[type]]="score",SUMPRODUCT($J$1:$AC$1,data[[#This Row],[ci.hts_index]:[stat.tb]]),-1)</f>
        <v>-1</v>
      </c>
      <c r="AE4292" s="1">
        <f>IF(data[[#This Row],[type]]="score",RANK(data[[#This Row],[score]],data[score])+COUNTIF($AD$3:AD4292,AD4292)-1,0)</f>
        <v>0</v>
      </c>
    </row>
    <row r="4293" spans="24:31" x14ac:dyDescent="0.25">
      <c r="X4293" s="1"/>
      <c r="Y4293" s="1"/>
      <c r="AD4293">
        <f>IF(data[[#This Row],[type]]="score",SUMPRODUCT($J$1:$AC$1,data[[#This Row],[ci.hts_index]:[stat.tb]]),-1)</f>
        <v>-1</v>
      </c>
      <c r="AE4293" s="1">
        <f>IF(data[[#This Row],[type]]="score",RANK(data[[#This Row],[score]],data[score])+COUNTIF($AD$3:AD4293,AD4293)-1,0)</f>
        <v>0</v>
      </c>
    </row>
    <row r="4294" spans="24:31" x14ac:dyDescent="0.25">
      <c r="X4294" s="1"/>
      <c r="Y4294" s="1"/>
      <c r="AD4294">
        <f>IF(data[[#This Row],[type]]="score",SUMPRODUCT($J$1:$AC$1,data[[#This Row],[ci.hts_index]:[stat.tb]]),-1)</f>
        <v>-1</v>
      </c>
      <c r="AE4294" s="1">
        <f>IF(data[[#This Row],[type]]="score",RANK(data[[#This Row],[score]],data[score])+COUNTIF($AD$3:AD4294,AD4294)-1,0)</f>
        <v>0</v>
      </c>
    </row>
    <row r="4295" spans="24:31" x14ac:dyDescent="0.25">
      <c r="X4295" s="1"/>
      <c r="Y4295" s="1"/>
      <c r="AD4295">
        <f>IF(data[[#This Row],[type]]="score",SUMPRODUCT($J$1:$AC$1,data[[#This Row],[ci.hts_index]:[stat.tb]]),-1)</f>
        <v>-1</v>
      </c>
      <c r="AE4295" s="1">
        <f>IF(data[[#This Row],[type]]="score",RANK(data[[#This Row],[score]],data[score])+COUNTIF($AD$3:AD4295,AD4295)-1,0)</f>
        <v>0</v>
      </c>
    </row>
    <row r="4296" spans="24:31" x14ac:dyDescent="0.25">
      <c r="X4296" s="1"/>
      <c r="Y4296" s="1"/>
      <c r="AD4296">
        <f>IF(data[[#This Row],[type]]="score",SUMPRODUCT($J$1:$AC$1,data[[#This Row],[ci.hts_index]:[stat.tb]]),-1)</f>
        <v>-1</v>
      </c>
      <c r="AE4296" s="1">
        <f>IF(data[[#This Row],[type]]="score",RANK(data[[#This Row],[score]],data[score])+COUNTIF($AD$3:AD4296,AD4296)-1,0)</f>
        <v>0</v>
      </c>
    </row>
    <row r="4297" spans="24:31" x14ac:dyDescent="0.25">
      <c r="X4297" s="1"/>
      <c r="Y4297" s="1"/>
      <c r="AD4297">
        <f>IF(data[[#This Row],[type]]="score",SUMPRODUCT($J$1:$AC$1,data[[#This Row],[ci.hts_index]:[stat.tb]]),-1)</f>
        <v>-1</v>
      </c>
      <c r="AE4297" s="1">
        <f>IF(data[[#This Row],[type]]="score",RANK(data[[#This Row],[score]],data[score])+COUNTIF($AD$3:AD4297,AD4297)-1,0)</f>
        <v>0</v>
      </c>
    </row>
    <row r="4298" spans="24:31" x14ac:dyDescent="0.25">
      <c r="X4298" s="1"/>
      <c r="Y4298" s="1"/>
      <c r="AD4298">
        <f>IF(data[[#This Row],[type]]="score",SUMPRODUCT($J$1:$AC$1,data[[#This Row],[ci.hts_index]:[stat.tb]]),-1)</f>
        <v>-1</v>
      </c>
      <c r="AE4298" s="1">
        <f>IF(data[[#This Row],[type]]="score",RANK(data[[#This Row],[score]],data[score])+COUNTIF($AD$3:AD4298,AD4298)-1,0)</f>
        <v>0</v>
      </c>
    </row>
    <row r="4299" spans="24:31" x14ac:dyDescent="0.25">
      <c r="X4299" s="1"/>
      <c r="Y4299" s="1"/>
      <c r="AD4299">
        <f>IF(data[[#This Row],[type]]="score",SUMPRODUCT($J$1:$AC$1,data[[#This Row],[ci.hts_index]:[stat.tb]]),-1)</f>
        <v>-1</v>
      </c>
      <c r="AE4299" s="1">
        <f>IF(data[[#This Row],[type]]="score",RANK(data[[#This Row],[score]],data[score])+COUNTIF($AD$3:AD4299,AD4299)-1,0)</f>
        <v>0</v>
      </c>
    </row>
    <row r="4300" spans="24:31" x14ac:dyDescent="0.25">
      <c r="X4300" s="1"/>
      <c r="Y4300" s="1"/>
      <c r="AD4300">
        <f>IF(data[[#This Row],[type]]="score",SUMPRODUCT($J$1:$AC$1,data[[#This Row],[ci.hts_index]:[stat.tb]]),-1)</f>
        <v>-1</v>
      </c>
      <c r="AE4300" s="1">
        <f>IF(data[[#This Row],[type]]="score",RANK(data[[#This Row],[score]],data[score])+COUNTIF($AD$3:AD4300,AD4300)-1,0)</f>
        <v>0</v>
      </c>
    </row>
    <row r="4301" spans="24:31" x14ac:dyDescent="0.25">
      <c r="X4301" s="1"/>
      <c r="Y4301" s="1"/>
      <c r="AD4301">
        <f>IF(data[[#This Row],[type]]="score",SUMPRODUCT($J$1:$AC$1,data[[#This Row],[ci.hts_index]:[stat.tb]]),-1)</f>
        <v>-1</v>
      </c>
      <c r="AE4301" s="1">
        <f>IF(data[[#This Row],[type]]="score",RANK(data[[#This Row],[score]],data[score])+COUNTIF($AD$3:AD4301,AD4301)-1,0)</f>
        <v>0</v>
      </c>
    </row>
    <row r="4302" spans="24:31" x14ac:dyDescent="0.25">
      <c r="X4302" s="1"/>
      <c r="Y4302" s="1"/>
      <c r="AD4302">
        <f>IF(data[[#This Row],[type]]="score",SUMPRODUCT($J$1:$AC$1,data[[#This Row],[ci.hts_index]:[stat.tb]]),-1)</f>
        <v>-1</v>
      </c>
      <c r="AE4302" s="1">
        <f>IF(data[[#This Row],[type]]="score",RANK(data[[#This Row],[score]],data[score])+COUNTIF($AD$3:AD4302,AD4302)-1,0)</f>
        <v>0</v>
      </c>
    </row>
    <row r="4303" spans="24:31" x14ac:dyDescent="0.25">
      <c r="X4303" s="1"/>
      <c r="Y4303" s="1"/>
      <c r="AD4303">
        <f>IF(data[[#This Row],[type]]="score",SUMPRODUCT($J$1:$AC$1,data[[#This Row],[ci.hts_index]:[stat.tb]]),-1)</f>
        <v>-1</v>
      </c>
      <c r="AE4303" s="1">
        <f>IF(data[[#This Row],[type]]="score",RANK(data[[#This Row],[score]],data[score])+COUNTIF($AD$3:AD4303,AD4303)-1,0)</f>
        <v>0</v>
      </c>
    </row>
    <row r="4304" spans="24:31" x14ac:dyDescent="0.25">
      <c r="X4304" s="1"/>
      <c r="Y4304" s="1"/>
      <c r="AD4304">
        <f>IF(data[[#This Row],[type]]="score",SUMPRODUCT($J$1:$AC$1,data[[#This Row],[ci.hts_index]:[stat.tb]]),-1)</f>
        <v>-1</v>
      </c>
      <c r="AE4304" s="1">
        <f>IF(data[[#This Row],[type]]="score",RANK(data[[#This Row],[score]],data[score])+COUNTIF($AD$3:AD4304,AD4304)-1,0)</f>
        <v>0</v>
      </c>
    </row>
    <row r="4305" spans="24:31" x14ac:dyDescent="0.25">
      <c r="X4305" s="1"/>
      <c r="Y4305" s="1"/>
      <c r="AD4305">
        <f>IF(data[[#This Row],[type]]="score",SUMPRODUCT($J$1:$AC$1,data[[#This Row],[ci.hts_index]:[stat.tb]]),-1)</f>
        <v>-1</v>
      </c>
      <c r="AE4305" s="1">
        <f>IF(data[[#This Row],[type]]="score",RANK(data[[#This Row],[score]],data[score])+COUNTIF($AD$3:AD4305,AD4305)-1,0)</f>
        <v>0</v>
      </c>
    </row>
    <row r="4306" spans="24:31" x14ac:dyDescent="0.25">
      <c r="X4306" s="1"/>
      <c r="Y4306" s="1"/>
      <c r="AD4306">
        <f>IF(data[[#This Row],[type]]="score",SUMPRODUCT($J$1:$AC$1,data[[#This Row],[ci.hts_index]:[stat.tb]]),-1)</f>
        <v>-1</v>
      </c>
      <c r="AE4306" s="1">
        <f>IF(data[[#This Row],[type]]="score",RANK(data[[#This Row],[score]],data[score])+COUNTIF($AD$3:AD4306,AD4306)-1,0)</f>
        <v>0</v>
      </c>
    </row>
    <row r="4307" spans="24:31" x14ac:dyDescent="0.25">
      <c r="X4307" s="1"/>
      <c r="Y4307" s="1"/>
      <c r="AD4307">
        <f>IF(data[[#This Row],[type]]="score",SUMPRODUCT($J$1:$AC$1,data[[#This Row],[ci.hts_index]:[stat.tb]]),-1)</f>
        <v>-1</v>
      </c>
      <c r="AE4307" s="1">
        <f>IF(data[[#This Row],[type]]="score",RANK(data[[#This Row],[score]],data[score])+COUNTIF($AD$3:AD4307,AD4307)-1,0)</f>
        <v>0</v>
      </c>
    </row>
    <row r="4308" spans="24:31" x14ac:dyDescent="0.25">
      <c r="X4308" s="1"/>
      <c r="Y4308" s="1"/>
      <c r="AD4308">
        <f>IF(data[[#This Row],[type]]="score",SUMPRODUCT($J$1:$AC$1,data[[#This Row],[ci.hts_index]:[stat.tb]]),-1)</f>
        <v>-1</v>
      </c>
      <c r="AE4308" s="1">
        <f>IF(data[[#This Row],[type]]="score",RANK(data[[#This Row],[score]],data[score])+COUNTIF($AD$3:AD4308,AD4308)-1,0)</f>
        <v>0</v>
      </c>
    </row>
    <row r="4309" spans="24:31" x14ac:dyDescent="0.25">
      <c r="X4309" s="1"/>
      <c r="Y4309" s="1"/>
      <c r="AD4309">
        <f>IF(data[[#This Row],[type]]="score",SUMPRODUCT($J$1:$AC$1,data[[#This Row],[ci.hts_index]:[stat.tb]]),-1)</f>
        <v>-1</v>
      </c>
      <c r="AE4309" s="1">
        <f>IF(data[[#This Row],[type]]="score",RANK(data[[#This Row],[score]],data[score])+COUNTIF($AD$3:AD4309,AD4309)-1,0)</f>
        <v>0</v>
      </c>
    </row>
    <row r="4310" spans="24:31" x14ac:dyDescent="0.25">
      <c r="X4310" s="1"/>
      <c r="Y4310" s="1"/>
      <c r="AD4310">
        <f>IF(data[[#This Row],[type]]="score",SUMPRODUCT($J$1:$AC$1,data[[#This Row],[ci.hts_index]:[stat.tb]]),-1)</f>
        <v>-1</v>
      </c>
      <c r="AE4310" s="1">
        <f>IF(data[[#This Row],[type]]="score",RANK(data[[#This Row],[score]],data[score])+COUNTIF($AD$3:AD4310,AD4310)-1,0)</f>
        <v>0</v>
      </c>
    </row>
    <row r="4311" spans="24:31" x14ac:dyDescent="0.25">
      <c r="X4311" s="1"/>
      <c r="Y4311" s="1"/>
      <c r="AD4311">
        <f>IF(data[[#This Row],[type]]="score",SUMPRODUCT($J$1:$AC$1,data[[#This Row],[ci.hts_index]:[stat.tb]]),-1)</f>
        <v>-1</v>
      </c>
      <c r="AE4311" s="1">
        <f>IF(data[[#This Row],[type]]="score",RANK(data[[#This Row],[score]],data[score])+COUNTIF($AD$3:AD4311,AD4311)-1,0)</f>
        <v>0</v>
      </c>
    </row>
    <row r="4312" spans="24:31" x14ac:dyDescent="0.25">
      <c r="X4312" s="1"/>
      <c r="Y4312" s="1"/>
      <c r="AD4312">
        <f>IF(data[[#This Row],[type]]="score",SUMPRODUCT($J$1:$AC$1,data[[#This Row],[ci.hts_index]:[stat.tb]]),-1)</f>
        <v>-1</v>
      </c>
      <c r="AE4312" s="1">
        <f>IF(data[[#This Row],[type]]="score",RANK(data[[#This Row],[score]],data[score])+COUNTIF($AD$3:AD4312,AD4312)-1,0)</f>
        <v>0</v>
      </c>
    </row>
    <row r="4313" spans="24:31" x14ac:dyDescent="0.25">
      <c r="X4313" s="1"/>
      <c r="Y4313" s="1"/>
      <c r="AD4313">
        <f>IF(data[[#This Row],[type]]="score",SUMPRODUCT($J$1:$AC$1,data[[#This Row],[ci.hts_index]:[stat.tb]]),-1)</f>
        <v>-1</v>
      </c>
      <c r="AE4313" s="1">
        <f>IF(data[[#This Row],[type]]="score",RANK(data[[#This Row],[score]],data[score])+COUNTIF($AD$3:AD4313,AD4313)-1,0)</f>
        <v>0</v>
      </c>
    </row>
    <row r="4314" spans="24:31" x14ac:dyDescent="0.25">
      <c r="X4314" s="1"/>
      <c r="Y4314" s="1"/>
      <c r="AD4314">
        <f>IF(data[[#This Row],[type]]="score",SUMPRODUCT($J$1:$AC$1,data[[#This Row],[ci.hts_index]:[stat.tb]]),-1)</f>
        <v>-1</v>
      </c>
      <c r="AE4314" s="1">
        <f>IF(data[[#This Row],[type]]="score",RANK(data[[#This Row],[score]],data[score])+COUNTIF($AD$3:AD4314,AD4314)-1,0)</f>
        <v>0</v>
      </c>
    </row>
    <row r="4315" spans="24:31" x14ac:dyDescent="0.25">
      <c r="X4315" s="1"/>
      <c r="Y4315" s="1"/>
      <c r="AD4315">
        <f>IF(data[[#This Row],[type]]="score",SUMPRODUCT($J$1:$AC$1,data[[#This Row],[ci.hts_index]:[stat.tb]]),-1)</f>
        <v>-1</v>
      </c>
      <c r="AE4315" s="1">
        <f>IF(data[[#This Row],[type]]="score",RANK(data[[#This Row],[score]],data[score])+COUNTIF($AD$3:AD4315,AD4315)-1,0)</f>
        <v>0</v>
      </c>
    </row>
    <row r="4316" spans="24:31" x14ac:dyDescent="0.25">
      <c r="X4316" s="1"/>
      <c r="Y4316" s="1"/>
      <c r="AD4316">
        <f>IF(data[[#This Row],[type]]="score",SUMPRODUCT($J$1:$AC$1,data[[#This Row],[ci.hts_index]:[stat.tb]]),-1)</f>
        <v>-1</v>
      </c>
      <c r="AE4316" s="1">
        <f>IF(data[[#This Row],[type]]="score",RANK(data[[#This Row],[score]],data[score])+COUNTIF($AD$3:AD4316,AD4316)-1,0)</f>
        <v>0</v>
      </c>
    </row>
    <row r="4317" spans="24:31" x14ac:dyDescent="0.25">
      <c r="X4317" s="1"/>
      <c r="Y4317" s="1"/>
      <c r="AD4317">
        <f>IF(data[[#This Row],[type]]="score",SUMPRODUCT($J$1:$AC$1,data[[#This Row],[ci.hts_index]:[stat.tb]]),-1)</f>
        <v>-1</v>
      </c>
      <c r="AE4317" s="1">
        <f>IF(data[[#This Row],[type]]="score",RANK(data[[#This Row],[score]],data[score])+COUNTIF($AD$3:AD4317,AD4317)-1,0)</f>
        <v>0</v>
      </c>
    </row>
    <row r="4318" spans="24:31" x14ac:dyDescent="0.25">
      <c r="X4318" s="1"/>
      <c r="Y4318" s="1"/>
      <c r="AD4318">
        <f>IF(data[[#This Row],[type]]="score",SUMPRODUCT($J$1:$AC$1,data[[#This Row],[ci.hts_index]:[stat.tb]]),-1)</f>
        <v>-1</v>
      </c>
      <c r="AE4318" s="1">
        <f>IF(data[[#This Row],[type]]="score",RANK(data[[#This Row],[score]],data[score])+COUNTIF($AD$3:AD4318,AD4318)-1,0)</f>
        <v>0</v>
      </c>
    </row>
    <row r="4319" spans="24:31" x14ac:dyDescent="0.25">
      <c r="X4319" s="1"/>
      <c r="Y4319" s="1"/>
      <c r="AD4319">
        <f>IF(data[[#This Row],[type]]="score",SUMPRODUCT($J$1:$AC$1,data[[#This Row],[ci.hts_index]:[stat.tb]]),-1)</f>
        <v>-1</v>
      </c>
      <c r="AE4319" s="1">
        <f>IF(data[[#This Row],[type]]="score",RANK(data[[#This Row],[score]],data[score])+COUNTIF($AD$3:AD4319,AD4319)-1,0)</f>
        <v>0</v>
      </c>
    </row>
    <row r="4320" spans="24:31" x14ac:dyDescent="0.25">
      <c r="X4320" s="1"/>
      <c r="Y4320" s="1"/>
      <c r="AD4320">
        <f>IF(data[[#This Row],[type]]="score",SUMPRODUCT($J$1:$AC$1,data[[#This Row],[ci.hts_index]:[stat.tb]]),-1)</f>
        <v>-1</v>
      </c>
      <c r="AE4320" s="1">
        <f>IF(data[[#This Row],[type]]="score",RANK(data[[#This Row],[score]],data[score])+COUNTIF($AD$3:AD4320,AD4320)-1,0)</f>
        <v>0</v>
      </c>
    </row>
    <row r="4321" spans="24:31" x14ac:dyDescent="0.25">
      <c r="X4321" s="1"/>
      <c r="Y4321" s="1"/>
      <c r="AD4321">
        <f>IF(data[[#This Row],[type]]="score",SUMPRODUCT($J$1:$AC$1,data[[#This Row],[ci.hts_index]:[stat.tb]]),-1)</f>
        <v>-1</v>
      </c>
      <c r="AE4321" s="1">
        <f>IF(data[[#This Row],[type]]="score",RANK(data[[#This Row],[score]],data[score])+COUNTIF($AD$3:AD4321,AD4321)-1,0)</f>
        <v>0</v>
      </c>
    </row>
    <row r="4322" spans="24:31" x14ac:dyDescent="0.25">
      <c r="X4322" s="1"/>
      <c r="Y4322" s="1"/>
      <c r="AD4322">
        <f>IF(data[[#This Row],[type]]="score",SUMPRODUCT($J$1:$AC$1,data[[#This Row],[ci.hts_index]:[stat.tb]]),-1)</f>
        <v>-1</v>
      </c>
      <c r="AE4322" s="1">
        <f>IF(data[[#This Row],[type]]="score",RANK(data[[#This Row],[score]],data[score])+COUNTIF($AD$3:AD4322,AD4322)-1,0)</f>
        <v>0</v>
      </c>
    </row>
    <row r="4323" spans="24:31" x14ac:dyDescent="0.25">
      <c r="X4323" s="1"/>
      <c r="Y4323" s="1"/>
      <c r="AD4323">
        <f>IF(data[[#This Row],[type]]="score",SUMPRODUCT($J$1:$AC$1,data[[#This Row],[ci.hts_index]:[stat.tb]]),-1)</f>
        <v>-1</v>
      </c>
      <c r="AE4323" s="1">
        <f>IF(data[[#This Row],[type]]="score",RANK(data[[#This Row],[score]],data[score])+COUNTIF($AD$3:AD4323,AD4323)-1,0)</f>
        <v>0</v>
      </c>
    </row>
    <row r="4324" spans="24:31" x14ac:dyDescent="0.25">
      <c r="X4324" s="1"/>
      <c r="Y4324" s="1"/>
      <c r="AD4324">
        <f>IF(data[[#This Row],[type]]="score",SUMPRODUCT($J$1:$AC$1,data[[#This Row],[ci.hts_index]:[stat.tb]]),-1)</f>
        <v>-1</v>
      </c>
      <c r="AE4324" s="1">
        <f>IF(data[[#This Row],[type]]="score",RANK(data[[#This Row],[score]],data[score])+COUNTIF($AD$3:AD4324,AD4324)-1,0)</f>
        <v>0</v>
      </c>
    </row>
    <row r="4325" spans="24:31" x14ac:dyDescent="0.25">
      <c r="X4325" s="1"/>
      <c r="Y4325" s="1"/>
      <c r="AD4325">
        <f>IF(data[[#This Row],[type]]="score",SUMPRODUCT($J$1:$AC$1,data[[#This Row],[ci.hts_index]:[stat.tb]]),-1)</f>
        <v>-1</v>
      </c>
      <c r="AE4325" s="1">
        <f>IF(data[[#This Row],[type]]="score",RANK(data[[#This Row],[score]],data[score])+COUNTIF($AD$3:AD4325,AD4325)-1,0)</f>
        <v>0</v>
      </c>
    </row>
    <row r="4326" spans="24:31" x14ac:dyDescent="0.25">
      <c r="X4326" s="1"/>
      <c r="Y4326" s="1"/>
      <c r="AD4326">
        <f>IF(data[[#This Row],[type]]="score",SUMPRODUCT($J$1:$AC$1,data[[#This Row],[ci.hts_index]:[stat.tb]]),-1)</f>
        <v>-1</v>
      </c>
      <c r="AE4326" s="1">
        <f>IF(data[[#This Row],[type]]="score",RANK(data[[#This Row],[score]],data[score])+COUNTIF($AD$3:AD4326,AD4326)-1,0)</f>
        <v>0</v>
      </c>
    </row>
    <row r="4327" spans="24:31" x14ac:dyDescent="0.25">
      <c r="X4327" s="1"/>
      <c r="Y4327" s="1"/>
      <c r="AD4327">
        <f>IF(data[[#This Row],[type]]="score",SUMPRODUCT($J$1:$AC$1,data[[#This Row],[ci.hts_index]:[stat.tb]]),-1)</f>
        <v>-1</v>
      </c>
      <c r="AE4327" s="1">
        <f>IF(data[[#This Row],[type]]="score",RANK(data[[#This Row],[score]],data[score])+COUNTIF($AD$3:AD4327,AD4327)-1,0)</f>
        <v>0</v>
      </c>
    </row>
    <row r="4328" spans="24:31" x14ac:dyDescent="0.25">
      <c r="X4328" s="1"/>
      <c r="Y4328" s="1"/>
      <c r="AD4328">
        <f>IF(data[[#This Row],[type]]="score",SUMPRODUCT($J$1:$AC$1,data[[#This Row],[ci.hts_index]:[stat.tb]]),-1)</f>
        <v>-1</v>
      </c>
      <c r="AE4328" s="1">
        <f>IF(data[[#This Row],[type]]="score",RANK(data[[#This Row],[score]],data[score])+COUNTIF($AD$3:AD4328,AD4328)-1,0)</f>
        <v>0</v>
      </c>
    </row>
    <row r="4329" spans="24:31" x14ac:dyDescent="0.25">
      <c r="X4329" s="1"/>
      <c r="Y4329" s="1"/>
      <c r="AD4329">
        <f>IF(data[[#This Row],[type]]="score",SUMPRODUCT($J$1:$AC$1,data[[#This Row],[ci.hts_index]:[stat.tb]]),-1)</f>
        <v>-1</v>
      </c>
      <c r="AE4329" s="1">
        <f>IF(data[[#This Row],[type]]="score",RANK(data[[#This Row],[score]],data[score])+COUNTIF($AD$3:AD4329,AD4329)-1,0)</f>
        <v>0</v>
      </c>
    </row>
    <row r="4330" spans="24:31" x14ac:dyDescent="0.25">
      <c r="X4330" s="1"/>
      <c r="Y4330" s="1"/>
      <c r="AD4330">
        <f>IF(data[[#This Row],[type]]="score",SUMPRODUCT($J$1:$AC$1,data[[#This Row],[ci.hts_index]:[stat.tb]]),-1)</f>
        <v>-1</v>
      </c>
      <c r="AE4330" s="1">
        <f>IF(data[[#This Row],[type]]="score",RANK(data[[#This Row],[score]],data[score])+COUNTIF($AD$3:AD4330,AD4330)-1,0)</f>
        <v>0</v>
      </c>
    </row>
    <row r="4331" spans="24:31" x14ac:dyDescent="0.25">
      <c r="X4331" s="1"/>
      <c r="Y4331" s="1"/>
      <c r="AD4331">
        <f>IF(data[[#This Row],[type]]="score",SUMPRODUCT($J$1:$AC$1,data[[#This Row],[ci.hts_index]:[stat.tb]]),-1)</f>
        <v>-1</v>
      </c>
      <c r="AE4331" s="1">
        <f>IF(data[[#This Row],[type]]="score",RANK(data[[#This Row],[score]],data[score])+COUNTIF($AD$3:AD4331,AD4331)-1,0)</f>
        <v>0</v>
      </c>
    </row>
    <row r="4332" spans="24:31" x14ac:dyDescent="0.25">
      <c r="X4332" s="1"/>
      <c r="Y4332" s="1"/>
      <c r="AD4332">
        <f>IF(data[[#This Row],[type]]="score",SUMPRODUCT($J$1:$AC$1,data[[#This Row],[ci.hts_index]:[stat.tb]]),-1)</f>
        <v>-1</v>
      </c>
      <c r="AE4332" s="1">
        <f>IF(data[[#This Row],[type]]="score",RANK(data[[#This Row],[score]],data[score])+COUNTIF($AD$3:AD4332,AD4332)-1,0)</f>
        <v>0</v>
      </c>
    </row>
    <row r="4333" spans="24:31" x14ac:dyDescent="0.25">
      <c r="X4333" s="1"/>
      <c r="Y4333" s="1"/>
      <c r="AD4333">
        <f>IF(data[[#This Row],[type]]="score",SUMPRODUCT($J$1:$AC$1,data[[#This Row],[ci.hts_index]:[stat.tb]]),-1)</f>
        <v>-1</v>
      </c>
      <c r="AE4333" s="1">
        <f>IF(data[[#This Row],[type]]="score",RANK(data[[#This Row],[score]],data[score])+COUNTIF($AD$3:AD4333,AD4333)-1,0)</f>
        <v>0</v>
      </c>
    </row>
    <row r="4334" spans="24:31" x14ac:dyDescent="0.25">
      <c r="X4334" s="1"/>
      <c r="Y4334" s="1"/>
      <c r="AD4334">
        <f>IF(data[[#This Row],[type]]="score",SUMPRODUCT($J$1:$AC$1,data[[#This Row],[ci.hts_index]:[stat.tb]]),-1)</f>
        <v>-1</v>
      </c>
      <c r="AE4334" s="1">
        <f>IF(data[[#This Row],[type]]="score",RANK(data[[#This Row],[score]],data[score])+COUNTIF($AD$3:AD4334,AD4334)-1,0)</f>
        <v>0</v>
      </c>
    </row>
    <row r="4335" spans="24:31" x14ac:dyDescent="0.25">
      <c r="X4335" s="1"/>
      <c r="Y4335" s="1"/>
      <c r="AD4335">
        <f>IF(data[[#This Row],[type]]="score",SUMPRODUCT($J$1:$AC$1,data[[#This Row],[ci.hts_index]:[stat.tb]]),-1)</f>
        <v>-1</v>
      </c>
      <c r="AE4335" s="1">
        <f>IF(data[[#This Row],[type]]="score",RANK(data[[#This Row],[score]],data[score])+COUNTIF($AD$3:AD4335,AD4335)-1,0)</f>
        <v>0</v>
      </c>
    </row>
    <row r="4336" spans="24:31" x14ac:dyDescent="0.25">
      <c r="X4336" s="1"/>
      <c r="Y4336" s="1"/>
      <c r="AD4336">
        <f>IF(data[[#This Row],[type]]="score",SUMPRODUCT($J$1:$AC$1,data[[#This Row],[ci.hts_index]:[stat.tb]]),-1)</f>
        <v>-1</v>
      </c>
      <c r="AE4336" s="1">
        <f>IF(data[[#This Row],[type]]="score",RANK(data[[#This Row],[score]],data[score])+COUNTIF($AD$3:AD4336,AD4336)-1,0)</f>
        <v>0</v>
      </c>
    </row>
    <row r="4337" spans="24:31" x14ac:dyDescent="0.25">
      <c r="X4337" s="1"/>
      <c r="Y4337" s="1"/>
      <c r="AD4337">
        <f>IF(data[[#This Row],[type]]="score",SUMPRODUCT($J$1:$AC$1,data[[#This Row],[ci.hts_index]:[stat.tb]]),-1)</f>
        <v>-1</v>
      </c>
      <c r="AE4337" s="1">
        <f>IF(data[[#This Row],[type]]="score",RANK(data[[#This Row],[score]],data[score])+COUNTIF($AD$3:AD4337,AD4337)-1,0)</f>
        <v>0</v>
      </c>
    </row>
    <row r="4338" spans="24:31" x14ac:dyDescent="0.25">
      <c r="X4338" s="1"/>
      <c r="Y4338" s="1"/>
      <c r="AD4338">
        <f>IF(data[[#This Row],[type]]="score",SUMPRODUCT($J$1:$AC$1,data[[#This Row],[ci.hts_index]:[stat.tb]]),-1)</f>
        <v>-1</v>
      </c>
      <c r="AE4338" s="1">
        <f>IF(data[[#This Row],[type]]="score",RANK(data[[#This Row],[score]],data[score])+COUNTIF($AD$3:AD4338,AD4338)-1,0)</f>
        <v>0</v>
      </c>
    </row>
    <row r="4339" spans="24:31" x14ac:dyDescent="0.25">
      <c r="X4339" s="1"/>
      <c r="Y4339" s="1"/>
      <c r="AD4339">
        <f>IF(data[[#This Row],[type]]="score",SUMPRODUCT($J$1:$AC$1,data[[#This Row],[ci.hts_index]:[stat.tb]]),-1)</f>
        <v>-1</v>
      </c>
      <c r="AE4339" s="1">
        <f>IF(data[[#This Row],[type]]="score",RANK(data[[#This Row],[score]],data[score])+COUNTIF($AD$3:AD4339,AD4339)-1,0)</f>
        <v>0</v>
      </c>
    </row>
    <row r="4340" spans="24:31" x14ac:dyDescent="0.25">
      <c r="X4340" s="1"/>
      <c r="Y4340" s="1"/>
      <c r="AD4340">
        <f>IF(data[[#This Row],[type]]="score",SUMPRODUCT($J$1:$AC$1,data[[#This Row],[ci.hts_index]:[stat.tb]]),-1)</f>
        <v>-1</v>
      </c>
      <c r="AE4340" s="1">
        <f>IF(data[[#This Row],[type]]="score",RANK(data[[#This Row],[score]],data[score])+COUNTIF($AD$3:AD4340,AD4340)-1,0)</f>
        <v>0</v>
      </c>
    </row>
    <row r="4341" spans="24:31" x14ac:dyDescent="0.25">
      <c r="X4341" s="1"/>
      <c r="Y4341" s="1"/>
      <c r="AD4341">
        <f>IF(data[[#This Row],[type]]="score",SUMPRODUCT($J$1:$AC$1,data[[#This Row],[ci.hts_index]:[stat.tb]]),-1)</f>
        <v>-1</v>
      </c>
      <c r="AE4341" s="1">
        <f>IF(data[[#This Row],[type]]="score",RANK(data[[#This Row],[score]],data[score])+COUNTIF($AD$3:AD4341,AD4341)-1,0)</f>
        <v>0</v>
      </c>
    </row>
    <row r="4342" spans="24:31" x14ac:dyDescent="0.25">
      <c r="X4342" s="1"/>
      <c r="Y4342" s="1"/>
      <c r="AD4342">
        <f>IF(data[[#This Row],[type]]="score",SUMPRODUCT($J$1:$AC$1,data[[#This Row],[ci.hts_index]:[stat.tb]]),-1)</f>
        <v>-1</v>
      </c>
      <c r="AE4342" s="1">
        <f>IF(data[[#This Row],[type]]="score",RANK(data[[#This Row],[score]],data[score])+COUNTIF($AD$3:AD4342,AD4342)-1,0)</f>
        <v>0</v>
      </c>
    </row>
    <row r="4343" spans="24:31" x14ac:dyDescent="0.25">
      <c r="X4343" s="1"/>
      <c r="Y4343" s="1"/>
      <c r="AD4343">
        <f>IF(data[[#This Row],[type]]="score",SUMPRODUCT($J$1:$AC$1,data[[#This Row],[ci.hts_index]:[stat.tb]]),-1)</f>
        <v>-1</v>
      </c>
      <c r="AE4343" s="1">
        <f>IF(data[[#This Row],[type]]="score",RANK(data[[#This Row],[score]],data[score])+COUNTIF($AD$3:AD4343,AD4343)-1,0)</f>
        <v>0</v>
      </c>
    </row>
    <row r="4344" spans="24:31" x14ac:dyDescent="0.25">
      <c r="X4344" s="1"/>
      <c r="Y4344" s="1"/>
      <c r="AD4344">
        <f>IF(data[[#This Row],[type]]="score",SUMPRODUCT($J$1:$AC$1,data[[#This Row],[ci.hts_index]:[stat.tb]]),-1)</f>
        <v>-1</v>
      </c>
      <c r="AE4344" s="1">
        <f>IF(data[[#This Row],[type]]="score",RANK(data[[#This Row],[score]],data[score])+COUNTIF($AD$3:AD4344,AD4344)-1,0)</f>
        <v>0</v>
      </c>
    </row>
    <row r="4345" spans="24:31" x14ac:dyDescent="0.25">
      <c r="X4345" s="1"/>
      <c r="Y4345" s="1"/>
      <c r="AD4345">
        <f>IF(data[[#This Row],[type]]="score",SUMPRODUCT($J$1:$AC$1,data[[#This Row],[ci.hts_index]:[stat.tb]]),-1)</f>
        <v>-1</v>
      </c>
      <c r="AE4345" s="1">
        <f>IF(data[[#This Row],[type]]="score",RANK(data[[#This Row],[score]],data[score])+COUNTIF($AD$3:AD4345,AD4345)-1,0)</f>
        <v>0</v>
      </c>
    </row>
    <row r="4346" spans="24:31" x14ac:dyDescent="0.25">
      <c r="X4346" s="1"/>
      <c r="Y4346" s="1"/>
      <c r="AD4346">
        <f>IF(data[[#This Row],[type]]="score",SUMPRODUCT($J$1:$AC$1,data[[#This Row],[ci.hts_index]:[stat.tb]]),-1)</f>
        <v>-1</v>
      </c>
      <c r="AE4346" s="1">
        <f>IF(data[[#This Row],[type]]="score",RANK(data[[#This Row],[score]],data[score])+COUNTIF($AD$3:AD4346,AD4346)-1,0)</f>
        <v>0</v>
      </c>
    </row>
    <row r="4347" spans="24:31" x14ac:dyDescent="0.25">
      <c r="X4347" s="1"/>
      <c r="Y4347" s="1"/>
      <c r="AD4347">
        <f>IF(data[[#This Row],[type]]="score",SUMPRODUCT($J$1:$AC$1,data[[#This Row],[ci.hts_index]:[stat.tb]]),-1)</f>
        <v>-1</v>
      </c>
      <c r="AE4347" s="1">
        <f>IF(data[[#This Row],[type]]="score",RANK(data[[#This Row],[score]],data[score])+COUNTIF($AD$3:AD4347,AD4347)-1,0)</f>
        <v>0</v>
      </c>
    </row>
    <row r="4348" spans="24:31" x14ac:dyDescent="0.25">
      <c r="X4348" s="1"/>
      <c r="Y4348" s="1"/>
      <c r="AD4348">
        <f>IF(data[[#This Row],[type]]="score",SUMPRODUCT($J$1:$AC$1,data[[#This Row],[ci.hts_index]:[stat.tb]]),-1)</f>
        <v>-1</v>
      </c>
      <c r="AE4348" s="1">
        <f>IF(data[[#This Row],[type]]="score",RANK(data[[#This Row],[score]],data[score])+COUNTIF($AD$3:AD4348,AD4348)-1,0)</f>
        <v>0</v>
      </c>
    </row>
    <row r="4349" spans="24:31" x14ac:dyDescent="0.25">
      <c r="X4349" s="1"/>
      <c r="Y4349" s="1"/>
      <c r="AD4349">
        <f>IF(data[[#This Row],[type]]="score",SUMPRODUCT($J$1:$AC$1,data[[#This Row],[ci.hts_index]:[stat.tb]]),-1)</f>
        <v>-1</v>
      </c>
      <c r="AE4349" s="1">
        <f>IF(data[[#This Row],[type]]="score",RANK(data[[#This Row],[score]],data[score])+COUNTIF($AD$3:AD4349,AD4349)-1,0)</f>
        <v>0</v>
      </c>
    </row>
    <row r="4350" spans="24:31" x14ac:dyDescent="0.25">
      <c r="X4350" s="1"/>
      <c r="Y4350" s="1"/>
      <c r="AD4350">
        <f>IF(data[[#This Row],[type]]="score",SUMPRODUCT($J$1:$AC$1,data[[#This Row],[ci.hts_index]:[stat.tb]]),-1)</f>
        <v>-1</v>
      </c>
      <c r="AE4350" s="1">
        <f>IF(data[[#This Row],[type]]="score",RANK(data[[#This Row],[score]],data[score])+COUNTIF($AD$3:AD4350,AD4350)-1,0)</f>
        <v>0</v>
      </c>
    </row>
    <row r="4351" spans="24:31" x14ac:dyDescent="0.25">
      <c r="X4351" s="1"/>
      <c r="Y4351" s="1"/>
      <c r="AD4351">
        <f>IF(data[[#This Row],[type]]="score",SUMPRODUCT($J$1:$AC$1,data[[#This Row],[ci.hts_index]:[stat.tb]]),-1)</f>
        <v>-1</v>
      </c>
      <c r="AE4351" s="1">
        <f>IF(data[[#This Row],[type]]="score",RANK(data[[#This Row],[score]],data[score])+COUNTIF($AD$3:AD4351,AD4351)-1,0)</f>
        <v>0</v>
      </c>
    </row>
    <row r="4352" spans="24:31" x14ac:dyDescent="0.25">
      <c r="X4352" s="1"/>
      <c r="Y4352" s="1"/>
      <c r="AD4352">
        <f>IF(data[[#This Row],[type]]="score",SUMPRODUCT($J$1:$AC$1,data[[#This Row],[ci.hts_index]:[stat.tb]]),-1)</f>
        <v>-1</v>
      </c>
      <c r="AE4352" s="1">
        <f>IF(data[[#This Row],[type]]="score",RANK(data[[#This Row],[score]],data[score])+COUNTIF($AD$3:AD4352,AD4352)-1,0)</f>
        <v>0</v>
      </c>
    </row>
    <row r="4353" spans="24:31" x14ac:dyDescent="0.25">
      <c r="X4353" s="1"/>
      <c r="Y4353" s="1"/>
      <c r="AD4353">
        <f>IF(data[[#This Row],[type]]="score",SUMPRODUCT($J$1:$AC$1,data[[#This Row],[ci.hts_index]:[stat.tb]]),-1)</f>
        <v>-1</v>
      </c>
      <c r="AE4353" s="1">
        <f>IF(data[[#This Row],[type]]="score",RANK(data[[#This Row],[score]],data[score])+COUNTIF($AD$3:AD4353,AD4353)-1,0)</f>
        <v>0</v>
      </c>
    </row>
    <row r="4354" spans="24:31" x14ac:dyDescent="0.25">
      <c r="X4354" s="1"/>
      <c r="Y4354" s="1"/>
      <c r="AD4354">
        <f>IF(data[[#This Row],[type]]="score",SUMPRODUCT($J$1:$AC$1,data[[#This Row],[ci.hts_index]:[stat.tb]]),-1)</f>
        <v>-1</v>
      </c>
      <c r="AE4354" s="1">
        <f>IF(data[[#This Row],[type]]="score",RANK(data[[#This Row],[score]],data[score])+COUNTIF($AD$3:AD4354,AD4354)-1,0)</f>
        <v>0</v>
      </c>
    </row>
    <row r="4355" spans="24:31" x14ac:dyDescent="0.25">
      <c r="X4355" s="1"/>
      <c r="Y4355" s="1"/>
      <c r="AD4355">
        <f>IF(data[[#This Row],[type]]="score",SUMPRODUCT($J$1:$AC$1,data[[#This Row],[ci.hts_index]:[stat.tb]]),-1)</f>
        <v>-1</v>
      </c>
      <c r="AE4355" s="1">
        <f>IF(data[[#This Row],[type]]="score",RANK(data[[#This Row],[score]],data[score])+COUNTIF($AD$3:AD4355,AD4355)-1,0)</f>
        <v>0</v>
      </c>
    </row>
    <row r="4356" spans="24:31" x14ac:dyDescent="0.25">
      <c r="X4356" s="1"/>
      <c r="Y4356" s="1"/>
      <c r="AD4356">
        <f>IF(data[[#This Row],[type]]="score",SUMPRODUCT($J$1:$AC$1,data[[#This Row],[ci.hts_index]:[stat.tb]]),-1)</f>
        <v>-1</v>
      </c>
      <c r="AE4356" s="1">
        <f>IF(data[[#This Row],[type]]="score",RANK(data[[#This Row],[score]],data[score])+COUNTIF($AD$3:AD4356,AD4356)-1,0)</f>
        <v>0</v>
      </c>
    </row>
    <row r="4357" spans="24:31" x14ac:dyDescent="0.25">
      <c r="X4357" s="1"/>
      <c r="Y4357" s="1"/>
      <c r="AD4357">
        <f>IF(data[[#This Row],[type]]="score",SUMPRODUCT($J$1:$AC$1,data[[#This Row],[ci.hts_index]:[stat.tb]]),-1)</f>
        <v>-1</v>
      </c>
      <c r="AE4357" s="1">
        <f>IF(data[[#This Row],[type]]="score",RANK(data[[#This Row],[score]],data[score])+COUNTIF($AD$3:AD4357,AD4357)-1,0)</f>
        <v>0</v>
      </c>
    </row>
    <row r="4358" spans="24:31" x14ac:dyDescent="0.25">
      <c r="X4358" s="1"/>
      <c r="Y4358" s="1"/>
      <c r="AD4358">
        <f>IF(data[[#This Row],[type]]="score",SUMPRODUCT($J$1:$AC$1,data[[#This Row],[ci.hts_index]:[stat.tb]]),-1)</f>
        <v>-1</v>
      </c>
      <c r="AE4358" s="1">
        <f>IF(data[[#This Row],[type]]="score",RANK(data[[#This Row],[score]],data[score])+COUNTIF($AD$3:AD4358,AD4358)-1,0)</f>
        <v>0</v>
      </c>
    </row>
    <row r="4359" spans="24:31" x14ac:dyDescent="0.25">
      <c r="X4359" s="1"/>
      <c r="Y4359" s="1"/>
      <c r="AD4359">
        <f>IF(data[[#This Row],[type]]="score",SUMPRODUCT($J$1:$AC$1,data[[#This Row],[ci.hts_index]:[stat.tb]]),-1)</f>
        <v>-1</v>
      </c>
      <c r="AE4359" s="1">
        <f>IF(data[[#This Row],[type]]="score",RANK(data[[#This Row],[score]],data[score])+COUNTIF($AD$3:AD4359,AD4359)-1,0)</f>
        <v>0</v>
      </c>
    </row>
    <row r="4360" spans="24:31" x14ac:dyDescent="0.25">
      <c r="X4360" s="1"/>
      <c r="Y4360" s="1"/>
      <c r="AD4360">
        <f>IF(data[[#This Row],[type]]="score",SUMPRODUCT($J$1:$AC$1,data[[#This Row],[ci.hts_index]:[stat.tb]]),-1)</f>
        <v>-1</v>
      </c>
      <c r="AE4360" s="1">
        <f>IF(data[[#This Row],[type]]="score",RANK(data[[#This Row],[score]],data[score])+COUNTIF($AD$3:AD4360,AD4360)-1,0)</f>
        <v>0</v>
      </c>
    </row>
    <row r="4361" spans="24:31" x14ac:dyDescent="0.25">
      <c r="X4361" s="1"/>
      <c r="Y4361" s="1"/>
      <c r="AD4361">
        <f>IF(data[[#This Row],[type]]="score",SUMPRODUCT($J$1:$AC$1,data[[#This Row],[ci.hts_index]:[stat.tb]]),-1)</f>
        <v>-1</v>
      </c>
      <c r="AE4361" s="1">
        <f>IF(data[[#This Row],[type]]="score",RANK(data[[#This Row],[score]],data[score])+COUNTIF($AD$3:AD4361,AD4361)-1,0)</f>
        <v>0</v>
      </c>
    </row>
    <row r="4362" spans="24:31" x14ac:dyDescent="0.25">
      <c r="X4362" s="1"/>
      <c r="Y4362" s="1"/>
      <c r="AD4362">
        <f>IF(data[[#This Row],[type]]="score",SUMPRODUCT($J$1:$AC$1,data[[#This Row],[ci.hts_index]:[stat.tb]]),-1)</f>
        <v>-1</v>
      </c>
      <c r="AE4362" s="1">
        <f>IF(data[[#This Row],[type]]="score",RANK(data[[#This Row],[score]],data[score])+COUNTIF($AD$3:AD4362,AD4362)-1,0)</f>
        <v>0</v>
      </c>
    </row>
    <row r="4363" spans="24:31" x14ac:dyDescent="0.25">
      <c r="X4363" s="1"/>
      <c r="Y4363" s="1"/>
      <c r="AD4363">
        <f>IF(data[[#This Row],[type]]="score",SUMPRODUCT($J$1:$AC$1,data[[#This Row],[ci.hts_index]:[stat.tb]]),-1)</f>
        <v>-1</v>
      </c>
      <c r="AE4363" s="1">
        <f>IF(data[[#This Row],[type]]="score",RANK(data[[#This Row],[score]],data[score])+COUNTIF($AD$3:AD4363,AD4363)-1,0)</f>
        <v>0</v>
      </c>
    </row>
    <row r="4364" spans="24:31" x14ac:dyDescent="0.25">
      <c r="X4364" s="1"/>
      <c r="Y4364" s="1"/>
      <c r="AD4364">
        <f>IF(data[[#This Row],[type]]="score",SUMPRODUCT($J$1:$AC$1,data[[#This Row],[ci.hts_index]:[stat.tb]]),-1)</f>
        <v>-1</v>
      </c>
      <c r="AE4364" s="1">
        <f>IF(data[[#This Row],[type]]="score",RANK(data[[#This Row],[score]],data[score])+COUNTIF($AD$3:AD4364,AD4364)-1,0)</f>
        <v>0</v>
      </c>
    </row>
    <row r="4365" spans="24:31" x14ac:dyDescent="0.25">
      <c r="X4365" s="1"/>
      <c r="Y4365" s="1"/>
      <c r="AD4365">
        <f>IF(data[[#This Row],[type]]="score",SUMPRODUCT($J$1:$AC$1,data[[#This Row],[ci.hts_index]:[stat.tb]]),-1)</f>
        <v>-1</v>
      </c>
      <c r="AE4365" s="1">
        <f>IF(data[[#This Row],[type]]="score",RANK(data[[#This Row],[score]],data[score])+COUNTIF($AD$3:AD4365,AD4365)-1,0)</f>
        <v>0</v>
      </c>
    </row>
    <row r="4366" spans="24:31" x14ac:dyDescent="0.25">
      <c r="X4366" s="1"/>
      <c r="Y4366" s="1"/>
      <c r="AD4366">
        <f>IF(data[[#This Row],[type]]="score",SUMPRODUCT($J$1:$AC$1,data[[#This Row],[ci.hts_index]:[stat.tb]]),-1)</f>
        <v>-1</v>
      </c>
      <c r="AE4366" s="1">
        <f>IF(data[[#This Row],[type]]="score",RANK(data[[#This Row],[score]],data[score])+COUNTIF($AD$3:AD4366,AD4366)-1,0)</f>
        <v>0</v>
      </c>
    </row>
    <row r="4367" spans="24:31" x14ac:dyDescent="0.25">
      <c r="X4367" s="1"/>
      <c r="Y4367" s="1"/>
      <c r="AD4367">
        <f>IF(data[[#This Row],[type]]="score",SUMPRODUCT($J$1:$AC$1,data[[#This Row],[ci.hts_index]:[stat.tb]]),-1)</f>
        <v>-1</v>
      </c>
      <c r="AE4367" s="1">
        <f>IF(data[[#This Row],[type]]="score",RANK(data[[#This Row],[score]],data[score])+COUNTIF($AD$3:AD4367,AD4367)-1,0)</f>
        <v>0</v>
      </c>
    </row>
    <row r="4368" spans="24:31" x14ac:dyDescent="0.25">
      <c r="X4368" s="1"/>
      <c r="Y4368" s="1"/>
      <c r="AD4368">
        <f>IF(data[[#This Row],[type]]="score",SUMPRODUCT($J$1:$AC$1,data[[#This Row],[ci.hts_index]:[stat.tb]]),-1)</f>
        <v>-1</v>
      </c>
      <c r="AE4368" s="1">
        <f>IF(data[[#This Row],[type]]="score",RANK(data[[#This Row],[score]],data[score])+COUNTIF($AD$3:AD4368,AD4368)-1,0)</f>
        <v>0</v>
      </c>
    </row>
    <row r="4369" spans="24:31" x14ac:dyDescent="0.25">
      <c r="X4369" s="1"/>
      <c r="Y4369" s="1"/>
      <c r="AD4369">
        <f>IF(data[[#This Row],[type]]="score",SUMPRODUCT($J$1:$AC$1,data[[#This Row],[ci.hts_index]:[stat.tb]]),-1)</f>
        <v>-1</v>
      </c>
      <c r="AE4369" s="1">
        <f>IF(data[[#This Row],[type]]="score",RANK(data[[#This Row],[score]],data[score])+COUNTIF($AD$3:AD4369,AD4369)-1,0)</f>
        <v>0</v>
      </c>
    </row>
    <row r="4370" spans="24:31" x14ac:dyDescent="0.25">
      <c r="X4370" s="1"/>
      <c r="Y4370" s="1"/>
      <c r="AD4370">
        <f>IF(data[[#This Row],[type]]="score",SUMPRODUCT($J$1:$AC$1,data[[#This Row],[ci.hts_index]:[stat.tb]]),-1)</f>
        <v>-1</v>
      </c>
      <c r="AE4370" s="1">
        <f>IF(data[[#This Row],[type]]="score",RANK(data[[#This Row],[score]],data[score])+COUNTIF($AD$3:AD4370,AD4370)-1,0)</f>
        <v>0</v>
      </c>
    </row>
    <row r="4371" spans="24:31" x14ac:dyDescent="0.25">
      <c r="X4371" s="1"/>
      <c r="Y4371" s="1"/>
      <c r="AD4371">
        <f>IF(data[[#This Row],[type]]="score",SUMPRODUCT($J$1:$AC$1,data[[#This Row],[ci.hts_index]:[stat.tb]]),-1)</f>
        <v>-1</v>
      </c>
      <c r="AE4371" s="1">
        <f>IF(data[[#This Row],[type]]="score",RANK(data[[#This Row],[score]],data[score])+COUNTIF($AD$3:AD4371,AD4371)-1,0)</f>
        <v>0</v>
      </c>
    </row>
    <row r="4372" spans="24:31" x14ac:dyDescent="0.25">
      <c r="X4372" s="1"/>
      <c r="Y4372" s="1"/>
      <c r="AD4372">
        <f>IF(data[[#This Row],[type]]="score",SUMPRODUCT($J$1:$AC$1,data[[#This Row],[ci.hts_index]:[stat.tb]]),-1)</f>
        <v>-1</v>
      </c>
      <c r="AE4372" s="1">
        <f>IF(data[[#This Row],[type]]="score",RANK(data[[#This Row],[score]],data[score])+COUNTIF($AD$3:AD4372,AD4372)-1,0)</f>
        <v>0</v>
      </c>
    </row>
    <row r="4373" spans="24:31" x14ac:dyDescent="0.25">
      <c r="X4373" s="1"/>
      <c r="Y4373" s="1"/>
      <c r="AD4373">
        <f>IF(data[[#This Row],[type]]="score",SUMPRODUCT($J$1:$AC$1,data[[#This Row],[ci.hts_index]:[stat.tb]]),-1)</f>
        <v>-1</v>
      </c>
      <c r="AE4373" s="1">
        <f>IF(data[[#This Row],[type]]="score",RANK(data[[#This Row],[score]],data[score])+COUNTIF($AD$3:AD4373,AD4373)-1,0)</f>
        <v>0</v>
      </c>
    </row>
    <row r="4374" spans="24:31" x14ac:dyDescent="0.25">
      <c r="X4374" s="1"/>
      <c r="Y4374" s="1"/>
      <c r="AD4374">
        <f>IF(data[[#This Row],[type]]="score",SUMPRODUCT($J$1:$AC$1,data[[#This Row],[ci.hts_index]:[stat.tb]]),-1)</f>
        <v>-1</v>
      </c>
      <c r="AE4374" s="1">
        <f>IF(data[[#This Row],[type]]="score",RANK(data[[#This Row],[score]],data[score])+COUNTIF($AD$3:AD4374,AD4374)-1,0)</f>
        <v>0</v>
      </c>
    </row>
    <row r="4375" spans="24:31" x14ac:dyDescent="0.25">
      <c r="X4375" s="1"/>
      <c r="Y4375" s="1"/>
      <c r="AD4375">
        <f>IF(data[[#This Row],[type]]="score",SUMPRODUCT($J$1:$AC$1,data[[#This Row],[ci.hts_index]:[stat.tb]]),-1)</f>
        <v>-1</v>
      </c>
      <c r="AE4375" s="1">
        <f>IF(data[[#This Row],[type]]="score",RANK(data[[#This Row],[score]],data[score])+COUNTIF($AD$3:AD4375,AD4375)-1,0)</f>
        <v>0</v>
      </c>
    </row>
    <row r="4376" spans="24:31" x14ac:dyDescent="0.25">
      <c r="X4376" s="1"/>
      <c r="Y4376" s="1"/>
      <c r="AD4376">
        <f>IF(data[[#This Row],[type]]="score",SUMPRODUCT($J$1:$AC$1,data[[#This Row],[ci.hts_index]:[stat.tb]]),-1)</f>
        <v>-1</v>
      </c>
      <c r="AE4376" s="1">
        <f>IF(data[[#This Row],[type]]="score",RANK(data[[#This Row],[score]],data[score])+COUNTIF($AD$3:AD4376,AD4376)-1,0)</f>
        <v>0</v>
      </c>
    </row>
    <row r="4377" spans="24:31" x14ac:dyDescent="0.25">
      <c r="X4377" s="1"/>
      <c r="Y4377" s="1"/>
      <c r="AD4377">
        <f>IF(data[[#This Row],[type]]="score",SUMPRODUCT($J$1:$AC$1,data[[#This Row],[ci.hts_index]:[stat.tb]]),-1)</f>
        <v>-1</v>
      </c>
      <c r="AE4377" s="1">
        <f>IF(data[[#This Row],[type]]="score",RANK(data[[#This Row],[score]],data[score])+COUNTIF($AD$3:AD4377,AD4377)-1,0)</f>
        <v>0</v>
      </c>
    </row>
    <row r="4378" spans="24:31" x14ac:dyDescent="0.25">
      <c r="X4378" s="1"/>
      <c r="Y4378" s="1"/>
      <c r="AD4378">
        <f>IF(data[[#This Row],[type]]="score",SUMPRODUCT($J$1:$AC$1,data[[#This Row],[ci.hts_index]:[stat.tb]]),-1)</f>
        <v>-1</v>
      </c>
      <c r="AE4378" s="1">
        <f>IF(data[[#This Row],[type]]="score",RANK(data[[#This Row],[score]],data[score])+COUNTIF($AD$3:AD4378,AD4378)-1,0)</f>
        <v>0</v>
      </c>
    </row>
    <row r="4379" spans="24:31" x14ac:dyDescent="0.25">
      <c r="X4379" s="1"/>
      <c r="Y4379" s="1"/>
      <c r="AD4379">
        <f>IF(data[[#This Row],[type]]="score",SUMPRODUCT($J$1:$AC$1,data[[#This Row],[ci.hts_index]:[stat.tb]]),-1)</f>
        <v>-1</v>
      </c>
      <c r="AE4379" s="1">
        <f>IF(data[[#This Row],[type]]="score",RANK(data[[#This Row],[score]],data[score])+COUNTIF($AD$3:AD4379,AD4379)-1,0)</f>
        <v>0</v>
      </c>
    </row>
    <row r="4380" spans="24:31" x14ac:dyDescent="0.25">
      <c r="X4380" s="1"/>
      <c r="Y4380" s="1"/>
      <c r="AD4380">
        <f>IF(data[[#This Row],[type]]="score",SUMPRODUCT($J$1:$AC$1,data[[#This Row],[ci.hts_index]:[stat.tb]]),-1)</f>
        <v>-1</v>
      </c>
      <c r="AE4380" s="1">
        <f>IF(data[[#This Row],[type]]="score",RANK(data[[#This Row],[score]],data[score])+COUNTIF($AD$3:AD4380,AD4380)-1,0)</f>
        <v>0</v>
      </c>
    </row>
    <row r="4381" spans="24:31" x14ac:dyDescent="0.25">
      <c r="X4381" s="1"/>
      <c r="Y4381" s="1"/>
      <c r="AD4381">
        <f>IF(data[[#This Row],[type]]="score",SUMPRODUCT($J$1:$AC$1,data[[#This Row],[ci.hts_index]:[stat.tb]]),-1)</f>
        <v>-1</v>
      </c>
      <c r="AE4381" s="1">
        <f>IF(data[[#This Row],[type]]="score",RANK(data[[#This Row],[score]],data[score])+COUNTIF($AD$3:AD4381,AD4381)-1,0)</f>
        <v>0</v>
      </c>
    </row>
    <row r="4382" spans="24:31" x14ac:dyDescent="0.25">
      <c r="X4382" s="1"/>
      <c r="Y4382" s="1"/>
      <c r="AD4382">
        <f>IF(data[[#This Row],[type]]="score",SUMPRODUCT($J$1:$AC$1,data[[#This Row],[ci.hts_index]:[stat.tb]]),-1)</f>
        <v>-1</v>
      </c>
      <c r="AE4382" s="1">
        <f>IF(data[[#This Row],[type]]="score",RANK(data[[#This Row],[score]],data[score])+COUNTIF($AD$3:AD4382,AD4382)-1,0)</f>
        <v>0</v>
      </c>
    </row>
    <row r="4383" spans="24:31" x14ac:dyDescent="0.25">
      <c r="X4383" s="1"/>
      <c r="Y4383" s="1"/>
      <c r="AD4383">
        <f>IF(data[[#This Row],[type]]="score",SUMPRODUCT($J$1:$AC$1,data[[#This Row],[ci.hts_index]:[stat.tb]]),-1)</f>
        <v>-1</v>
      </c>
      <c r="AE4383" s="1">
        <f>IF(data[[#This Row],[type]]="score",RANK(data[[#This Row],[score]],data[score])+COUNTIF($AD$3:AD4383,AD4383)-1,0)</f>
        <v>0</v>
      </c>
    </row>
    <row r="4384" spans="24:31" x14ac:dyDescent="0.25">
      <c r="X4384" s="1"/>
      <c r="Y4384" s="1"/>
      <c r="AD4384">
        <f>IF(data[[#This Row],[type]]="score",SUMPRODUCT($J$1:$AC$1,data[[#This Row],[ci.hts_index]:[stat.tb]]),-1)</f>
        <v>-1</v>
      </c>
      <c r="AE4384" s="1">
        <f>IF(data[[#This Row],[type]]="score",RANK(data[[#This Row],[score]],data[score])+COUNTIF($AD$3:AD4384,AD4384)-1,0)</f>
        <v>0</v>
      </c>
    </row>
    <row r="4385" spans="24:31" x14ac:dyDescent="0.25">
      <c r="X4385" s="1"/>
      <c r="Y4385" s="1"/>
      <c r="AD4385">
        <f>IF(data[[#This Row],[type]]="score",SUMPRODUCT($J$1:$AC$1,data[[#This Row],[ci.hts_index]:[stat.tb]]),-1)</f>
        <v>-1</v>
      </c>
      <c r="AE4385" s="1">
        <f>IF(data[[#This Row],[type]]="score",RANK(data[[#This Row],[score]],data[score])+COUNTIF($AD$3:AD4385,AD4385)-1,0)</f>
        <v>0</v>
      </c>
    </row>
    <row r="4386" spans="24:31" x14ac:dyDescent="0.25">
      <c r="X4386" s="1"/>
      <c r="Y4386" s="1"/>
      <c r="AD4386">
        <f>IF(data[[#This Row],[type]]="score",SUMPRODUCT($J$1:$AC$1,data[[#This Row],[ci.hts_index]:[stat.tb]]),-1)</f>
        <v>-1</v>
      </c>
      <c r="AE4386" s="1">
        <f>IF(data[[#This Row],[type]]="score",RANK(data[[#This Row],[score]],data[score])+COUNTIF($AD$3:AD4386,AD4386)-1,0)</f>
        <v>0</v>
      </c>
    </row>
    <row r="4387" spans="24:31" x14ac:dyDescent="0.25">
      <c r="X4387" s="1"/>
      <c r="Y4387" s="1"/>
      <c r="AD4387">
        <f>IF(data[[#This Row],[type]]="score",SUMPRODUCT($J$1:$AC$1,data[[#This Row],[ci.hts_index]:[stat.tb]]),-1)</f>
        <v>-1</v>
      </c>
      <c r="AE4387" s="1">
        <f>IF(data[[#This Row],[type]]="score",RANK(data[[#This Row],[score]],data[score])+COUNTIF($AD$3:AD4387,AD4387)-1,0)</f>
        <v>0</v>
      </c>
    </row>
    <row r="4388" spans="24:31" x14ac:dyDescent="0.25">
      <c r="X4388" s="1"/>
      <c r="Y4388" s="1"/>
      <c r="AD4388">
        <f>IF(data[[#This Row],[type]]="score",SUMPRODUCT($J$1:$AC$1,data[[#This Row],[ci.hts_index]:[stat.tb]]),-1)</f>
        <v>-1</v>
      </c>
      <c r="AE4388" s="1">
        <f>IF(data[[#This Row],[type]]="score",RANK(data[[#This Row],[score]],data[score])+COUNTIF($AD$3:AD4388,AD4388)-1,0)</f>
        <v>0</v>
      </c>
    </row>
    <row r="4389" spans="24:31" x14ac:dyDescent="0.25">
      <c r="X4389" s="1"/>
      <c r="Y4389" s="1"/>
      <c r="AD4389">
        <f>IF(data[[#This Row],[type]]="score",SUMPRODUCT($J$1:$AC$1,data[[#This Row],[ci.hts_index]:[stat.tb]]),-1)</f>
        <v>-1</v>
      </c>
      <c r="AE4389" s="1">
        <f>IF(data[[#This Row],[type]]="score",RANK(data[[#This Row],[score]],data[score])+COUNTIF($AD$3:AD4389,AD4389)-1,0)</f>
        <v>0</v>
      </c>
    </row>
    <row r="4390" spans="24:31" x14ac:dyDescent="0.25">
      <c r="X4390" s="1"/>
      <c r="Y4390" s="1"/>
      <c r="AD4390">
        <f>IF(data[[#This Row],[type]]="score",SUMPRODUCT($J$1:$AC$1,data[[#This Row],[ci.hts_index]:[stat.tb]]),-1)</f>
        <v>-1</v>
      </c>
      <c r="AE4390" s="1">
        <f>IF(data[[#This Row],[type]]="score",RANK(data[[#This Row],[score]],data[score])+COUNTIF($AD$3:AD4390,AD4390)-1,0)</f>
        <v>0</v>
      </c>
    </row>
    <row r="4391" spans="24:31" x14ac:dyDescent="0.25">
      <c r="X4391" s="1"/>
      <c r="Y4391" s="1"/>
      <c r="AD4391">
        <f>IF(data[[#This Row],[type]]="score",SUMPRODUCT($J$1:$AC$1,data[[#This Row],[ci.hts_index]:[stat.tb]]),-1)</f>
        <v>-1</v>
      </c>
      <c r="AE4391" s="1">
        <f>IF(data[[#This Row],[type]]="score",RANK(data[[#This Row],[score]],data[score])+COUNTIF($AD$3:AD4391,AD4391)-1,0)</f>
        <v>0</v>
      </c>
    </row>
    <row r="4392" spans="24:31" x14ac:dyDescent="0.25">
      <c r="X4392" s="1"/>
      <c r="Y4392" s="1"/>
      <c r="AD4392">
        <f>IF(data[[#This Row],[type]]="score",SUMPRODUCT($J$1:$AC$1,data[[#This Row],[ci.hts_index]:[stat.tb]]),-1)</f>
        <v>-1</v>
      </c>
      <c r="AE4392" s="1">
        <f>IF(data[[#This Row],[type]]="score",RANK(data[[#This Row],[score]],data[score])+COUNTIF($AD$3:AD4392,AD4392)-1,0)</f>
        <v>0</v>
      </c>
    </row>
    <row r="4393" spans="24:31" x14ac:dyDescent="0.25">
      <c r="X4393" s="1"/>
      <c r="Y4393" s="1"/>
      <c r="AD4393">
        <f>IF(data[[#This Row],[type]]="score",SUMPRODUCT($J$1:$AC$1,data[[#This Row],[ci.hts_index]:[stat.tb]]),-1)</f>
        <v>-1</v>
      </c>
      <c r="AE4393" s="1">
        <f>IF(data[[#This Row],[type]]="score",RANK(data[[#This Row],[score]],data[score])+COUNTIF($AD$3:AD4393,AD4393)-1,0)</f>
        <v>0</v>
      </c>
    </row>
    <row r="4394" spans="24:31" x14ac:dyDescent="0.25">
      <c r="X4394" s="1"/>
      <c r="Y4394" s="1"/>
      <c r="AD4394">
        <f>IF(data[[#This Row],[type]]="score",SUMPRODUCT($J$1:$AC$1,data[[#This Row],[ci.hts_index]:[stat.tb]]),-1)</f>
        <v>-1</v>
      </c>
      <c r="AE4394" s="1">
        <f>IF(data[[#This Row],[type]]="score",RANK(data[[#This Row],[score]],data[score])+COUNTIF($AD$3:AD4394,AD4394)-1,0)</f>
        <v>0</v>
      </c>
    </row>
    <row r="4395" spans="24:31" x14ac:dyDescent="0.25">
      <c r="X4395" s="1"/>
      <c r="Y4395" s="1"/>
      <c r="AD4395">
        <f>IF(data[[#This Row],[type]]="score",SUMPRODUCT($J$1:$AC$1,data[[#This Row],[ci.hts_index]:[stat.tb]]),-1)</f>
        <v>-1</v>
      </c>
      <c r="AE4395" s="1">
        <f>IF(data[[#This Row],[type]]="score",RANK(data[[#This Row],[score]],data[score])+COUNTIF($AD$3:AD4395,AD4395)-1,0)</f>
        <v>0</v>
      </c>
    </row>
    <row r="4396" spans="24:31" x14ac:dyDescent="0.25">
      <c r="X4396" s="1"/>
      <c r="Y4396" s="1"/>
      <c r="AD4396">
        <f>IF(data[[#This Row],[type]]="score",SUMPRODUCT($J$1:$AC$1,data[[#This Row],[ci.hts_index]:[stat.tb]]),-1)</f>
        <v>-1</v>
      </c>
      <c r="AE4396" s="1">
        <f>IF(data[[#This Row],[type]]="score",RANK(data[[#This Row],[score]],data[score])+COUNTIF($AD$3:AD4396,AD4396)-1,0)</f>
        <v>0</v>
      </c>
    </row>
    <row r="4397" spans="24:31" x14ac:dyDescent="0.25">
      <c r="X4397" s="1"/>
      <c r="Y4397" s="1"/>
      <c r="AD4397">
        <f>IF(data[[#This Row],[type]]="score",SUMPRODUCT($J$1:$AC$1,data[[#This Row],[ci.hts_index]:[stat.tb]]),-1)</f>
        <v>-1</v>
      </c>
      <c r="AE4397" s="1">
        <f>IF(data[[#This Row],[type]]="score",RANK(data[[#This Row],[score]],data[score])+COUNTIF($AD$3:AD4397,AD4397)-1,0)</f>
        <v>0</v>
      </c>
    </row>
    <row r="4398" spans="24:31" x14ac:dyDescent="0.25">
      <c r="X4398" s="1"/>
      <c r="Y4398" s="1"/>
      <c r="AD4398">
        <f>IF(data[[#This Row],[type]]="score",SUMPRODUCT($J$1:$AC$1,data[[#This Row],[ci.hts_index]:[stat.tb]]),-1)</f>
        <v>-1</v>
      </c>
      <c r="AE4398" s="1">
        <f>IF(data[[#This Row],[type]]="score",RANK(data[[#This Row],[score]],data[score])+COUNTIF($AD$3:AD4398,AD4398)-1,0)</f>
        <v>0</v>
      </c>
    </row>
    <row r="4399" spans="24:31" x14ac:dyDescent="0.25">
      <c r="X4399" s="1"/>
      <c r="Y4399" s="1"/>
      <c r="AD4399">
        <f>IF(data[[#This Row],[type]]="score",SUMPRODUCT($J$1:$AC$1,data[[#This Row],[ci.hts_index]:[stat.tb]]),-1)</f>
        <v>-1</v>
      </c>
      <c r="AE4399" s="1">
        <f>IF(data[[#This Row],[type]]="score",RANK(data[[#This Row],[score]],data[score])+COUNTIF($AD$3:AD4399,AD4399)-1,0)</f>
        <v>0</v>
      </c>
    </row>
    <row r="4400" spans="24:31" x14ac:dyDescent="0.25">
      <c r="X4400" s="1"/>
      <c r="Y4400" s="1"/>
      <c r="AD4400">
        <f>IF(data[[#This Row],[type]]="score",SUMPRODUCT($J$1:$AC$1,data[[#This Row],[ci.hts_index]:[stat.tb]]),-1)</f>
        <v>-1</v>
      </c>
      <c r="AE4400" s="1">
        <f>IF(data[[#This Row],[type]]="score",RANK(data[[#This Row],[score]],data[score])+COUNTIF($AD$3:AD4400,AD4400)-1,0)</f>
        <v>0</v>
      </c>
    </row>
    <row r="4401" spans="24:31" x14ac:dyDescent="0.25">
      <c r="X4401" s="1"/>
      <c r="Y4401" s="1"/>
      <c r="AD4401">
        <f>IF(data[[#This Row],[type]]="score",SUMPRODUCT($J$1:$AC$1,data[[#This Row],[ci.hts_index]:[stat.tb]]),-1)</f>
        <v>-1</v>
      </c>
      <c r="AE4401" s="1">
        <f>IF(data[[#This Row],[type]]="score",RANK(data[[#This Row],[score]],data[score])+COUNTIF($AD$3:AD4401,AD4401)-1,0)</f>
        <v>0</v>
      </c>
    </row>
    <row r="4402" spans="24:31" x14ac:dyDescent="0.25">
      <c r="X4402" s="1"/>
      <c r="Y4402" s="1"/>
      <c r="AD4402">
        <f>IF(data[[#This Row],[type]]="score",SUMPRODUCT($J$1:$AC$1,data[[#This Row],[ci.hts_index]:[stat.tb]]),-1)</f>
        <v>-1</v>
      </c>
      <c r="AE4402" s="1">
        <f>IF(data[[#This Row],[type]]="score",RANK(data[[#This Row],[score]],data[score])+COUNTIF($AD$3:AD4402,AD4402)-1,0)</f>
        <v>0</v>
      </c>
    </row>
    <row r="4403" spans="24:31" x14ac:dyDescent="0.25">
      <c r="X4403" s="1"/>
      <c r="Y4403" s="1"/>
      <c r="AD4403">
        <f>IF(data[[#This Row],[type]]="score",SUMPRODUCT($J$1:$AC$1,data[[#This Row],[ci.hts_index]:[stat.tb]]),-1)</f>
        <v>-1</v>
      </c>
      <c r="AE4403" s="1">
        <f>IF(data[[#This Row],[type]]="score",RANK(data[[#This Row],[score]],data[score])+COUNTIF($AD$3:AD4403,AD4403)-1,0)</f>
        <v>0</v>
      </c>
    </row>
    <row r="4404" spans="24:31" x14ac:dyDescent="0.25">
      <c r="X4404" s="1"/>
      <c r="Y4404" s="1"/>
      <c r="AD4404">
        <f>IF(data[[#This Row],[type]]="score",SUMPRODUCT($J$1:$AC$1,data[[#This Row],[ci.hts_index]:[stat.tb]]),-1)</f>
        <v>-1</v>
      </c>
      <c r="AE4404" s="1">
        <f>IF(data[[#This Row],[type]]="score",RANK(data[[#This Row],[score]],data[score])+COUNTIF($AD$3:AD4404,AD4404)-1,0)</f>
        <v>0</v>
      </c>
    </row>
    <row r="4405" spans="24:31" x14ac:dyDescent="0.25">
      <c r="X4405" s="1"/>
      <c r="Y4405" s="1"/>
      <c r="AD4405">
        <f>IF(data[[#This Row],[type]]="score",SUMPRODUCT($J$1:$AC$1,data[[#This Row],[ci.hts_index]:[stat.tb]]),-1)</f>
        <v>-1</v>
      </c>
      <c r="AE4405" s="1">
        <f>IF(data[[#This Row],[type]]="score",RANK(data[[#This Row],[score]],data[score])+COUNTIF($AD$3:AD4405,AD4405)-1,0)</f>
        <v>0</v>
      </c>
    </row>
    <row r="4406" spans="24:31" x14ac:dyDescent="0.25">
      <c r="X4406" s="1"/>
      <c r="Y4406" s="1"/>
      <c r="AD4406">
        <f>IF(data[[#This Row],[type]]="score",SUMPRODUCT($J$1:$AC$1,data[[#This Row],[ci.hts_index]:[stat.tb]]),-1)</f>
        <v>-1</v>
      </c>
      <c r="AE4406" s="1">
        <f>IF(data[[#This Row],[type]]="score",RANK(data[[#This Row],[score]],data[score])+COUNTIF($AD$3:AD4406,AD4406)-1,0)</f>
        <v>0</v>
      </c>
    </row>
    <row r="4407" spans="24:31" x14ac:dyDescent="0.25">
      <c r="X4407" s="1"/>
      <c r="Y4407" s="1"/>
      <c r="AD4407">
        <f>IF(data[[#This Row],[type]]="score",SUMPRODUCT($J$1:$AC$1,data[[#This Row],[ci.hts_index]:[stat.tb]]),-1)</f>
        <v>-1</v>
      </c>
      <c r="AE4407" s="1">
        <f>IF(data[[#This Row],[type]]="score",RANK(data[[#This Row],[score]],data[score])+COUNTIF($AD$3:AD4407,AD4407)-1,0)</f>
        <v>0</v>
      </c>
    </row>
    <row r="4408" spans="24:31" x14ac:dyDescent="0.25">
      <c r="X4408" s="1"/>
      <c r="Y4408" s="1"/>
      <c r="AD4408">
        <f>IF(data[[#This Row],[type]]="score",SUMPRODUCT($J$1:$AC$1,data[[#This Row],[ci.hts_index]:[stat.tb]]),-1)</f>
        <v>-1</v>
      </c>
      <c r="AE4408" s="1">
        <f>IF(data[[#This Row],[type]]="score",RANK(data[[#This Row],[score]],data[score])+COUNTIF($AD$3:AD4408,AD4408)-1,0)</f>
        <v>0</v>
      </c>
    </row>
    <row r="4409" spans="24:31" x14ac:dyDescent="0.25">
      <c r="X4409" s="1"/>
      <c r="Y4409" s="1"/>
      <c r="AD4409">
        <f>IF(data[[#This Row],[type]]="score",SUMPRODUCT($J$1:$AC$1,data[[#This Row],[ci.hts_index]:[stat.tb]]),-1)</f>
        <v>-1</v>
      </c>
      <c r="AE4409" s="1">
        <f>IF(data[[#This Row],[type]]="score",RANK(data[[#This Row],[score]],data[score])+COUNTIF($AD$3:AD4409,AD4409)-1,0)</f>
        <v>0</v>
      </c>
    </row>
    <row r="4410" spans="24:31" x14ac:dyDescent="0.25">
      <c r="X4410" s="1"/>
      <c r="Y4410" s="1"/>
      <c r="AD4410">
        <f>IF(data[[#This Row],[type]]="score",SUMPRODUCT($J$1:$AC$1,data[[#This Row],[ci.hts_index]:[stat.tb]]),-1)</f>
        <v>-1</v>
      </c>
      <c r="AE4410" s="1">
        <f>IF(data[[#This Row],[type]]="score",RANK(data[[#This Row],[score]],data[score])+COUNTIF($AD$3:AD4410,AD4410)-1,0)</f>
        <v>0</v>
      </c>
    </row>
    <row r="4411" spans="24:31" x14ac:dyDescent="0.25">
      <c r="X4411" s="1"/>
      <c r="Y4411" s="1"/>
      <c r="AD4411">
        <f>IF(data[[#This Row],[type]]="score",SUMPRODUCT($J$1:$AC$1,data[[#This Row],[ci.hts_index]:[stat.tb]]),-1)</f>
        <v>-1</v>
      </c>
      <c r="AE4411" s="1">
        <f>IF(data[[#This Row],[type]]="score",RANK(data[[#This Row],[score]],data[score])+COUNTIF($AD$3:AD4411,AD4411)-1,0)</f>
        <v>0</v>
      </c>
    </row>
    <row r="4412" spans="24:31" x14ac:dyDescent="0.25">
      <c r="X4412" s="1"/>
      <c r="Y4412" s="1"/>
      <c r="AD4412">
        <f>IF(data[[#This Row],[type]]="score",SUMPRODUCT($J$1:$AC$1,data[[#This Row],[ci.hts_index]:[stat.tb]]),-1)</f>
        <v>-1</v>
      </c>
      <c r="AE4412" s="1">
        <f>IF(data[[#This Row],[type]]="score",RANK(data[[#This Row],[score]],data[score])+COUNTIF($AD$3:AD4412,AD4412)-1,0)</f>
        <v>0</v>
      </c>
    </row>
    <row r="4413" spans="24:31" x14ac:dyDescent="0.25">
      <c r="X4413" s="1"/>
      <c r="Y4413" s="1"/>
      <c r="AD4413">
        <f>IF(data[[#This Row],[type]]="score",SUMPRODUCT($J$1:$AC$1,data[[#This Row],[ci.hts_index]:[stat.tb]]),-1)</f>
        <v>-1</v>
      </c>
      <c r="AE4413" s="1">
        <f>IF(data[[#This Row],[type]]="score",RANK(data[[#This Row],[score]],data[score])+COUNTIF($AD$3:AD4413,AD4413)-1,0)</f>
        <v>0</v>
      </c>
    </row>
    <row r="4414" spans="24:31" x14ac:dyDescent="0.25">
      <c r="X4414" s="1"/>
      <c r="Y4414" s="1"/>
      <c r="AD4414">
        <f>IF(data[[#This Row],[type]]="score",SUMPRODUCT($J$1:$AC$1,data[[#This Row],[ci.hts_index]:[stat.tb]]),-1)</f>
        <v>-1</v>
      </c>
      <c r="AE4414" s="1">
        <f>IF(data[[#This Row],[type]]="score",RANK(data[[#This Row],[score]],data[score])+COUNTIF($AD$3:AD4414,AD4414)-1,0)</f>
        <v>0</v>
      </c>
    </row>
    <row r="4415" spans="24:31" x14ac:dyDescent="0.25">
      <c r="X4415" s="1"/>
      <c r="Y4415" s="1"/>
      <c r="AD4415">
        <f>IF(data[[#This Row],[type]]="score",SUMPRODUCT($J$1:$AC$1,data[[#This Row],[ci.hts_index]:[stat.tb]]),-1)</f>
        <v>-1</v>
      </c>
      <c r="AE4415" s="1">
        <f>IF(data[[#This Row],[type]]="score",RANK(data[[#This Row],[score]],data[score])+COUNTIF($AD$3:AD4415,AD4415)-1,0)</f>
        <v>0</v>
      </c>
    </row>
    <row r="4416" spans="24:31" x14ac:dyDescent="0.25">
      <c r="X4416" s="1"/>
      <c r="Y4416" s="1"/>
      <c r="AD4416">
        <f>IF(data[[#This Row],[type]]="score",SUMPRODUCT($J$1:$AC$1,data[[#This Row],[ci.hts_index]:[stat.tb]]),-1)</f>
        <v>-1</v>
      </c>
      <c r="AE4416" s="1">
        <f>IF(data[[#This Row],[type]]="score",RANK(data[[#This Row],[score]],data[score])+COUNTIF($AD$3:AD4416,AD4416)-1,0)</f>
        <v>0</v>
      </c>
    </row>
    <row r="4417" spans="24:31" x14ac:dyDescent="0.25">
      <c r="X4417" s="1"/>
      <c r="Y4417" s="1"/>
      <c r="AD4417">
        <f>IF(data[[#This Row],[type]]="score",SUMPRODUCT($J$1:$AC$1,data[[#This Row],[ci.hts_index]:[stat.tb]]),-1)</f>
        <v>-1</v>
      </c>
      <c r="AE4417" s="1">
        <f>IF(data[[#This Row],[type]]="score",RANK(data[[#This Row],[score]],data[score])+COUNTIF($AD$3:AD4417,AD4417)-1,0)</f>
        <v>0</v>
      </c>
    </row>
    <row r="4418" spans="24:31" x14ac:dyDescent="0.25">
      <c r="X4418" s="1"/>
      <c r="Y4418" s="1"/>
      <c r="AD4418">
        <f>IF(data[[#This Row],[type]]="score",SUMPRODUCT($J$1:$AC$1,data[[#This Row],[ci.hts_index]:[stat.tb]]),-1)</f>
        <v>-1</v>
      </c>
      <c r="AE4418" s="1">
        <f>IF(data[[#This Row],[type]]="score",RANK(data[[#This Row],[score]],data[score])+COUNTIF($AD$3:AD4418,AD4418)-1,0)</f>
        <v>0</v>
      </c>
    </row>
    <row r="4419" spans="24:31" x14ac:dyDescent="0.25">
      <c r="X4419" s="1"/>
      <c r="Y4419" s="1"/>
      <c r="AD4419">
        <f>IF(data[[#This Row],[type]]="score",SUMPRODUCT($J$1:$AC$1,data[[#This Row],[ci.hts_index]:[stat.tb]]),-1)</f>
        <v>-1</v>
      </c>
      <c r="AE4419" s="1">
        <f>IF(data[[#This Row],[type]]="score",RANK(data[[#This Row],[score]],data[score])+COUNTIF($AD$3:AD4419,AD4419)-1,0)</f>
        <v>0</v>
      </c>
    </row>
    <row r="4420" spans="24:31" x14ac:dyDescent="0.25">
      <c r="X4420" s="1"/>
      <c r="Y4420" s="1"/>
      <c r="AD4420">
        <f>IF(data[[#This Row],[type]]="score",SUMPRODUCT($J$1:$AC$1,data[[#This Row],[ci.hts_index]:[stat.tb]]),-1)</f>
        <v>-1</v>
      </c>
      <c r="AE4420" s="1">
        <f>IF(data[[#This Row],[type]]="score",RANK(data[[#This Row],[score]],data[score])+COUNTIF($AD$3:AD4420,AD4420)-1,0)</f>
        <v>0</v>
      </c>
    </row>
    <row r="4421" spans="24:31" x14ac:dyDescent="0.25">
      <c r="X4421" s="1"/>
      <c r="Y4421" s="1"/>
      <c r="AD4421">
        <f>IF(data[[#This Row],[type]]="score",SUMPRODUCT($J$1:$AC$1,data[[#This Row],[ci.hts_index]:[stat.tb]]),-1)</f>
        <v>-1</v>
      </c>
      <c r="AE4421" s="1">
        <f>IF(data[[#This Row],[type]]="score",RANK(data[[#This Row],[score]],data[score])+COUNTIF($AD$3:AD4421,AD4421)-1,0)</f>
        <v>0</v>
      </c>
    </row>
    <row r="4422" spans="24:31" x14ac:dyDescent="0.25">
      <c r="X4422" s="1"/>
      <c r="Y4422" s="1"/>
      <c r="AD4422">
        <f>IF(data[[#This Row],[type]]="score",SUMPRODUCT($J$1:$AC$1,data[[#This Row],[ci.hts_index]:[stat.tb]]),-1)</f>
        <v>-1</v>
      </c>
      <c r="AE4422" s="1">
        <f>IF(data[[#This Row],[type]]="score",RANK(data[[#This Row],[score]],data[score])+COUNTIF($AD$3:AD4422,AD4422)-1,0)</f>
        <v>0</v>
      </c>
    </row>
    <row r="4423" spans="24:31" x14ac:dyDescent="0.25">
      <c r="X4423" s="1"/>
      <c r="Y4423" s="1"/>
      <c r="AD4423">
        <f>IF(data[[#This Row],[type]]="score",SUMPRODUCT($J$1:$AC$1,data[[#This Row],[ci.hts_index]:[stat.tb]]),-1)</f>
        <v>-1</v>
      </c>
      <c r="AE4423" s="1">
        <f>IF(data[[#This Row],[type]]="score",RANK(data[[#This Row],[score]],data[score])+COUNTIF($AD$3:AD4423,AD4423)-1,0)</f>
        <v>0</v>
      </c>
    </row>
    <row r="4424" spans="24:31" x14ac:dyDescent="0.25">
      <c r="X4424" s="1"/>
      <c r="Y4424" s="1"/>
      <c r="AD4424">
        <f>IF(data[[#This Row],[type]]="score",SUMPRODUCT($J$1:$AC$1,data[[#This Row],[ci.hts_index]:[stat.tb]]),-1)</f>
        <v>-1</v>
      </c>
      <c r="AE4424" s="1">
        <f>IF(data[[#This Row],[type]]="score",RANK(data[[#This Row],[score]],data[score])+COUNTIF($AD$3:AD4424,AD4424)-1,0)</f>
        <v>0</v>
      </c>
    </row>
    <row r="4425" spans="24:31" x14ac:dyDescent="0.25">
      <c r="X4425" s="1"/>
      <c r="Y4425" s="1"/>
      <c r="AD4425">
        <f>IF(data[[#This Row],[type]]="score",SUMPRODUCT($J$1:$AC$1,data[[#This Row],[ci.hts_index]:[stat.tb]]),-1)</f>
        <v>-1</v>
      </c>
      <c r="AE4425" s="1">
        <f>IF(data[[#This Row],[type]]="score",RANK(data[[#This Row],[score]],data[score])+COUNTIF($AD$3:AD4425,AD4425)-1,0)</f>
        <v>0</v>
      </c>
    </row>
    <row r="4426" spans="24:31" x14ac:dyDescent="0.25">
      <c r="X4426" s="1"/>
      <c r="Y4426" s="1"/>
      <c r="AD4426">
        <f>IF(data[[#This Row],[type]]="score",SUMPRODUCT($J$1:$AC$1,data[[#This Row],[ci.hts_index]:[stat.tb]]),-1)</f>
        <v>-1</v>
      </c>
      <c r="AE4426" s="1">
        <f>IF(data[[#This Row],[type]]="score",RANK(data[[#This Row],[score]],data[score])+COUNTIF($AD$3:AD4426,AD4426)-1,0)</f>
        <v>0</v>
      </c>
    </row>
    <row r="4427" spans="24:31" x14ac:dyDescent="0.25">
      <c r="X4427" s="1"/>
      <c r="Y4427" s="1"/>
      <c r="AD4427">
        <f>IF(data[[#This Row],[type]]="score",SUMPRODUCT($J$1:$AC$1,data[[#This Row],[ci.hts_index]:[stat.tb]]),-1)</f>
        <v>-1</v>
      </c>
      <c r="AE4427" s="1">
        <f>IF(data[[#This Row],[type]]="score",RANK(data[[#This Row],[score]],data[score])+COUNTIF($AD$3:AD4427,AD4427)-1,0)</f>
        <v>0</v>
      </c>
    </row>
    <row r="4428" spans="24:31" x14ac:dyDescent="0.25">
      <c r="X4428" s="1"/>
      <c r="Y4428" s="1"/>
      <c r="AD4428">
        <f>IF(data[[#This Row],[type]]="score",SUMPRODUCT($J$1:$AC$1,data[[#This Row],[ci.hts_index]:[stat.tb]]),-1)</f>
        <v>-1</v>
      </c>
      <c r="AE4428" s="1">
        <f>IF(data[[#This Row],[type]]="score",RANK(data[[#This Row],[score]],data[score])+COUNTIF($AD$3:AD4428,AD4428)-1,0)</f>
        <v>0</v>
      </c>
    </row>
    <row r="4429" spans="24:31" x14ac:dyDescent="0.25">
      <c r="X4429" s="1"/>
      <c r="Y4429" s="1"/>
      <c r="AD4429">
        <f>IF(data[[#This Row],[type]]="score",SUMPRODUCT($J$1:$AC$1,data[[#This Row],[ci.hts_index]:[stat.tb]]),-1)</f>
        <v>-1</v>
      </c>
      <c r="AE4429" s="1">
        <f>IF(data[[#This Row],[type]]="score",RANK(data[[#This Row],[score]],data[score])+COUNTIF($AD$3:AD4429,AD4429)-1,0)</f>
        <v>0</v>
      </c>
    </row>
    <row r="4430" spans="24:31" x14ac:dyDescent="0.25">
      <c r="X4430" s="1"/>
      <c r="Y4430" s="1"/>
      <c r="AD4430">
        <f>IF(data[[#This Row],[type]]="score",SUMPRODUCT($J$1:$AC$1,data[[#This Row],[ci.hts_index]:[stat.tb]]),-1)</f>
        <v>-1</v>
      </c>
      <c r="AE4430" s="1">
        <f>IF(data[[#This Row],[type]]="score",RANK(data[[#This Row],[score]],data[score])+COUNTIF($AD$3:AD4430,AD4430)-1,0)</f>
        <v>0</v>
      </c>
    </row>
    <row r="4431" spans="24:31" x14ac:dyDescent="0.25">
      <c r="X4431" s="1"/>
      <c r="Y4431" s="1"/>
      <c r="AD4431">
        <f>IF(data[[#This Row],[type]]="score",SUMPRODUCT($J$1:$AC$1,data[[#This Row],[ci.hts_index]:[stat.tb]]),-1)</f>
        <v>-1</v>
      </c>
      <c r="AE4431" s="1">
        <f>IF(data[[#This Row],[type]]="score",RANK(data[[#This Row],[score]],data[score])+COUNTIF($AD$3:AD4431,AD4431)-1,0)</f>
        <v>0</v>
      </c>
    </row>
    <row r="4432" spans="24:31" x14ac:dyDescent="0.25">
      <c r="X4432" s="1"/>
      <c r="Y4432" s="1"/>
      <c r="AD4432">
        <f>IF(data[[#This Row],[type]]="score",SUMPRODUCT($J$1:$AC$1,data[[#This Row],[ci.hts_index]:[stat.tb]]),-1)</f>
        <v>-1</v>
      </c>
      <c r="AE4432" s="1">
        <f>IF(data[[#This Row],[type]]="score",RANK(data[[#This Row],[score]],data[score])+COUNTIF($AD$3:AD4432,AD4432)-1,0)</f>
        <v>0</v>
      </c>
    </row>
    <row r="4433" spans="24:31" x14ac:dyDescent="0.25">
      <c r="X4433" s="1"/>
      <c r="Y4433" s="1"/>
      <c r="AD4433">
        <f>IF(data[[#This Row],[type]]="score",SUMPRODUCT($J$1:$AC$1,data[[#This Row],[ci.hts_index]:[stat.tb]]),-1)</f>
        <v>-1</v>
      </c>
      <c r="AE4433" s="1">
        <f>IF(data[[#This Row],[type]]="score",RANK(data[[#This Row],[score]],data[score])+COUNTIF($AD$3:AD4433,AD4433)-1,0)</f>
        <v>0</v>
      </c>
    </row>
    <row r="4434" spans="24:31" x14ac:dyDescent="0.25">
      <c r="X4434" s="1"/>
      <c r="Y4434" s="1"/>
      <c r="AD4434">
        <f>IF(data[[#This Row],[type]]="score",SUMPRODUCT($J$1:$AC$1,data[[#This Row],[ci.hts_index]:[stat.tb]]),-1)</f>
        <v>-1</v>
      </c>
      <c r="AE4434" s="1">
        <f>IF(data[[#This Row],[type]]="score",RANK(data[[#This Row],[score]],data[score])+COUNTIF($AD$3:AD4434,AD4434)-1,0)</f>
        <v>0</v>
      </c>
    </row>
    <row r="4435" spans="24:31" x14ac:dyDescent="0.25">
      <c r="X4435" s="1"/>
      <c r="Y4435" s="1"/>
      <c r="AD4435">
        <f>IF(data[[#This Row],[type]]="score",SUMPRODUCT($J$1:$AC$1,data[[#This Row],[ci.hts_index]:[stat.tb]]),-1)</f>
        <v>-1</v>
      </c>
      <c r="AE4435" s="1">
        <f>IF(data[[#This Row],[type]]="score",RANK(data[[#This Row],[score]],data[score])+COUNTIF($AD$3:AD4435,AD4435)-1,0)</f>
        <v>0</v>
      </c>
    </row>
    <row r="4436" spans="24:31" x14ac:dyDescent="0.25">
      <c r="X4436" s="1"/>
      <c r="Y4436" s="1"/>
      <c r="AD4436">
        <f>IF(data[[#This Row],[type]]="score",SUMPRODUCT($J$1:$AC$1,data[[#This Row],[ci.hts_index]:[stat.tb]]),-1)</f>
        <v>-1</v>
      </c>
      <c r="AE4436" s="1">
        <f>IF(data[[#This Row],[type]]="score",RANK(data[[#This Row],[score]],data[score])+COUNTIF($AD$3:AD4436,AD4436)-1,0)</f>
        <v>0</v>
      </c>
    </row>
    <row r="4437" spans="24:31" x14ac:dyDescent="0.25">
      <c r="X4437" s="1"/>
      <c r="Y4437" s="1"/>
      <c r="AD4437">
        <f>IF(data[[#This Row],[type]]="score",SUMPRODUCT($J$1:$AC$1,data[[#This Row],[ci.hts_index]:[stat.tb]]),-1)</f>
        <v>-1</v>
      </c>
      <c r="AE4437" s="1">
        <f>IF(data[[#This Row],[type]]="score",RANK(data[[#This Row],[score]],data[score])+COUNTIF($AD$3:AD4437,AD4437)-1,0)</f>
        <v>0</v>
      </c>
    </row>
    <row r="4438" spans="24:31" x14ac:dyDescent="0.25">
      <c r="X4438" s="1"/>
      <c r="Y4438" s="1"/>
      <c r="AD4438">
        <f>IF(data[[#This Row],[type]]="score",SUMPRODUCT($J$1:$AC$1,data[[#This Row],[ci.hts_index]:[stat.tb]]),-1)</f>
        <v>-1</v>
      </c>
      <c r="AE4438" s="1">
        <f>IF(data[[#This Row],[type]]="score",RANK(data[[#This Row],[score]],data[score])+COUNTIF($AD$3:AD4438,AD4438)-1,0)</f>
        <v>0</v>
      </c>
    </row>
    <row r="4439" spans="24:31" x14ac:dyDescent="0.25">
      <c r="X4439" s="1"/>
      <c r="Y4439" s="1"/>
      <c r="AD4439">
        <f>IF(data[[#This Row],[type]]="score",SUMPRODUCT($J$1:$AC$1,data[[#This Row],[ci.hts_index]:[stat.tb]]),-1)</f>
        <v>-1</v>
      </c>
      <c r="AE4439" s="1">
        <f>IF(data[[#This Row],[type]]="score",RANK(data[[#This Row],[score]],data[score])+COUNTIF($AD$3:AD4439,AD4439)-1,0)</f>
        <v>0</v>
      </c>
    </row>
    <row r="4440" spans="24:31" x14ac:dyDescent="0.25">
      <c r="X4440" s="1"/>
      <c r="Y4440" s="1"/>
      <c r="AD4440">
        <f>IF(data[[#This Row],[type]]="score",SUMPRODUCT($J$1:$AC$1,data[[#This Row],[ci.hts_index]:[stat.tb]]),-1)</f>
        <v>-1</v>
      </c>
      <c r="AE4440" s="1">
        <f>IF(data[[#This Row],[type]]="score",RANK(data[[#This Row],[score]],data[score])+COUNTIF($AD$3:AD4440,AD4440)-1,0)</f>
        <v>0</v>
      </c>
    </row>
    <row r="4441" spans="24:31" x14ac:dyDescent="0.25">
      <c r="X4441" s="1"/>
      <c r="Y4441" s="1"/>
      <c r="AD4441">
        <f>IF(data[[#This Row],[type]]="score",SUMPRODUCT($J$1:$AC$1,data[[#This Row],[ci.hts_index]:[stat.tb]]),-1)</f>
        <v>-1</v>
      </c>
      <c r="AE4441" s="1">
        <f>IF(data[[#This Row],[type]]="score",RANK(data[[#This Row],[score]],data[score])+COUNTIF($AD$3:AD4441,AD4441)-1,0)</f>
        <v>0</v>
      </c>
    </row>
    <row r="4442" spans="24:31" x14ac:dyDescent="0.25">
      <c r="X4442" s="1"/>
      <c r="Y4442" s="1"/>
      <c r="AD4442">
        <f>IF(data[[#This Row],[type]]="score",SUMPRODUCT($J$1:$AC$1,data[[#This Row],[ci.hts_index]:[stat.tb]]),-1)</f>
        <v>-1</v>
      </c>
      <c r="AE4442" s="1">
        <f>IF(data[[#This Row],[type]]="score",RANK(data[[#This Row],[score]],data[score])+COUNTIF($AD$3:AD4442,AD4442)-1,0)</f>
        <v>0</v>
      </c>
    </row>
    <row r="4443" spans="24:31" x14ac:dyDescent="0.25">
      <c r="X4443" s="1"/>
      <c r="Y4443" s="1"/>
      <c r="AD4443">
        <f>IF(data[[#This Row],[type]]="score",SUMPRODUCT($J$1:$AC$1,data[[#This Row],[ci.hts_index]:[stat.tb]]),-1)</f>
        <v>-1</v>
      </c>
      <c r="AE4443" s="1">
        <f>IF(data[[#This Row],[type]]="score",RANK(data[[#This Row],[score]],data[score])+COUNTIF($AD$3:AD4443,AD4443)-1,0)</f>
        <v>0</v>
      </c>
    </row>
    <row r="4444" spans="24:31" x14ac:dyDescent="0.25">
      <c r="X4444" s="1"/>
      <c r="Y4444" s="1"/>
      <c r="AD4444">
        <f>IF(data[[#This Row],[type]]="score",SUMPRODUCT($J$1:$AC$1,data[[#This Row],[ci.hts_index]:[stat.tb]]),-1)</f>
        <v>-1</v>
      </c>
      <c r="AE4444" s="1">
        <f>IF(data[[#This Row],[type]]="score",RANK(data[[#This Row],[score]],data[score])+COUNTIF($AD$3:AD4444,AD4444)-1,0)</f>
        <v>0</v>
      </c>
    </row>
    <row r="4445" spans="24:31" x14ac:dyDescent="0.25">
      <c r="X4445" s="1"/>
      <c r="Y4445" s="1"/>
      <c r="AD4445">
        <f>IF(data[[#This Row],[type]]="score",SUMPRODUCT($J$1:$AC$1,data[[#This Row],[ci.hts_index]:[stat.tb]]),-1)</f>
        <v>-1</v>
      </c>
      <c r="AE4445" s="1">
        <f>IF(data[[#This Row],[type]]="score",RANK(data[[#This Row],[score]],data[score])+COUNTIF($AD$3:AD4445,AD4445)-1,0)</f>
        <v>0</v>
      </c>
    </row>
    <row r="4446" spans="24:31" x14ac:dyDescent="0.25">
      <c r="X4446" s="1"/>
      <c r="Y4446" s="1"/>
      <c r="AD4446">
        <f>IF(data[[#This Row],[type]]="score",SUMPRODUCT($J$1:$AC$1,data[[#This Row],[ci.hts_index]:[stat.tb]]),-1)</f>
        <v>-1</v>
      </c>
      <c r="AE4446" s="1">
        <f>IF(data[[#This Row],[type]]="score",RANK(data[[#This Row],[score]],data[score])+COUNTIF($AD$3:AD4446,AD4446)-1,0)</f>
        <v>0</v>
      </c>
    </row>
    <row r="4447" spans="24:31" x14ac:dyDescent="0.25">
      <c r="X4447" s="1"/>
      <c r="Y4447" s="1"/>
      <c r="AD4447">
        <f>IF(data[[#This Row],[type]]="score",SUMPRODUCT($J$1:$AC$1,data[[#This Row],[ci.hts_index]:[stat.tb]]),-1)</f>
        <v>-1</v>
      </c>
      <c r="AE4447" s="1">
        <f>IF(data[[#This Row],[type]]="score",RANK(data[[#This Row],[score]],data[score])+COUNTIF($AD$3:AD4447,AD4447)-1,0)</f>
        <v>0</v>
      </c>
    </row>
    <row r="4448" spans="24:31" x14ac:dyDescent="0.25">
      <c r="X4448" s="1"/>
      <c r="Y4448" s="1"/>
      <c r="AD4448">
        <f>IF(data[[#This Row],[type]]="score",SUMPRODUCT($J$1:$AC$1,data[[#This Row],[ci.hts_index]:[stat.tb]]),-1)</f>
        <v>-1</v>
      </c>
      <c r="AE4448" s="1">
        <f>IF(data[[#This Row],[type]]="score",RANK(data[[#This Row],[score]],data[score])+COUNTIF($AD$3:AD4448,AD4448)-1,0)</f>
        <v>0</v>
      </c>
    </row>
    <row r="4449" spans="24:31" x14ac:dyDescent="0.25">
      <c r="X4449" s="1"/>
      <c r="Y4449" s="1"/>
      <c r="AD4449">
        <f>IF(data[[#This Row],[type]]="score",SUMPRODUCT($J$1:$AC$1,data[[#This Row],[ci.hts_index]:[stat.tb]]),-1)</f>
        <v>-1</v>
      </c>
      <c r="AE4449" s="1">
        <f>IF(data[[#This Row],[type]]="score",RANK(data[[#This Row],[score]],data[score])+COUNTIF($AD$3:AD4449,AD4449)-1,0)</f>
        <v>0</v>
      </c>
    </row>
    <row r="4450" spans="24:31" x14ac:dyDescent="0.25">
      <c r="X4450" s="1"/>
      <c r="Y4450" s="1"/>
      <c r="AD4450">
        <f>IF(data[[#This Row],[type]]="score",SUMPRODUCT($J$1:$AC$1,data[[#This Row],[ci.hts_index]:[stat.tb]]),-1)</f>
        <v>-1</v>
      </c>
      <c r="AE4450" s="1">
        <f>IF(data[[#This Row],[type]]="score",RANK(data[[#This Row],[score]],data[score])+COUNTIF($AD$3:AD4450,AD4450)-1,0)</f>
        <v>0</v>
      </c>
    </row>
    <row r="4451" spans="24:31" x14ac:dyDescent="0.25">
      <c r="X4451" s="1"/>
      <c r="Y4451" s="1"/>
      <c r="AD4451">
        <f>IF(data[[#This Row],[type]]="score",SUMPRODUCT($J$1:$AC$1,data[[#This Row],[ci.hts_index]:[stat.tb]]),-1)</f>
        <v>-1</v>
      </c>
      <c r="AE4451" s="1">
        <f>IF(data[[#This Row],[type]]="score",RANK(data[[#This Row],[score]],data[score])+COUNTIF($AD$3:AD4451,AD4451)-1,0)</f>
        <v>0</v>
      </c>
    </row>
    <row r="4452" spans="24:31" x14ac:dyDescent="0.25">
      <c r="X4452" s="1"/>
      <c r="Y4452" s="1"/>
      <c r="AD4452">
        <f>IF(data[[#This Row],[type]]="score",SUMPRODUCT($J$1:$AC$1,data[[#This Row],[ci.hts_index]:[stat.tb]]),-1)</f>
        <v>-1</v>
      </c>
      <c r="AE4452" s="1">
        <f>IF(data[[#This Row],[type]]="score",RANK(data[[#This Row],[score]],data[score])+COUNTIF($AD$3:AD4452,AD4452)-1,0)</f>
        <v>0</v>
      </c>
    </row>
    <row r="4453" spans="24:31" x14ac:dyDescent="0.25">
      <c r="X4453" s="1"/>
      <c r="Y4453" s="1"/>
      <c r="AD4453">
        <f>IF(data[[#This Row],[type]]="score",SUMPRODUCT($J$1:$AC$1,data[[#This Row],[ci.hts_index]:[stat.tb]]),-1)</f>
        <v>-1</v>
      </c>
      <c r="AE4453" s="1">
        <f>IF(data[[#This Row],[type]]="score",RANK(data[[#This Row],[score]],data[score])+COUNTIF($AD$3:AD4453,AD4453)-1,0)</f>
        <v>0</v>
      </c>
    </row>
    <row r="4454" spans="24:31" x14ac:dyDescent="0.25">
      <c r="X4454" s="1"/>
      <c r="Y4454" s="1"/>
      <c r="AD4454">
        <f>IF(data[[#This Row],[type]]="score",SUMPRODUCT($J$1:$AC$1,data[[#This Row],[ci.hts_index]:[stat.tb]]),-1)</f>
        <v>-1</v>
      </c>
      <c r="AE4454" s="1">
        <f>IF(data[[#This Row],[type]]="score",RANK(data[[#This Row],[score]],data[score])+COUNTIF($AD$3:AD4454,AD4454)-1,0)</f>
        <v>0</v>
      </c>
    </row>
    <row r="4455" spans="24:31" x14ac:dyDescent="0.25">
      <c r="X4455" s="1"/>
      <c r="Y4455" s="1"/>
      <c r="AD4455">
        <f>IF(data[[#This Row],[type]]="score",SUMPRODUCT($J$1:$AC$1,data[[#This Row],[ci.hts_index]:[stat.tb]]),-1)</f>
        <v>-1</v>
      </c>
      <c r="AE4455" s="1">
        <f>IF(data[[#This Row],[type]]="score",RANK(data[[#This Row],[score]],data[score])+COUNTIF($AD$3:AD4455,AD4455)-1,0)</f>
        <v>0</v>
      </c>
    </row>
    <row r="4456" spans="24:31" x14ac:dyDescent="0.25">
      <c r="X4456" s="1"/>
      <c r="Y4456" s="1"/>
      <c r="AD4456">
        <f>IF(data[[#This Row],[type]]="score",SUMPRODUCT($J$1:$AC$1,data[[#This Row],[ci.hts_index]:[stat.tb]]),-1)</f>
        <v>-1</v>
      </c>
      <c r="AE4456" s="1">
        <f>IF(data[[#This Row],[type]]="score",RANK(data[[#This Row],[score]],data[score])+COUNTIF($AD$3:AD4456,AD4456)-1,0)</f>
        <v>0</v>
      </c>
    </row>
    <row r="4457" spans="24:31" x14ac:dyDescent="0.25">
      <c r="X4457" s="1"/>
      <c r="Y4457" s="1"/>
      <c r="AD4457">
        <f>IF(data[[#This Row],[type]]="score",SUMPRODUCT($J$1:$AC$1,data[[#This Row],[ci.hts_index]:[stat.tb]]),-1)</f>
        <v>-1</v>
      </c>
      <c r="AE4457" s="1">
        <f>IF(data[[#This Row],[type]]="score",RANK(data[[#This Row],[score]],data[score])+COUNTIF($AD$3:AD4457,AD4457)-1,0)</f>
        <v>0</v>
      </c>
    </row>
    <row r="4458" spans="24:31" x14ac:dyDescent="0.25">
      <c r="X4458" s="1"/>
      <c r="Y4458" s="1"/>
      <c r="AD4458">
        <f>IF(data[[#This Row],[type]]="score",SUMPRODUCT($J$1:$AC$1,data[[#This Row],[ci.hts_index]:[stat.tb]]),-1)</f>
        <v>-1</v>
      </c>
      <c r="AE4458" s="1">
        <f>IF(data[[#This Row],[type]]="score",RANK(data[[#This Row],[score]],data[score])+COUNTIF($AD$3:AD4458,AD4458)-1,0)</f>
        <v>0</v>
      </c>
    </row>
    <row r="4459" spans="24:31" x14ac:dyDescent="0.25">
      <c r="X4459" s="1"/>
      <c r="Y4459" s="1"/>
      <c r="AD4459">
        <f>IF(data[[#This Row],[type]]="score",SUMPRODUCT($J$1:$AC$1,data[[#This Row],[ci.hts_index]:[stat.tb]]),-1)</f>
        <v>-1</v>
      </c>
      <c r="AE4459" s="1">
        <f>IF(data[[#This Row],[type]]="score",RANK(data[[#This Row],[score]],data[score])+COUNTIF($AD$3:AD4459,AD4459)-1,0)</f>
        <v>0</v>
      </c>
    </row>
    <row r="4460" spans="24:31" x14ac:dyDescent="0.25">
      <c r="X4460" s="1"/>
      <c r="Y4460" s="1"/>
      <c r="AD4460">
        <f>IF(data[[#This Row],[type]]="score",SUMPRODUCT($J$1:$AC$1,data[[#This Row],[ci.hts_index]:[stat.tb]]),-1)</f>
        <v>-1</v>
      </c>
      <c r="AE4460" s="1">
        <f>IF(data[[#This Row],[type]]="score",RANK(data[[#This Row],[score]],data[score])+COUNTIF($AD$3:AD4460,AD4460)-1,0)</f>
        <v>0</v>
      </c>
    </row>
    <row r="4461" spans="24:31" x14ac:dyDescent="0.25">
      <c r="X4461" s="1"/>
      <c r="Y4461" s="1"/>
      <c r="AD4461">
        <f>IF(data[[#This Row],[type]]="score",SUMPRODUCT($J$1:$AC$1,data[[#This Row],[ci.hts_index]:[stat.tb]]),-1)</f>
        <v>-1</v>
      </c>
      <c r="AE4461" s="1">
        <f>IF(data[[#This Row],[type]]="score",RANK(data[[#This Row],[score]],data[score])+COUNTIF($AD$3:AD4461,AD4461)-1,0)</f>
        <v>0</v>
      </c>
    </row>
    <row r="4462" spans="24:31" x14ac:dyDescent="0.25">
      <c r="X4462" s="1"/>
      <c r="Y4462" s="1"/>
      <c r="AD4462">
        <f>IF(data[[#This Row],[type]]="score",SUMPRODUCT($J$1:$AC$1,data[[#This Row],[ci.hts_index]:[stat.tb]]),-1)</f>
        <v>-1</v>
      </c>
      <c r="AE4462" s="1">
        <f>IF(data[[#This Row],[type]]="score",RANK(data[[#This Row],[score]],data[score])+COUNTIF($AD$3:AD4462,AD4462)-1,0)</f>
        <v>0</v>
      </c>
    </row>
    <row r="4463" spans="24:31" x14ac:dyDescent="0.25">
      <c r="X4463" s="1"/>
      <c r="Y4463" s="1"/>
      <c r="AD4463">
        <f>IF(data[[#This Row],[type]]="score",SUMPRODUCT($J$1:$AC$1,data[[#This Row],[ci.hts_index]:[stat.tb]]),-1)</f>
        <v>-1</v>
      </c>
      <c r="AE4463" s="1">
        <f>IF(data[[#This Row],[type]]="score",RANK(data[[#This Row],[score]],data[score])+COUNTIF($AD$3:AD4463,AD4463)-1,0)</f>
        <v>0</v>
      </c>
    </row>
    <row r="4464" spans="24:31" x14ac:dyDescent="0.25">
      <c r="X4464" s="1"/>
      <c r="Y4464" s="1"/>
      <c r="AD4464">
        <f>IF(data[[#This Row],[type]]="score",SUMPRODUCT($J$1:$AC$1,data[[#This Row],[ci.hts_index]:[stat.tb]]),-1)</f>
        <v>-1</v>
      </c>
      <c r="AE4464" s="1">
        <f>IF(data[[#This Row],[type]]="score",RANK(data[[#This Row],[score]],data[score])+COUNTIF($AD$3:AD4464,AD4464)-1,0)</f>
        <v>0</v>
      </c>
    </row>
    <row r="4465" spans="24:31" x14ac:dyDescent="0.25">
      <c r="X4465" s="1"/>
      <c r="Y4465" s="1"/>
      <c r="AD4465">
        <f>IF(data[[#This Row],[type]]="score",SUMPRODUCT($J$1:$AC$1,data[[#This Row],[ci.hts_index]:[stat.tb]]),-1)</f>
        <v>-1</v>
      </c>
      <c r="AE4465" s="1">
        <f>IF(data[[#This Row],[type]]="score",RANK(data[[#This Row],[score]],data[score])+COUNTIF($AD$3:AD4465,AD4465)-1,0)</f>
        <v>0</v>
      </c>
    </row>
    <row r="4466" spans="24:31" x14ac:dyDescent="0.25">
      <c r="X4466" s="1"/>
      <c r="Y4466" s="1"/>
      <c r="AD4466">
        <f>IF(data[[#This Row],[type]]="score",SUMPRODUCT($J$1:$AC$1,data[[#This Row],[ci.hts_index]:[stat.tb]]),-1)</f>
        <v>-1</v>
      </c>
      <c r="AE4466" s="1">
        <f>IF(data[[#This Row],[type]]="score",RANK(data[[#This Row],[score]],data[score])+COUNTIF($AD$3:AD4466,AD4466)-1,0)</f>
        <v>0</v>
      </c>
    </row>
    <row r="4467" spans="24:31" x14ac:dyDescent="0.25">
      <c r="X4467" s="1"/>
      <c r="Y4467" s="1"/>
      <c r="AD4467">
        <f>IF(data[[#This Row],[type]]="score",SUMPRODUCT($J$1:$AC$1,data[[#This Row],[ci.hts_index]:[stat.tb]]),-1)</f>
        <v>-1</v>
      </c>
      <c r="AE4467" s="1">
        <f>IF(data[[#This Row],[type]]="score",RANK(data[[#This Row],[score]],data[score])+COUNTIF($AD$3:AD4467,AD4467)-1,0)</f>
        <v>0</v>
      </c>
    </row>
    <row r="4468" spans="24:31" x14ac:dyDescent="0.25">
      <c r="X4468" s="1"/>
      <c r="Y4468" s="1"/>
      <c r="AD4468">
        <f>IF(data[[#This Row],[type]]="score",SUMPRODUCT($J$1:$AC$1,data[[#This Row],[ci.hts_index]:[stat.tb]]),-1)</f>
        <v>-1</v>
      </c>
      <c r="AE4468" s="1">
        <f>IF(data[[#This Row],[type]]="score",RANK(data[[#This Row],[score]],data[score])+COUNTIF($AD$3:AD4468,AD4468)-1,0)</f>
        <v>0</v>
      </c>
    </row>
    <row r="4469" spans="24:31" x14ac:dyDescent="0.25">
      <c r="X4469" s="1"/>
      <c r="Y4469" s="1"/>
      <c r="AD4469">
        <f>IF(data[[#This Row],[type]]="score",SUMPRODUCT($J$1:$AC$1,data[[#This Row],[ci.hts_index]:[stat.tb]]),-1)</f>
        <v>-1</v>
      </c>
      <c r="AE4469" s="1">
        <f>IF(data[[#This Row],[type]]="score",RANK(data[[#This Row],[score]],data[score])+COUNTIF($AD$3:AD4469,AD4469)-1,0)</f>
        <v>0</v>
      </c>
    </row>
    <row r="4470" spans="24:31" x14ac:dyDescent="0.25">
      <c r="X4470" s="1"/>
      <c r="Y4470" s="1"/>
      <c r="AD4470">
        <f>IF(data[[#This Row],[type]]="score",SUMPRODUCT($J$1:$AC$1,data[[#This Row],[ci.hts_index]:[stat.tb]]),-1)</f>
        <v>-1</v>
      </c>
      <c r="AE4470" s="1">
        <f>IF(data[[#This Row],[type]]="score",RANK(data[[#This Row],[score]],data[score])+COUNTIF($AD$3:AD4470,AD4470)-1,0)</f>
        <v>0</v>
      </c>
    </row>
    <row r="4471" spans="24:31" x14ac:dyDescent="0.25">
      <c r="X4471" s="1"/>
      <c r="Y4471" s="1"/>
      <c r="AD4471">
        <f>IF(data[[#This Row],[type]]="score",SUMPRODUCT($J$1:$AC$1,data[[#This Row],[ci.hts_index]:[stat.tb]]),-1)</f>
        <v>-1</v>
      </c>
      <c r="AE4471" s="1">
        <f>IF(data[[#This Row],[type]]="score",RANK(data[[#This Row],[score]],data[score])+COUNTIF($AD$3:AD4471,AD4471)-1,0)</f>
        <v>0</v>
      </c>
    </row>
    <row r="4472" spans="24:31" x14ac:dyDescent="0.25">
      <c r="X4472" s="1"/>
      <c r="Y4472" s="1"/>
      <c r="AD4472">
        <f>IF(data[[#This Row],[type]]="score",SUMPRODUCT($J$1:$AC$1,data[[#This Row],[ci.hts_index]:[stat.tb]]),-1)</f>
        <v>-1</v>
      </c>
      <c r="AE4472" s="1">
        <f>IF(data[[#This Row],[type]]="score",RANK(data[[#This Row],[score]],data[score])+COUNTIF($AD$3:AD4472,AD4472)-1,0)</f>
        <v>0</v>
      </c>
    </row>
    <row r="4473" spans="24:31" x14ac:dyDescent="0.25">
      <c r="X4473" s="1"/>
      <c r="Y4473" s="1"/>
      <c r="AD4473">
        <f>IF(data[[#This Row],[type]]="score",SUMPRODUCT($J$1:$AC$1,data[[#This Row],[ci.hts_index]:[stat.tb]]),-1)</f>
        <v>-1</v>
      </c>
      <c r="AE4473" s="1">
        <f>IF(data[[#This Row],[type]]="score",RANK(data[[#This Row],[score]],data[score])+COUNTIF($AD$3:AD4473,AD4473)-1,0)</f>
        <v>0</v>
      </c>
    </row>
    <row r="4474" spans="24:31" x14ac:dyDescent="0.25">
      <c r="X4474" s="1"/>
      <c r="Y4474" s="1"/>
      <c r="AD4474">
        <f>IF(data[[#This Row],[type]]="score",SUMPRODUCT($J$1:$AC$1,data[[#This Row],[ci.hts_index]:[stat.tb]]),-1)</f>
        <v>-1</v>
      </c>
      <c r="AE4474" s="1">
        <f>IF(data[[#This Row],[type]]="score",RANK(data[[#This Row],[score]],data[score])+COUNTIF($AD$3:AD4474,AD4474)-1,0)</f>
        <v>0</v>
      </c>
    </row>
    <row r="4475" spans="24:31" x14ac:dyDescent="0.25">
      <c r="X4475" s="1"/>
      <c r="Y4475" s="1"/>
      <c r="AD4475">
        <f>IF(data[[#This Row],[type]]="score",SUMPRODUCT($J$1:$AC$1,data[[#This Row],[ci.hts_index]:[stat.tb]]),-1)</f>
        <v>-1</v>
      </c>
      <c r="AE4475" s="1">
        <f>IF(data[[#This Row],[type]]="score",RANK(data[[#This Row],[score]],data[score])+COUNTIF($AD$3:AD4475,AD4475)-1,0)</f>
        <v>0</v>
      </c>
    </row>
    <row r="4476" spans="24:31" x14ac:dyDescent="0.25">
      <c r="X4476" s="1"/>
      <c r="Y4476" s="1"/>
      <c r="AD4476">
        <f>IF(data[[#This Row],[type]]="score",SUMPRODUCT($J$1:$AC$1,data[[#This Row],[ci.hts_index]:[stat.tb]]),-1)</f>
        <v>-1</v>
      </c>
      <c r="AE4476" s="1">
        <f>IF(data[[#This Row],[type]]="score",RANK(data[[#This Row],[score]],data[score])+COUNTIF($AD$3:AD4476,AD4476)-1,0)</f>
        <v>0</v>
      </c>
    </row>
    <row r="4477" spans="24:31" x14ac:dyDescent="0.25">
      <c r="X4477" s="1"/>
      <c r="Y4477" s="1"/>
      <c r="AD4477">
        <f>IF(data[[#This Row],[type]]="score",SUMPRODUCT($J$1:$AC$1,data[[#This Row],[ci.hts_index]:[stat.tb]]),-1)</f>
        <v>-1</v>
      </c>
      <c r="AE4477" s="1">
        <f>IF(data[[#This Row],[type]]="score",RANK(data[[#This Row],[score]],data[score])+COUNTIF($AD$3:AD4477,AD4477)-1,0)</f>
        <v>0</v>
      </c>
    </row>
    <row r="4478" spans="24:31" x14ac:dyDescent="0.25">
      <c r="X4478" s="1"/>
      <c r="Y4478" s="1"/>
      <c r="AD4478">
        <f>IF(data[[#This Row],[type]]="score",SUMPRODUCT($J$1:$AC$1,data[[#This Row],[ci.hts_index]:[stat.tb]]),-1)</f>
        <v>-1</v>
      </c>
      <c r="AE4478" s="1">
        <f>IF(data[[#This Row],[type]]="score",RANK(data[[#This Row],[score]],data[score])+COUNTIF($AD$3:AD4478,AD4478)-1,0)</f>
        <v>0</v>
      </c>
    </row>
    <row r="4479" spans="24:31" x14ac:dyDescent="0.25">
      <c r="X4479" s="1"/>
      <c r="Y4479" s="1"/>
      <c r="AD4479">
        <f>IF(data[[#This Row],[type]]="score",SUMPRODUCT($J$1:$AC$1,data[[#This Row],[ci.hts_index]:[stat.tb]]),-1)</f>
        <v>-1</v>
      </c>
      <c r="AE4479" s="1">
        <f>IF(data[[#This Row],[type]]="score",RANK(data[[#This Row],[score]],data[score])+COUNTIF($AD$3:AD4479,AD4479)-1,0)</f>
        <v>0</v>
      </c>
    </row>
    <row r="4480" spans="24:31" x14ac:dyDescent="0.25">
      <c r="X4480" s="1"/>
      <c r="Y4480" s="1"/>
      <c r="AD4480">
        <f>IF(data[[#This Row],[type]]="score",SUMPRODUCT($J$1:$AC$1,data[[#This Row],[ci.hts_index]:[stat.tb]]),-1)</f>
        <v>-1</v>
      </c>
      <c r="AE4480" s="1">
        <f>IF(data[[#This Row],[type]]="score",RANK(data[[#This Row],[score]],data[score])+COUNTIF($AD$3:AD4480,AD4480)-1,0)</f>
        <v>0</v>
      </c>
    </row>
    <row r="4481" spans="24:31" x14ac:dyDescent="0.25">
      <c r="X4481" s="1"/>
      <c r="Y4481" s="1"/>
      <c r="AD4481">
        <f>IF(data[[#This Row],[type]]="score",SUMPRODUCT($J$1:$AC$1,data[[#This Row],[ci.hts_index]:[stat.tb]]),-1)</f>
        <v>-1</v>
      </c>
      <c r="AE4481" s="1">
        <f>IF(data[[#This Row],[type]]="score",RANK(data[[#This Row],[score]],data[score])+COUNTIF($AD$3:AD4481,AD4481)-1,0)</f>
        <v>0</v>
      </c>
    </row>
    <row r="4482" spans="24:31" x14ac:dyDescent="0.25">
      <c r="X4482" s="1"/>
      <c r="Y4482" s="1"/>
      <c r="AD4482">
        <f>IF(data[[#This Row],[type]]="score",SUMPRODUCT($J$1:$AC$1,data[[#This Row],[ci.hts_index]:[stat.tb]]),-1)</f>
        <v>-1</v>
      </c>
      <c r="AE4482" s="1">
        <f>IF(data[[#This Row],[type]]="score",RANK(data[[#This Row],[score]],data[score])+COUNTIF($AD$3:AD4482,AD4482)-1,0)</f>
        <v>0</v>
      </c>
    </row>
    <row r="4483" spans="24:31" x14ac:dyDescent="0.25">
      <c r="X4483" s="1"/>
      <c r="Y4483" s="1"/>
      <c r="AD4483">
        <f>IF(data[[#This Row],[type]]="score",SUMPRODUCT($J$1:$AC$1,data[[#This Row],[ci.hts_index]:[stat.tb]]),-1)</f>
        <v>-1</v>
      </c>
      <c r="AE4483" s="1">
        <f>IF(data[[#This Row],[type]]="score",RANK(data[[#This Row],[score]],data[score])+COUNTIF($AD$3:AD4483,AD4483)-1,0)</f>
        <v>0</v>
      </c>
    </row>
    <row r="4484" spans="24:31" x14ac:dyDescent="0.25">
      <c r="X4484" s="1"/>
      <c r="Y4484" s="1"/>
      <c r="AD4484">
        <f>IF(data[[#This Row],[type]]="score",SUMPRODUCT($J$1:$AC$1,data[[#This Row],[ci.hts_index]:[stat.tb]]),-1)</f>
        <v>-1</v>
      </c>
      <c r="AE4484" s="1">
        <f>IF(data[[#This Row],[type]]="score",RANK(data[[#This Row],[score]],data[score])+COUNTIF($AD$3:AD4484,AD4484)-1,0)</f>
        <v>0</v>
      </c>
    </row>
    <row r="4485" spans="24:31" x14ac:dyDescent="0.25">
      <c r="X4485" s="1"/>
      <c r="Y4485" s="1"/>
      <c r="AD4485">
        <f>IF(data[[#This Row],[type]]="score",SUMPRODUCT($J$1:$AC$1,data[[#This Row],[ci.hts_index]:[stat.tb]]),-1)</f>
        <v>-1</v>
      </c>
      <c r="AE4485" s="1">
        <f>IF(data[[#This Row],[type]]="score",RANK(data[[#This Row],[score]],data[score])+COUNTIF($AD$3:AD4485,AD4485)-1,0)</f>
        <v>0</v>
      </c>
    </row>
    <row r="4486" spans="24:31" x14ac:dyDescent="0.25">
      <c r="X4486" s="1"/>
      <c r="Y4486" s="1"/>
      <c r="AD4486">
        <f>IF(data[[#This Row],[type]]="score",SUMPRODUCT($J$1:$AC$1,data[[#This Row],[ci.hts_index]:[stat.tb]]),-1)</f>
        <v>-1</v>
      </c>
      <c r="AE4486" s="1">
        <f>IF(data[[#This Row],[type]]="score",RANK(data[[#This Row],[score]],data[score])+COUNTIF($AD$3:AD4486,AD4486)-1,0)</f>
        <v>0</v>
      </c>
    </row>
    <row r="4487" spans="24:31" x14ac:dyDescent="0.25">
      <c r="X4487" s="1"/>
      <c r="Y4487" s="1"/>
      <c r="AD4487">
        <f>IF(data[[#This Row],[type]]="score",SUMPRODUCT($J$1:$AC$1,data[[#This Row],[ci.hts_index]:[stat.tb]]),-1)</f>
        <v>-1</v>
      </c>
      <c r="AE4487" s="1">
        <f>IF(data[[#This Row],[type]]="score",RANK(data[[#This Row],[score]],data[score])+COUNTIF($AD$3:AD4487,AD4487)-1,0)</f>
        <v>0</v>
      </c>
    </row>
    <row r="4488" spans="24:31" x14ac:dyDescent="0.25">
      <c r="X4488" s="1"/>
      <c r="Y4488" s="1"/>
      <c r="AD4488">
        <f>IF(data[[#This Row],[type]]="score",SUMPRODUCT($J$1:$AC$1,data[[#This Row],[ci.hts_index]:[stat.tb]]),-1)</f>
        <v>-1</v>
      </c>
      <c r="AE4488" s="1">
        <f>IF(data[[#This Row],[type]]="score",RANK(data[[#This Row],[score]],data[score])+COUNTIF($AD$3:AD4488,AD4488)-1,0)</f>
        <v>0</v>
      </c>
    </row>
    <row r="4489" spans="24:31" x14ac:dyDescent="0.25">
      <c r="X4489" s="1"/>
      <c r="Y4489" s="1"/>
      <c r="AD4489">
        <f>IF(data[[#This Row],[type]]="score",SUMPRODUCT($J$1:$AC$1,data[[#This Row],[ci.hts_index]:[stat.tb]]),-1)</f>
        <v>-1</v>
      </c>
      <c r="AE4489" s="1">
        <f>IF(data[[#This Row],[type]]="score",RANK(data[[#This Row],[score]],data[score])+COUNTIF($AD$3:AD4489,AD4489)-1,0)</f>
        <v>0</v>
      </c>
    </row>
    <row r="4490" spans="24:31" x14ac:dyDescent="0.25">
      <c r="X4490" s="1"/>
      <c r="Y4490" s="1"/>
      <c r="AD4490">
        <f>IF(data[[#This Row],[type]]="score",SUMPRODUCT($J$1:$AC$1,data[[#This Row],[ci.hts_index]:[stat.tb]]),-1)</f>
        <v>-1</v>
      </c>
      <c r="AE4490" s="1">
        <f>IF(data[[#This Row],[type]]="score",RANK(data[[#This Row],[score]],data[score])+COUNTIF($AD$3:AD4490,AD4490)-1,0)</f>
        <v>0</v>
      </c>
    </row>
    <row r="4491" spans="24:31" x14ac:dyDescent="0.25">
      <c r="X4491" s="1"/>
      <c r="Y4491" s="1"/>
      <c r="AD4491">
        <f>IF(data[[#This Row],[type]]="score",SUMPRODUCT($J$1:$AC$1,data[[#This Row],[ci.hts_index]:[stat.tb]]),-1)</f>
        <v>-1</v>
      </c>
      <c r="AE4491" s="1">
        <f>IF(data[[#This Row],[type]]="score",RANK(data[[#This Row],[score]],data[score])+COUNTIF($AD$3:AD4491,AD4491)-1,0)</f>
        <v>0</v>
      </c>
    </row>
    <row r="4492" spans="24:31" x14ac:dyDescent="0.25">
      <c r="X4492" s="1"/>
      <c r="Y4492" s="1"/>
      <c r="AD4492">
        <f>IF(data[[#This Row],[type]]="score",SUMPRODUCT($J$1:$AC$1,data[[#This Row],[ci.hts_index]:[stat.tb]]),-1)</f>
        <v>-1</v>
      </c>
      <c r="AE4492" s="1">
        <f>IF(data[[#This Row],[type]]="score",RANK(data[[#This Row],[score]],data[score])+COUNTIF($AD$3:AD4492,AD4492)-1,0)</f>
        <v>0</v>
      </c>
    </row>
    <row r="4493" spans="24:31" x14ac:dyDescent="0.25">
      <c r="X4493" s="1"/>
      <c r="Y4493" s="1"/>
      <c r="AD4493">
        <f>IF(data[[#This Row],[type]]="score",SUMPRODUCT($J$1:$AC$1,data[[#This Row],[ci.hts_index]:[stat.tb]]),-1)</f>
        <v>-1</v>
      </c>
      <c r="AE4493" s="1">
        <f>IF(data[[#This Row],[type]]="score",RANK(data[[#This Row],[score]],data[score])+COUNTIF($AD$3:AD4493,AD4493)-1,0)</f>
        <v>0</v>
      </c>
    </row>
    <row r="4494" spans="24:31" x14ac:dyDescent="0.25">
      <c r="X4494" s="1"/>
      <c r="Y4494" s="1"/>
      <c r="AD4494">
        <f>IF(data[[#This Row],[type]]="score",SUMPRODUCT($J$1:$AC$1,data[[#This Row],[ci.hts_index]:[stat.tb]]),-1)</f>
        <v>-1</v>
      </c>
      <c r="AE4494" s="1">
        <f>IF(data[[#This Row],[type]]="score",RANK(data[[#This Row],[score]],data[score])+COUNTIF($AD$3:AD4494,AD4494)-1,0)</f>
        <v>0</v>
      </c>
    </row>
    <row r="4495" spans="24:31" x14ac:dyDescent="0.25">
      <c r="X4495" s="1"/>
      <c r="Y4495" s="1"/>
      <c r="AD4495">
        <f>IF(data[[#This Row],[type]]="score",SUMPRODUCT($J$1:$AC$1,data[[#This Row],[ci.hts_index]:[stat.tb]]),-1)</f>
        <v>-1</v>
      </c>
      <c r="AE4495" s="1">
        <f>IF(data[[#This Row],[type]]="score",RANK(data[[#This Row],[score]],data[score])+COUNTIF($AD$3:AD4495,AD4495)-1,0)</f>
        <v>0</v>
      </c>
    </row>
    <row r="4496" spans="24:31" x14ac:dyDescent="0.25">
      <c r="X4496" s="1"/>
      <c r="Y4496" s="1"/>
      <c r="AD4496">
        <f>IF(data[[#This Row],[type]]="score",SUMPRODUCT($J$1:$AC$1,data[[#This Row],[ci.hts_index]:[stat.tb]]),-1)</f>
        <v>-1</v>
      </c>
      <c r="AE4496" s="1">
        <f>IF(data[[#This Row],[type]]="score",RANK(data[[#This Row],[score]],data[score])+COUNTIF($AD$3:AD4496,AD4496)-1,0)</f>
        <v>0</v>
      </c>
    </row>
    <row r="4497" spans="24:31" x14ac:dyDescent="0.25">
      <c r="X4497" s="1"/>
      <c r="Y4497" s="1"/>
      <c r="AD4497">
        <f>IF(data[[#This Row],[type]]="score",SUMPRODUCT($J$1:$AC$1,data[[#This Row],[ci.hts_index]:[stat.tb]]),-1)</f>
        <v>-1</v>
      </c>
      <c r="AE4497" s="1">
        <f>IF(data[[#This Row],[type]]="score",RANK(data[[#This Row],[score]],data[score])+COUNTIF($AD$3:AD4497,AD4497)-1,0)</f>
        <v>0</v>
      </c>
    </row>
    <row r="4498" spans="24:31" x14ac:dyDescent="0.25">
      <c r="X4498" s="1"/>
      <c r="Y4498" s="1"/>
      <c r="AD4498">
        <f>IF(data[[#This Row],[type]]="score",SUMPRODUCT($J$1:$AC$1,data[[#This Row],[ci.hts_index]:[stat.tb]]),-1)</f>
        <v>-1</v>
      </c>
      <c r="AE4498" s="1">
        <f>IF(data[[#This Row],[type]]="score",RANK(data[[#This Row],[score]],data[score])+COUNTIF($AD$3:AD4498,AD4498)-1,0)</f>
        <v>0</v>
      </c>
    </row>
    <row r="4499" spans="24:31" x14ac:dyDescent="0.25">
      <c r="X4499" s="1"/>
      <c r="Y4499" s="1"/>
      <c r="AD4499">
        <f>IF(data[[#This Row],[type]]="score",SUMPRODUCT($J$1:$AC$1,data[[#This Row],[ci.hts_index]:[stat.tb]]),-1)</f>
        <v>-1</v>
      </c>
      <c r="AE4499" s="1">
        <f>IF(data[[#This Row],[type]]="score",RANK(data[[#This Row],[score]],data[score])+COUNTIF($AD$3:AD4499,AD4499)-1,0)</f>
        <v>0</v>
      </c>
    </row>
    <row r="4500" spans="24:31" x14ac:dyDescent="0.25">
      <c r="X4500" s="1"/>
      <c r="Y4500" s="1"/>
      <c r="AD4500">
        <f>IF(data[[#This Row],[type]]="score",SUMPRODUCT($J$1:$AC$1,data[[#This Row],[ci.hts_index]:[stat.tb]]),-1)</f>
        <v>-1</v>
      </c>
      <c r="AE4500" s="1">
        <f>IF(data[[#This Row],[type]]="score",RANK(data[[#This Row],[score]],data[score])+COUNTIF($AD$3:AD4500,AD4500)-1,0)</f>
        <v>0</v>
      </c>
    </row>
    <row r="4501" spans="24:31" x14ac:dyDescent="0.25">
      <c r="X4501" s="1"/>
      <c r="Y4501" s="1"/>
      <c r="AD4501">
        <f>IF(data[[#This Row],[type]]="score",SUMPRODUCT($J$1:$AC$1,data[[#This Row],[ci.hts_index]:[stat.tb]]),-1)</f>
        <v>-1</v>
      </c>
      <c r="AE4501" s="1">
        <f>IF(data[[#This Row],[type]]="score",RANK(data[[#This Row],[score]],data[score])+COUNTIF($AD$3:AD4501,AD4501)-1,0)</f>
        <v>0</v>
      </c>
    </row>
    <row r="4502" spans="24:31" x14ac:dyDescent="0.25">
      <c r="X4502" s="1"/>
      <c r="Y4502" s="1"/>
      <c r="AD4502">
        <f>IF(data[[#This Row],[type]]="score",SUMPRODUCT($J$1:$AC$1,data[[#This Row],[ci.hts_index]:[stat.tb]]),-1)</f>
        <v>-1</v>
      </c>
      <c r="AE4502" s="1">
        <f>IF(data[[#This Row],[type]]="score",RANK(data[[#This Row],[score]],data[score])+COUNTIF($AD$3:AD4502,AD4502)-1,0)</f>
        <v>0</v>
      </c>
    </row>
    <row r="4503" spans="24:31" x14ac:dyDescent="0.25">
      <c r="X4503" s="1"/>
      <c r="Y4503" s="1"/>
      <c r="AD4503">
        <f>IF(data[[#This Row],[type]]="score",SUMPRODUCT($J$1:$AC$1,data[[#This Row],[ci.hts_index]:[stat.tb]]),-1)</f>
        <v>-1</v>
      </c>
      <c r="AE4503" s="1">
        <f>IF(data[[#This Row],[type]]="score",RANK(data[[#This Row],[score]],data[score])+COUNTIF($AD$3:AD4503,AD4503)-1,0)</f>
        <v>0</v>
      </c>
    </row>
    <row r="4504" spans="24:31" x14ac:dyDescent="0.25">
      <c r="X4504" s="1"/>
      <c r="Y4504" s="1"/>
      <c r="AD4504">
        <f>IF(data[[#This Row],[type]]="score",SUMPRODUCT($J$1:$AC$1,data[[#This Row],[ci.hts_index]:[stat.tb]]),-1)</f>
        <v>-1</v>
      </c>
      <c r="AE4504" s="1">
        <f>IF(data[[#This Row],[type]]="score",RANK(data[[#This Row],[score]],data[score])+COUNTIF($AD$3:AD4504,AD4504)-1,0)</f>
        <v>0</v>
      </c>
    </row>
    <row r="4505" spans="24:31" x14ac:dyDescent="0.25">
      <c r="X4505" s="1"/>
      <c r="Y4505" s="1"/>
      <c r="AD4505">
        <f>IF(data[[#This Row],[type]]="score",SUMPRODUCT($J$1:$AC$1,data[[#This Row],[ci.hts_index]:[stat.tb]]),-1)</f>
        <v>-1</v>
      </c>
      <c r="AE4505" s="1">
        <f>IF(data[[#This Row],[type]]="score",RANK(data[[#This Row],[score]],data[score])+COUNTIF($AD$3:AD4505,AD4505)-1,0)</f>
        <v>0</v>
      </c>
    </row>
    <row r="4506" spans="24:31" x14ac:dyDescent="0.25">
      <c r="X4506" s="1"/>
      <c r="Y4506" s="1"/>
      <c r="AD4506">
        <f>IF(data[[#This Row],[type]]="score",SUMPRODUCT($J$1:$AC$1,data[[#This Row],[ci.hts_index]:[stat.tb]]),-1)</f>
        <v>-1</v>
      </c>
      <c r="AE4506" s="1">
        <f>IF(data[[#This Row],[type]]="score",RANK(data[[#This Row],[score]],data[score])+COUNTIF($AD$3:AD4506,AD4506)-1,0)</f>
        <v>0</v>
      </c>
    </row>
    <row r="4507" spans="24:31" x14ac:dyDescent="0.25">
      <c r="X4507" s="1"/>
      <c r="Y4507" s="1"/>
      <c r="AD4507">
        <f>IF(data[[#This Row],[type]]="score",SUMPRODUCT($J$1:$AC$1,data[[#This Row],[ci.hts_index]:[stat.tb]]),-1)</f>
        <v>-1</v>
      </c>
      <c r="AE4507" s="1">
        <f>IF(data[[#This Row],[type]]="score",RANK(data[[#This Row],[score]],data[score])+COUNTIF($AD$3:AD4507,AD4507)-1,0)</f>
        <v>0</v>
      </c>
    </row>
    <row r="4508" spans="24:31" x14ac:dyDescent="0.25">
      <c r="X4508" s="1"/>
      <c r="Y4508" s="1"/>
      <c r="AD4508">
        <f>IF(data[[#This Row],[type]]="score",SUMPRODUCT($J$1:$AC$1,data[[#This Row],[ci.hts_index]:[stat.tb]]),-1)</f>
        <v>-1</v>
      </c>
      <c r="AE4508" s="1">
        <f>IF(data[[#This Row],[type]]="score",RANK(data[[#This Row],[score]],data[score])+COUNTIF($AD$3:AD4508,AD4508)-1,0)</f>
        <v>0</v>
      </c>
    </row>
    <row r="4509" spans="24:31" x14ac:dyDescent="0.25">
      <c r="X4509" s="1"/>
      <c r="Y4509" s="1"/>
      <c r="AD4509">
        <f>IF(data[[#This Row],[type]]="score",SUMPRODUCT($J$1:$AC$1,data[[#This Row],[ci.hts_index]:[stat.tb]]),-1)</f>
        <v>-1</v>
      </c>
      <c r="AE4509" s="1">
        <f>IF(data[[#This Row],[type]]="score",RANK(data[[#This Row],[score]],data[score])+COUNTIF($AD$3:AD4509,AD4509)-1,0)</f>
        <v>0</v>
      </c>
    </row>
    <row r="4510" spans="24:31" x14ac:dyDescent="0.25">
      <c r="X4510" s="1"/>
      <c r="Y4510" s="1"/>
      <c r="AD4510">
        <f>IF(data[[#This Row],[type]]="score",SUMPRODUCT($J$1:$AC$1,data[[#This Row],[ci.hts_index]:[stat.tb]]),-1)</f>
        <v>-1</v>
      </c>
      <c r="AE4510" s="1">
        <f>IF(data[[#This Row],[type]]="score",RANK(data[[#This Row],[score]],data[score])+COUNTIF($AD$3:AD4510,AD4510)-1,0)</f>
        <v>0</v>
      </c>
    </row>
    <row r="4511" spans="24:31" x14ac:dyDescent="0.25">
      <c r="X4511" s="1"/>
      <c r="Y4511" s="1"/>
      <c r="AD4511">
        <f>IF(data[[#This Row],[type]]="score",SUMPRODUCT($J$1:$AC$1,data[[#This Row],[ci.hts_index]:[stat.tb]]),-1)</f>
        <v>-1</v>
      </c>
      <c r="AE4511" s="1">
        <f>IF(data[[#This Row],[type]]="score",RANK(data[[#This Row],[score]],data[score])+COUNTIF($AD$3:AD4511,AD4511)-1,0)</f>
        <v>0</v>
      </c>
    </row>
    <row r="4512" spans="24:31" x14ac:dyDescent="0.25">
      <c r="X4512" s="1"/>
      <c r="Y4512" s="1"/>
      <c r="AD4512">
        <f>IF(data[[#This Row],[type]]="score",SUMPRODUCT($J$1:$AC$1,data[[#This Row],[ci.hts_index]:[stat.tb]]),-1)</f>
        <v>-1</v>
      </c>
      <c r="AE4512" s="1">
        <f>IF(data[[#This Row],[type]]="score",RANK(data[[#This Row],[score]],data[score])+COUNTIF($AD$3:AD4512,AD4512)-1,0)</f>
        <v>0</v>
      </c>
    </row>
    <row r="4513" spans="24:31" x14ac:dyDescent="0.25">
      <c r="X4513" s="1"/>
      <c r="Y4513" s="1"/>
      <c r="AD4513">
        <f>IF(data[[#This Row],[type]]="score",SUMPRODUCT($J$1:$AC$1,data[[#This Row],[ci.hts_index]:[stat.tb]]),-1)</f>
        <v>-1</v>
      </c>
      <c r="AE4513" s="1">
        <f>IF(data[[#This Row],[type]]="score",RANK(data[[#This Row],[score]],data[score])+COUNTIF($AD$3:AD4513,AD4513)-1,0)</f>
        <v>0</v>
      </c>
    </row>
    <row r="4514" spans="24:31" x14ac:dyDescent="0.25">
      <c r="X4514" s="1"/>
      <c r="Y4514" s="1"/>
      <c r="AD4514">
        <f>IF(data[[#This Row],[type]]="score",SUMPRODUCT($J$1:$AC$1,data[[#This Row],[ci.hts_index]:[stat.tb]]),-1)</f>
        <v>-1</v>
      </c>
      <c r="AE4514" s="1">
        <f>IF(data[[#This Row],[type]]="score",RANK(data[[#This Row],[score]],data[score])+COUNTIF($AD$3:AD4514,AD4514)-1,0)</f>
        <v>0</v>
      </c>
    </row>
    <row r="4515" spans="24:31" x14ac:dyDescent="0.25">
      <c r="X4515" s="1"/>
      <c r="Y4515" s="1"/>
      <c r="AD4515">
        <f>IF(data[[#This Row],[type]]="score",SUMPRODUCT($J$1:$AC$1,data[[#This Row],[ci.hts_index]:[stat.tb]]),-1)</f>
        <v>-1</v>
      </c>
      <c r="AE4515" s="1">
        <f>IF(data[[#This Row],[type]]="score",RANK(data[[#This Row],[score]],data[score])+COUNTIF($AD$3:AD4515,AD4515)-1,0)</f>
        <v>0</v>
      </c>
    </row>
    <row r="4516" spans="24:31" x14ac:dyDescent="0.25">
      <c r="X4516" s="1"/>
      <c r="Y4516" s="1"/>
      <c r="AD4516">
        <f>IF(data[[#This Row],[type]]="score",SUMPRODUCT($J$1:$AC$1,data[[#This Row],[ci.hts_index]:[stat.tb]]),-1)</f>
        <v>-1</v>
      </c>
      <c r="AE4516" s="1">
        <f>IF(data[[#This Row],[type]]="score",RANK(data[[#This Row],[score]],data[score])+COUNTIF($AD$3:AD4516,AD4516)-1,0)</f>
        <v>0</v>
      </c>
    </row>
    <row r="4517" spans="24:31" x14ac:dyDescent="0.25">
      <c r="X4517" s="1"/>
      <c r="Y4517" s="1"/>
      <c r="AD4517">
        <f>IF(data[[#This Row],[type]]="score",SUMPRODUCT($J$1:$AC$1,data[[#This Row],[ci.hts_index]:[stat.tb]]),-1)</f>
        <v>-1</v>
      </c>
      <c r="AE4517" s="1">
        <f>IF(data[[#This Row],[type]]="score",RANK(data[[#This Row],[score]],data[score])+COUNTIF($AD$3:AD4517,AD4517)-1,0)</f>
        <v>0</v>
      </c>
    </row>
    <row r="4518" spans="24:31" x14ac:dyDescent="0.25">
      <c r="X4518" s="1"/>
      <c r="Y4518" s="1"/>
      <c r="AD4518">
        <f>IF(data[[#This Row],[type]]="score",SUMPRODUCT($J$1:$AC$1,data[[#This Row],[ci.hts_index]:[stat.tb]]),-1)</f>
        <v>-1</v>
      </c>
      <c r="AE4518" s="1">
        <f>IF(data[[#This Row],[type]]="score",RANK(data[[#This Row],[score]],data[score])+COUNTIF($AD$3:AD4518,AD4518)-1,0)</f>
        <v>0</v>
      </c>
    </row>
    <row r="4519" spans="24:31" x14ac:dyDescent="0.25">
      <c r="X4519" s="1"/>
      <c r="Y4519" s="1"/>
      <c r="AD4519">
        <f>IF(data[[#This Row],[type]]="score",SUMPRODUCT($J$1:$AC$1,data[[#This Row],[ci.hts_index]:[stat.tb]]),-1)</f>
        <v>-1</v>
      </c>
      <c r="AE4519" s="1">
        <f>IF(data[[#This Row],[type]]="score",RANK(data[[#This Row],[score]],data[score])+COUNTIF($AD$3:AD4519,AD4519)-1,0)</f>
        <v>0</v>
      </c>
    </row>
    <row r="4520" spans="24:31" x14ac:dyDescent="0.25">
      <c r="X4520" s="1"/>
      <c r="Y4520" s="1"/>
      <c r="AD4520">
        <f>IF(data[[#This Row],[type]]="score",SUMPRODUCT($J$1:$AC$1,data[[#This Row],[ci.hts_index]:[stat.tb]]),-1)</f>
        <v>-1</v>
      </c>
      <c r="AE4520" s="1">
        <f>IF(data[[#This Row],[type]]="score",RANK(data[[#This Row],[score]],data[score])+COUNTIF($AD$3:AD4520,AD4520)-1,0)</f>
        <v>0</v>
      </c>
    </row>
    <row r="4521" spans="24:31" x14ac:dyDescent="0.25">
      <c r="X4521" s="1"/>
      <c r="Y4521" s="1"/>
      <c r="AD4521">
        <f>IF(data[[#This Row],[type]]="score",SUMPRODUCT($J$1:$AC$1,data[[#This Row],[ci.hts_index]:[stat.tb]]),-1)</f>
        <v>-1</v>
      </c>
      <c r="AE4521" s="1">
        <f>IF(data[[#This Row],[type]]="score",RANK(data[[#This Row],[score]],data[score])+COUNTIF($AD$3:AD4521,AD4521)-1,0)</f>
        <v>0</v>
      </c>
    </row>
    <row r="4522" spans="24:31" x14ac:dyDescent="0.25">
      <c r="X4522" s="1"/>
      <c r="Y4522" s="1"/>
      <c r="AD4522">
        <f>IF(data[[#This Row],[type]]="score",SUMPRODUCT($J$1:$AC$1,data[[#This Row],[ci.hts_index]:[stat.tb]]),-1)</f>
        <v>-1</v>
      </c>
      <c r="AE4522" s="1">
        <f>IF(data[[#This Row],[type]]="score",RANK(data[[#This Row],[score]],data[score])+COUNTIF($AD$3:AD4522,AD4522)-1,0)</f>
        <v>0</v>
      </c>
    </row>
    <row r="4523" spans="24:31" x14ac:dyDescent="0.25">
      <c r="X4523" s="1"/>
      <c r="Y4523" s="1"/>
      <c r="AD4523">
        <f>IF(data[[#This Row],[type]]="score",SUMPRODUCT($J$1:$AC$1,data[[#This Row],[ci.hts_index]:[stat.tb]]),-1)</f>
        <v>-1</v>
      </c>
      <c r="AE4523" s="1">
        <f>IF(data[[#This Row],[type]]="score",RANK(data[[#This Row],[score]],data[score])+COUNTIF($AD$3:AD4523,AD4523)-1,0)</f>
        <v>0</v>
      </c>
    </row>
    <row r="4524" spans="24:31" x14ac:dyDescent="0.25">
      <c r="X4524" s="1"/>
      <c r="Y4524" s="1"/>
      <c r="AD4524">
        <f>IF(data[[#This Row],[type]]="score",SUMPRODUCT($J$1:$AC$1,data[[#This Row],[ci.hts_index]:[stat.tb]]),-1)</f>
        <v>-1</v>
      </c>
      <c r="AE4524" s="1">
        <f>IF(data[[#This Row],[type]]="score",RANK(data[[#This Row],[score]],data[score])+COUNTIF($AD$3:AD4524,AD4524)-1,0)</f>
        <v>0</v>
      </c>
    </row>
    <row r="4525" spans="24:31" x14ac:dyDescent="0.25">
      <c r="X4525" s="1"/>
      <c r="Y4525" s="1"/>
      <c r="AD4525">
        <f>IF(data[[#This Row],[type]]="score",SUMPRODUCT($J$1:$AC$1,data[[#This Row],[ci.hts_index]:[stat.tb]]),-1)</f>
        <v>-1</v>
      </c>
      <c r="AE4525" s="1">
        <f>IF(data[[#This Row],[type]]="score",RANK(data[[#This Row],[score]],data[score])+COUNTIF($AD$3:AD4525,AD4525)-1,0)</f>
        <v>0</v>
      </c>
    </row>
    <row r="4526" spans="24:31" x14ac:dyDescent="0.25">
      <c r="X4526" s="1"/>
      <c r="Y4526" s="1"/>
      <c r="AD4526">
        <f>IF(data[[#This Row],[type]]="score",SUMPRODUCT($J$1:$AC$1,data[[#This Row],[ci.hts_index]:[stat.tb]]),-1)</f>
        <v>-1</v>
      </c>
      <c r="AE4526" s="1">
        <f>IF(data[[#This Row],[type]]="score",RANK(data[[#This Row],[score]],data[score])+COUNTIF($AD$3:AD4526,AD4526)-1,0)</f>
        <v>0</v>
      </c>
    </row>
    <row r="4527" spans="24:31" x14ac:dyDescent="0.25">
      <c r="X4527" s="1"/>
      <c r="Y4527" s="1"/>
      <c r="AD4527">
        <f>IF(data[[#This Row],[type]]="score",SUMPRODUCT($J$1:$AC$1,data[[#This Row],[ci.hts_index]:[stat.tb]]),-1)</f>
        <v>-1</v>
      </c>
      <c r="AE4527" s="1">
        <f>IF(data[[#This Row],[type]]="score",RANK(data[[#This Row],[score]],data[score])+COUNTIF($AD$3:AD4527,AD4527)-1,0)</f>
        <v>0</v>
      </c>
    </row>
    <row r="4528" spans="24:31" x14ac:dyDescent="0.25">
      <c r="X4528" s="1"/>
      <c r="Y4528" s="1"/>
      <c r="AD4528">
        <f>IF(data[[#This Row],[type]]="score",SUMPRODUCT($J$1:$AC$1,data[[#This Row],[ci.hts_index]:[stat.tb]]),-1)</f>
        <v>-1</v>
      </c>
      <c r="AE4528" s="1">
        <f>IF(data[[#This Row],[type]]="score",RANK(data[[#This Row],[score]],data[score])+COUNTIF($AD$3:AD4528,AD4528)-1,0)</f>
        <v>0</v>
      </c>
    </row>
    <row r="4529" spans="24:31" x14ac:dyDescent="0.25">
      <c r="X4529" s="1"/>
      <c r="Y4529" s="1"/>
      <c r="AD4529">
        <f>IF(data[[#This Row],[type]]="score",SUMPRODUCT($J$1:$AC$1,data[[#This Row],[ci.hts_index]:[stat.tb]]),-1)</f>
        <v>-1</v>
      </c>
      <c r="AE4529" s="1">
        <f>IF(data[[#This Row],[type]]="score",RANK(data[[#This Row],[score]],data[score])+COUNTIF($AD$3:AD4529,AD4529)-1,0)</f>
        <v>0</v>
      </c>
    </row>
    <row r="4530" spans="24:31" x14ac:dyDescent="0.25">
      <c r="X4530" s="1"/>
      <c r="Y4530" s="1"/>
      <c r="AD4530">
        <f>IF(data[[#This Row],[type]]="score",SUMPRODUCT($J$1:$AC$1,data[[#This Row],[ci.hts_index]:[stat.tb]]),-1)</f>
        <v>-1</v>
      </c>
      <c r="AE4530" s="1">
        <f>IF(data[[#This Row],[type]]="score",RANK(data[[#This Row],[score]],data[score])+COUNTIF($AD$3:AD4530,AD4530)-1,0)</f>
        <v>0</v>
      </c>
    </row>
    <row r="4531" spans="24:31" x14ac:dyDescent="0.25">
      <c r="X4531" s="1"/>
      <c r="Y4531" s="1"/>
      <c r="AD4531">
        <f>IF(data[[#This Row],[type]]="score",SUMPRODUCT($J$1:$AC$1,data[[#This Row],[ci.hts_index]:[stat.tb]]),-1)</f>
        <v>-1</v>
      </c>
      <c r="AE4531" s="1">
        <f>IF(data[[#This Row],[type]]="score",RANK(data[[#This Row],[score]],data[score])+COUNTIF($AD$3:AD4531,AD4531)-1,0)</f>
        <v>0</v>
      </c>
    </row>
    <row r="4532" spans="24:31" x14ac:dyDescent="0.25">
      <c r="X4532" s="1"/>
      <c r="Y4532" s="1"/>
      <c r="AD4532">
        <f>IF(data[[#This Row],[type]]="score",SUMPRODUCT($J$1:$AC$1,data[[#This Row],[ci.hts_index]:[stat.tb]]),-1)</f>
        <v>-1</v>
      </c>
      <c r="AE4532" s="1">
        <f>IF(data[[#This Row],[type]]="score",RANK(data[[#This Row],[score]],data[score])+COUNTIF($AD$3:AD4532,AD4532)-1,0)</f>
        <v>0</v>
      </c>
    </row>
    <row r="4533" spans="24:31" x14ac:dyDescent="0.25">
      <c r="X4533" s="1"/>
      <c r="Y4533" s="1"/>
      <c r="AD4533">
        <f>IF(data[[#This Row],[type]]="score",SUMPRODUCT($J$1:$AC$1,data[[#This Row],[ci.hts_index]:[stat.tb]]),-1)</f>
        <v>-1</v>
      </c>
      <c r="AE4533" s="1">
        <f>IF(data[[#This Row],[type]]="score",RANK(data[[#This Row],[score]],data[score])+COUNTIF($AD$3:AD4533,AD4533)-1,0)</f>
        <v>0</v>
      </c>
    </row>
    <row r="4534" spans="24:31" x14ac:dyDescent="0.25">
      <c r="X4534" s="1"/>
      <c r="Y4534" s="1"/>
      <c r="AD4534">
        <f>IF(data[[#This Row],[type]]="score",SUMPRODUCT($J$1:$AC$1,data[[#This Row],[ci.hts_index]:[stat.tb]]),-1)</f>
        <v>-1</v>
      </c>
      <c r="AE4534" s="1">
        <f>IF(data[[#This Row],[type]]="score",RANK(data[[#This Row],[score]],data[score])+COUNTIF($AD$3:AD4534,AD4534)-1,0)</f>
        <v>0</v>
      </c>
    </row>
    <row r="4535" spans="24:31" x14ac:dyDescent="0.25">
      <c r="X4535" s="1"/>
      <c r="Y4535" s="1"/>
      <c r="AD4535">
        <f>IF(data[[#This Row],[type]]="score",SUMPRODUCT($J$1:$AC$1,data[[#This Row],[ci.hts_index]:[stat.tb]]),-1)</f>
        <v>-1</v>
      </c>
      <c r="AE4535" s="1">
        <f>IF(data[[#This Row],[type]]="score",RANK(data[[#This Row],[score]],data[score])+COUNTIF($AD$3:AD4535,AD4535)-1,0)</f>
        <v>0</v>
      </c>
    </row>
    <row r="4536" spans="24:31" x14ac:dyDescent="0.25">
      <c r="X4536" s="1"/>
      <c r="Y4536" s="1"/>
      <c r="AD4536">
        <f>IF(data[[#This Row],[type]]="score",SUMPRODUCT($J$1:$AC$1,data[[#This Row],[ci.hts_index]:[stat.tb]]),-1)</f>
        <v>-1</v>
      </c>
      <c r="AE4536" s="1">
        <f>IF(data[[#This Row],[type]]="score",RANK(data[[#This Row],[score]],data[score])+COUNTIF($AD$3:AD4536,AD4536)-1,0)</f>
        <v>0</v>
      </c>
    </row>
    <row r="4537" spans="24:31" x14ac:dyDescent="0.25">
      <c r="X4537" s="1"/>
      <c r="Y4537" s="1"/>
      <c r="AD4537">
        <f>IF(data[[#This Row],[type]]="score",SUMPRODUCT($J$1:$AC$1,data[[#This Row],[ci.hts_index]:[stat.tb]]),-1)</f>
        <v>-1</v>
      </c>
      <c r="AE4537" s="1">
        <f>IF(data[[#This Row],[type]]="score",RANK(data[[#This Row],[score]],data[score])+COUNTIF($AD$3:AD4537,AD4537)-1,0)</f>
        <v>0</v>
      </c>
    </row>
    <row r="4538" spans="24:31" x14ac:dyDescent="0.25">
      <c r="X4538" s="1"/>
      <c r="Y4538" s="1"/>
      <c r="AD4538">
        <f>IF(data[[#This Row],[type]]="score",SUMPRODUCT($J$1:$AC$1,data[[#This Row],[ci.hts_index]:[stat.tb]]),-1)</f>
        <v>-1</v>
      </c>
      <c r="AE4538" s="1">
        <f>IF(data[[#This Row],[type]]="score",RANK(data[[#This Row],[score]],data[score])+COUNTIF($AD$3:AD4538,AD4538)-1,0)</f>
        <v>0</v>
      </c>
    </row>
    <row r="4539" spans="24:31" x14ac:dyDescent="0.25">
      <c r="X4539" s="1"/>
      <c r="Y4539" s="1"/>
      <c r="AD4539">
        <f>IF(data[[#This Row],[type]]="score",SUMPRODUCT($J$1:$AC$1,data[[#This Row],[ci.hts_index]:[stat.tb]]),-1)</f>
        <v>-1</v>
      </c>
      <c r="AE4539" s="1">
        <f>IF(data[[#This Row],[type]]="score",RANK(data[[#This Row],[score]],data[score])+COUNTIF($AD$3:AD4539,AD4539)-1,0)</f>
        <v>0</v>
      </c>
    </row>
    <row r="4540" spans="24:31" x14ac:dyDescent="0.25">
      <c r="X4540" s="1"/>
      <c r="Y4540" s="1"/>
      <c r="AD4540">
        <f>IF(data[[#This Row],[type]]="score",SUMPRODUCT($J$1:$AC$1,data[[#This Row],[ci.hts_index]:[stat.tb]]),-1)</f>
        <v>-1</v>
      </c>
      <c r="AE4540" s="1">
        <f>IF(data[[#This Row],[type]]="score",RANK(data[[#This Row],[score]],data[score])+COUNTIF($AD$3:AD4540,AD4540)-1,0)</f>
        <v>0</v>
      </c>
    </row>
    <row r="4541" spans="24:31" x14ac:dyDescent="0.25">
      <c r="X4541" s="1"/>
      <c r="Y4541" s="1"/>
      <c r="AD4541">
        <f>IF(data[[#This Row],[type]]="score",SUMPRODUCT($J$1:$AC$1,data[[#This Row],[ci.hts_index]:[stat.tb]]),-1)</f>
        <v>-1</v>
      </c>
      <c r="AE4541" s="1">
        <f>IF(data[[#This Row],[type]]="score",RANK(data[[#This Row],[score]],data[score])+COUNTIF($AD$3:AD4541,AD4541)-1,0)</f>
        <v>0</v>
      </c>
    </row>
    <row r="4542" spans="24:31" x14ac:dyDescent="0.25">
      <c r="X4542" s="1"/>
      <c r="Y4542" s="1"/>
      <c r="AD4542">
        <f>IF(data[[#This Row],[type]]="score",SUMPRODUCT($J$1:$AC$1,data[[#This Row],[ci.hts_index]:[stat.tb]]),-1)</f>
        <v>-1</v>
      </c>
      <c r="AE4542" s="1">
        <f>IF(data[[#This Row],[type]]="score",RANK(data[[#This Row],[score]],data[score])+COUNTIF($AD$3:AD4542,AD4542)-1,0)</f>
        <v>0</v>
      </c>
    </row>
    <row r="4543" spans="24:31" x14ac:dyDescent="0.25">
      <c r="X4543" s="1"/>
      <c r="Y4543" s="1"/>
      <c r="AD4543">
        <f>IF(data[[#This Row],[type]]="score",SUMPRODUCT($J$1:$AC$1,data[[#This Row],[ci.hts_index]:[stat.tb]]),-1)</f>
        <v>-1</v>
      </c>
      <c r="AE4543" s="1">
        <f>IF(data[[#This Row],[type]]="score",RANK(data[[#This Row],[score]],data[score])+COUNTIF($AD$3:AD4543,AD4543)-1,0)</f>
        <v>0</v>
      </c>
    </row>
    <row r="4544" spans="24:31" x14ac:dyDescent="0.25">
      <c r="X4544" s="1"/>
      <c r="Y4544" s="1"/>
      <c r="AD4544">
        <f>IF(data[[#This Row],[type]]="score",SUMPRODUCT($J$1:$AC$1,data[[#This Row],[ci.hts_index]:[stat.tb]]),-1)</f>
        <v>-1</v>
      </c>
      <c r="AE4544" s="1">
        <f>IF(data[[#This Row],[type]]="score",RANK(data[[#This Row],[score]],data[score])+COUNTIF($AD$3:AD4544,AD4544)-1,0)</f>
        <v>0</v>
      </c>
    </row>
    <row r="4545" spans="24:31" x14ac:dyDescent="0.25">
      <c r="X4545" s="1"/>
      <c r="Y4545" s="1"/>
      <c r="AD4545">
        <f>IF(data[[#This Row],[type]]="score",SUMPRODUCT($J$1:$AC$1,data[[#This Row],[ci.hts_index]:[stat.tb]]),-1)</f>
        <v>-1</v>
      </c>
      <c r="AE4545" s="1">
        <f>IF(data[[#This Row],[type]]="score",RANK(data[[#This Row],[score]],data[score])+COUNTIF($AD$3:AD4545,AD4545)-1,0)</f>
        <v>0</v>
      </c>
    </row>
    <row r="4546" spans="24:31" x14ac:dyDescent="0.25">
      <c r="X4546" s="1"/>
      <c r="Y4546" s="1"/>
      <c r="AD4546">
        <f>IF(data[[#This Row],[type]]="score",SUMPRODUCT($J$1:$AC$1,data[[#This Row],[ci.hts_index]:[stat.tb]]),-1)</f>
        <v>-1</v>
      </c>
      <c r="AE4546" s="1">
        <f>IF(data[[#This Row],[type]]="score",RANK(data[[#This Row],[score]],data[score])+COUNTIF($AD$3:AD4546,AD4546)-1,0)</f>
        <v>0</v>
      </c>
    </row>
    <row r="4547" spans="24:31" x14ac:dyDescent="0.25">
      <c r="X4547" s="1"/>
      <c r="Y4547" s="1"/>
      <c r="AD4547">
        <f>IF(data[[#This Row],[type]]="score",SUMPRODUCT($J$1:$AC$1,data[[#This Row],[ci.hts_index]:[stat.tb]]),-1)</f>
        <v>-1</v>
      </c>
      <c r="AE4547" s="1">
        <f>IF(data[[#This Row],[type]]="score",RANK(data[[#This Row],[score]],data[score])+COUNTIF($AD$3:AD4547,AD4547)-1,0)</f>
        <v>0</v>
      </c>
    </row>
    <row r="4548" spans="24:31" x14ac:dyDescent="0.25">
      <c r="X4548" s="1"/>
      <c r="Y4548" s="1"/>
      <c r="AD4548">
        <f>IF(data[[#This Row],[type]]="score",SUMPRODUCT($J$1:$AC$1,data[[#This Row],[ci.hts_index]:[stat.tb]]),-1)</f>
        <v>-1</v>
      </c>
      <c r="AE4548" s="1">
        <f>IF(data[[#This Row],[type]]="score",RANK(data[[#This Row],[score]],data[score])+COUNTIF($AD$3:AD4548,AD4548)-1,0)</f>
        <v>0</v>
      </c>
    </row>
    <row r="4549" spans="24:31" x14ac:dyDescent="0.25">
      <c r="X4549" s="1"/>
      <c r="Y4549" s="1"/>
      <c r="AD4549">
        <f>IF(data[[#This Row],[type]]="score",SUMPRODUCT($J$1:$AC$1,data[[#This Row],[ci.hts_index]:[stat.tb]]),-1)</f>
        <v>-1</v>
      </c>
      <c r="AE4549" s="1">
        <f>IF(data[[#This Row],[type]]="score",RANK(data[[#This Row],[score]],data[score])+COUNTIF($AD$3:AD4549,AD4549)-1,0)</f>
        <v>0</v>
      </c>
    </row>
    <row r="4550" spans="24:31" x14ac:dyDescent="0.25">
      <c r="X4550" s="1"/>
      <c r="Y4550" s="1"/>
      <c r="AD4550">
        <f>IF(data[[#This Row],[type]]="score",SUMPRODUCT($J$1:$AC$1,data[[#This Row],[ci.hts_index]:[stat.tb]]),-1)</f>
        <v>-1</v>
      </c>
      <c r="AE4550" s="1">
        <f>IF(data[[#This Row],[type]]="score",RANK(data[[#This Row],[score]],data[score])+COUNTIF($AD$3:AD4550,AD4550)-1,0)</f>
        <v>0</v>
      </c>
    </row>
    <row r="4551" spans="24:31" x14ac:dyDescent="0.25">
      <c r="X4551" s="1"/>
      <c r="Y4551" s="1"/>
      <c r="AD4551">
        <f>IF(data[[#This Row],[type]]="score",SUMPRODUCT($J$1:$AC$1,data[[#This Row],[ci.hts_index]:[stat.tb]]),-1)</f>
        <v>-1</v>
      </c>
      <c r="AE4551" s="1">
        <f>IF(data[[#This Row],[type]]="score",RANK(data[[#This Row],[score]],data[score])+COUNTIF($AD$3:AD4551,AD4551)-1,0)</f>
        <v>0</v>
      </c>
    </row>
    <row r="4552" spans="24:31" x14ac:dyDescent="0.25">
      <c r="X4552" s="1"/>
      <c r="Y4552" s="1"/>
      <c r="AD4552">
        <f>IF(data[[#This Row],[type]]="score",SUMPRODUCT($J$1:$AC$1,data[[#This Row],[ci.hts_index]:[stat.tb]]),-1)</f>
        <v>-1</v>
      </c>
      <c r="AE4552" s="1">
        <f>IF(data[[#This Row],[type]]="score",RANK(data[[#This Row],[score]],data[score])+COUNTIF($AD$3:AD4552,AD4552)-1,0)</f>
        <v>0</v>
      </c>
    </row>
    <row r="4553" spans="24:31" x14ac:dyDescent="0.25">
      <c r="X4553" s="1"/>
      <c r="Y4553" s="1"/>
      <c r="AD4553">
        <f>IF(data[[#This Row],[type]]="score",SUMPRODUCT($J$1:$AC$1,data[[#This Row],[ci.hts_index]:[stat.tb]]),-1)</f>
        <v>-1</v>
      </c>
      <c r="AE4553" s="1">
        <f>IF(data[[#This Row],[type]]="score",RANK(data[[#This Row],[score]],data[score])+COUNTIF($AD$3:AD4553,AD4553)-1,0)</f>
        <v>0</v>
      </c>
    </row>
    <row r="4554" spans="24:31" x14ac:dyDescent="0.25">
      <c r="X4554" s="1"/>
      <c r="Y4554" s="1"/>
      <c r="AD4554">
        <f>IF(data[[#This Row],[type]]="score",SUMPRODUCT($J$1:$AC$1,data[[#This Row],[ci.hts_index]:[stat.tb]]),-1)</f>
        <v>-1</v>
      </c>
      <c r="AE4554" s="1">
        <f>IF(data[[#This Row],[type]]="score",RANK(data[[#This Row],[score]],data[score])+COUNTIF($AD$3:AD4554,AD4554)-1,0)</f>
        <v>0</v>
      </c>
    </row>
    <row r="4555" spans="24:31" x14ac:dyDescent="0.25">
      <c r="X4555" s="1"/>
      <c r="Y4555" s="1"/>
      <c r="AD4555">
        <f>IF(data[[#This Row],[type]]="score",SUMPRODUCT($J$1:$AC$1,data[[#This Row],[ci.hts_index]:[stat.tb]]),-1)</f>
        <v>-1</v>
      </c>
      <c r="AE4555" s="1">
        <f>IF(data[[#This Row],[type]]="score",RANK(data[[#This Row],[score]],data[score])+COUNTIF($AD$3:AD4555,AD4555)-1,0)</f>
        <v>0</v>
      </c>
    </row>
    <row r="4556" spans="24:31" x14ac:dyDescent="0.25">
      <c r="X4556" s="1"/>
      <c r="Y4556" s="1"/>
      <c r="AD4556">
        <f>IF(data[[#This Row],[type]]="score",SUMPRODUCT($J$1:$AC$1,data[[#This Row],[ci.hts_index]:[stat.tb]]),-1)</f>
        <v>-1</v>
      </c>
      <c r="AE4556" s="1">
        <f>IF(data[[#This Row],[type]]="score",RANK(data[[#This Row],[score]],data[score])+COUNTIF($AD$3:AD4556,AD4556)-1,0)</f>
        <v>0</v>
      </c>
    </row>
    <row r="4557" spans="24:31" x14ac:dyDescent="0.25">
      <c r="X4557" s="1"/>
      <c r="Y4557" s="1"/>
      <c r="AD4557">
        <f>IF(data[[#This Row],[type]]="score",SUMPRODUCT($J$1:$AC$1,data[[#This Row],[ci.hts_index]:[stat.tb]]),-1)</f>
        <v>-1</v>
      </c>
      <c r="AE4557" s="1">
        <f>IF(data[[#This Row],[type]]="score",RANK(data[[#This Row],[score]],data[score])+COUNTIF($AD$3:AD4557,AD4557)-1,0)</f>
        <v>0</v>
      </c>
    </row>
    <row r="4558" spans="24:31" x14ac:dyDescent="0.25">
      <c r="X4558" s="1"/>
      <c r="Y4558" s="1"/>
      <c r="AD4558">
        <f>IF(data[[#This Row],[type]]="score",SUMPRODUCT($J$1:$AC$1,data[[#This Row],[ci.hts_index]:[stat.tb]]),-1)</f>
        <v>-1</v>
      </c>
      <c r="AE4558" s="1">
        <f>IF(data[[#This Row],[type]]="score",RANK(data[[#This Row],[score]],data[score])+COUNTIF($AD$3:AD4558,AD4558)-1,0)</f>
        <v>0</v>
      </c>
    </row>
    <row r="4559" spans="24:31" x14ac:dyDescent="0.25">
      <c r="X4559" s="1"/>
      <c r="Y4559" s="1"/>
      <c r="AD4559">
        <f>IF(data[[#This Row],[type]]="score",SUMPRODUCT($J$1:$AC$1,data[[#This Row],[ci.hts_index]:[stat.tb]]),-1)</f>
        <v>-1</v>
      </c>
      <c r="AE4559" s="1">
        <f>IF(data[[#This Row],[type]]="score",RANK(data[[#This Row],[score]],data[score])+COUNTIF($AD$3:AD4559,AD4559)-1,0)</f>
        <v>0</v>
      </c>
    </row>
    <row r="4560" spans="24:31" x14ac:dyDescent="0.25">
      <c r="X4560" s="1"/>
      <c r="Y4560" s="1"/>
      <c r="AD4560">
        <f>IF(data[[#This Row],[type]]="score",SUMPRODUCT($J$1:$AC$1,data[[#This Row],[ci.hts_index]:[stat.tb]]),-1)</f>
        <v>-1</v>
      </c>
      <c r="AE4560" s="1">
        <f>IF(data[[#This Row],[type]]="score",RANK(data[[#This Row],[score]],data[score])+COUNTIF($AD$3:AD4560,AD4560)-1,0)</f>
        <v>0</v>
      </c>
    </row>
    <row r="4561" spans="24:31" x14ac:dyDescent="0.25">
      <c r="X4561" s="1"/>
      <c r="Y4561" s="1"/>
      <c r="AD4561">
        <f>IF(data[[#This Row],[type]]="score",SUMPRODUCT($J$1:$AC$1,data[[#This Row],[ci.hts_index]:[stat.tb]]),-1)</f>
        <v>-1</v>
      </c>
      <c r="AE4561" s="1">
        <f>IF(data[[#This Row],[type]]="score",RANK(data[[#This Row],[score]],data[score])+COUNTIF($AD$3:AD4561,AD4561)-1,0)</f>
        <v>0</v>
      </c>
    </row>
    <row r="4562" spans="24:31" x14ac:dyDescent="0.25">
      <c r="X4562" s="1"/>
      <c r="Y4562" s="1"/>
      <c r="AD4562">
        <f>IF(data[[#This Row],[type]]="score",SUMPRODUCT($J$1:$AC$1,data[[#This Row],[ci.hts_index]:[stat.tb]]),-1)</f>
        <v>-1</v>
      </c>
      <c r="AE4562" s="1">
        <f>IF(data[[#This Row],[type]]="score",RANK(data[[#This Row],[score]],data[score])+COUNTIF($AD$3:AD4562,AD4562)-1,0)</f>
        <v>0</v>
      </c>
    </row>
    <row r="4563" spans="24:31" x14ac:dyDescent="0.25">
      <c r="X4563" s="1"/>
      <c r="Y4563" s="1"/>
      <c r="AD4563">
        <f>IF(data[[#This Row],[type]]="score",SUMPRODUCT($J$1:$AC$1,data[[#This Row],[ci.hts_index]:[stat.tb]]),-1)</f>
        <v>-1</v>
      </c>
      <c r="AE4563" s="1">
        <f>IF(data[[#This Row],[type]]="score",RANK(data[[#This Row],[score]],data[score])+COUNTIF($AD$3:AD4563,AD4563)-1,0)</f>
        <v>0</v>
      </c>
    </row>
    <row r="4564" spans="24:31" x14ac:dyDescent="0.25">
      <c r="X4564" s="1"/>
      <c r="Y4564" s="1"/>
      <c r="AD4564">
        <f>IF(data[[#This Row],[type]]="score",SUMPRODUCT($J$1:$AC$1,data[[#This Row],[ci.hts_index]:[stat.tb]]),-1)</f>
        <v>-1</v>
      </c>
      <c r="AE4564" s="1">
        <f>IF(data[[#This Row],[type]]="score",RANK(data[[#This Row],[score]],data[score])+COUNTIF($AD$3:AD4564,AD4564)-1,0)</f>
        <v>0</v>
      </c>
    </row>
    <row r="4565" spans="24:31" x14ac:dyDescent="0.25">
      <c r="X4565" s="1"/>
      <c r="Y4565" s="1"/>
      <c r="AD4565">
        <f>IF(data[[#This Row],[type]]="score",SUMPRODUCT($J$1:$AC$1,data[[#This Row],[ci.hts_index]:[stat.tb]]),-1)</f>
        <v>-1</v>
      </c>
      <c r="AE4565" s="1">
        <f>IF(data[[#This Row],[type]]="score",RANK(data[[#This Row],[score]],data[score])+COUNTIF($AD$3:AD4565,AD4565)-1,0)</f>
        <v>0</v>
      </c>
    </row>
    <row r="4566" spans="24:31" x14ac:dyDescent="0.25">
      <c r="X4566" s="1"/>
      <c r="Y4566" s="1"/>
      <c r="AD4566">
        <f>IF(data[[#This Row],[type]]="score",SUMPRODUCT($J$1:$AC$1,data[[#This Row],[ci.hts_index]:[stat.tb]]),-1)</f>
        <v>-1</v>
      </c>
      <c r="AE4566" s="1">
        <f>IF(data[[#This Row],[type]]="score",RANK(data[[#This Row],[score]],data[score])+COUNTIF($AD$3:AD4566,AD4566)-1,0)</f>
        <v>0</v>
      </c>
    </row>
    <row r="4567" spans="24:31" x14ac:dyDescent="0.25">
      <c r="X4567" s="1"/>
      <c r="Y4567" s="1"/>
      <c r="AD4567">
        <f>IF(data[[#This Row],[type]]="score",SUMPRODUCT($J$1:$AC$1,data[[#This Row],[ci.hts_index]:[stat.tb]]),-1)</f>
        <v>-1</v>
      </c>
      <c r="AE4567" s="1">
        <f>IF(data[[#This Row],[type]]="score",RANK(data[[#This Row],[score]],data[score])+COUNTIF($AD$3:AD4567,AD4567)-1,0)</f>
        <v>0</v>
      </c>
    </row>
    <row r="4568" spans="24:31" x14ac:dyDescent="0.25">
      <c r="X4568" s="1"/>
      <c r="Y4568" s="1"/>
      <c r="AD4568">
        <f>IF(data[[#This Row],[type]]="score",SUMPRODUCT($J$1:$AC$1,data[[#This Row],[ci.hts_index]:[stat.tb]]),-1)</f>
        <v>-1</v>
      </c>
      <c r="AE4568" s="1">
        <f>IF(data[[#This Row],[type]]="score",RANK(data[[#This Row],[score]],data[score])+COUNTIF($AD$3:AD4568,AD4568)-1,0)</f>
        <v>0</v>
      </c>
    </row>
    <row r="4569" spans="24:31" x14ac:dyDescent="0.25">
      <c r="X4569" s="1"/>
      <c r="Y4569" s="1"/>
      <c r="AD4569">
        <f>IF(data[[#This Row],[type]]="score",SUMPRODUCT($J$1:$AC$1,data[[#This Row],[ci.hts_index]:[stat.tb]]),-1)</f>
        <v>-1</v>
      </c>
      <c r="AE4569" s="1">
        <f>IF(data[[#This Row],[type]]="score",RANK(data[[#This Row],[score]],data[score])+COUNTIF($AD$3:AD4569,AD4569)-1,0)</f>
        <v>0</v>
      </c>
    </row>
    <row r="4570" spans="24:31" x14ac:dyDescent="0.25">
      <c r="X4570" s="1"/>
      <c r="Y4570" s="1"/>
      <c r="AD4570">
        <f>IF(data[[#This Row],[type]]="score",SUMPRODUCT($J$1:$AC$1,data[[#This Row],[ci.hts_index]:[stat.tb]]),-1)</f>
        <v>-1</v>
      </c>
      <c r="AE4570" s="1">
        <f>IF(data[[#This Row],[type]]="score",RANK(data[[#This Row],[score]],data[score])+COUNTIF($AD$3:AD4570,AD4570)-1,0)</f>
        <v>0</v>
      </c>
    </row>
    <row r="4571" spans="24:31" x14ac:dyDescent="0.25">
      <c r="X4571" s="1"/>
      <c r="Y4571" s="1"/>
      <c r="AD4571">
        <f>IF(data[[#This Row],[type]]="score",SUMPRODUCT($J$1:$AC$1,data[[#This Row],[ci.hts_index]:[stat.tb]]),-1)</f>
        <v>-1</v>
      </c>
      <c r="AE4571" s="1">
        <f>IF(data[[#This Row],[type]]="score",RANK(data[[#This Row],[score]],data[score])+COUNTIF($AD$3:AD4571,AD4571)-1,0)</f>
        <v>0</v>
      </c>
    </row>
    <row r="4572" spans="24:31" x14ac:dyDescent="0.25">
      <c r="X4572" s="1"/>
      <c r="Y4572" s="1"/>
      <c r="AD4572">
        <f>IF(data[[#This Row],[type]]="score",SUMPRODUCT($J$1:$AC$1,data[[#This Row],[ci.hts_index]:[stat.tb]]),-1)</f>
        <v>-1</v>
      </c>
      <c r="AE4572" s="1">
        <f>IF(data[[#This Row],[type]]="score",RANK(data[[#This Row],[score]],data[score])+COUNTIF($AD$3:AD4572,AD4572)-1,0)</f>
        <v>0</v>
      </c>
    </row>
    <row r="4573" spans="24:31" x14ac:dyDescent="0.25">
      <c r="X4573" s="1"/>
      <c r="Y4573" s="1"/>
      <c r="AD4573">
        <f>IF(data[[#This Row],[type]]="score",SUMPRODUCT($J$1:$AC$1,data[[#This Row],[ci.hts_index]:[stat.tb]]),-1)</f>
        <v>-1</v>
      </c>
      <c r="AE4573" s="1">
        <f>IF(data[[#This Row],[type]]="score",RANK(data[[#This Row],[score]],data[score])+COUNTIF($AD$3:AD4573,AD4573)-1,0)</f>
        <v>0</v>
      </c>
    </row>
    <row r="4574" spans="24:31" x14ac:dyDescent="0.25">
      <c r="X4574" s="1"/>
      <c r="Y4574" s="1"/>
      <c r="AD4574">
        <f>IF(data[[#This Row],[type]]="score",SUMPRODUCT($J$1:$AC$1,data[[#This Row],[ci.hts_index]:[stat.tb]]),-1)</f>
        <v>-1</v>
      </c>
      <c r="AE4574" s="1">
        <f>IF(data[[#This Row],[type]]="score",RANK(data[[#This Row],[score]],data[score])+COUNTIF($AD$3:AD4574,AD4574)-1,0)</f>
        <v>0</v>
      </c>
    </row>
    <row r="4575" spans="24:31" x14ac:dyDescent="0.25">
      <c r="X4575" s="1"/>
      <c r="Y4575" s="1"/>
      <c r="AD4575">
        <f>IF(data[[#This Row],[type]]="score",SUMPRODUCT($J$1:$AC$1,data[[#This Row],[ci.hts_index]:[stat.tb]]),-1)</f>
        <v>-1</v>
      </c>
      <c r="AE4575" s="1">
        <f>IF(data[[#This Row],[type]]="score",RANK(data[[#This Row],[score]],data[score])+COUNTIF($AD$3:AD4575,AD4575)-1,0)</f>
        <v>0</v>
      </c>
    </row>
    <row r="4576" spans="24:31" x14ac:dyDescent="0.25">
      <c r="X4576" s="1"/>
      <c r="Y4576" s="1"/>
      <c r="AD4576">
        <f>IF(data[[#This Row],[type]]="score",SUMPRODUCT($J$1:$AC$1,data[[#This Row],[ci.hts_index]:[stat.tb]]),-1)</f>
        <v>-1</v>
      </c>
      <c r="AE4576" s="1">
        <f>IF(data[[#This Row],[type]]="score",RANK(data[[#This Row],[score]],data[score])+COUNTIF($AD$3:AD4576,AD4576)-1,0)</f>
        <v>0</v>
      </c>
    </row>
    <row r="4577" spans="24:31" x14ac:dyDescent="0.25">
      <c r="X4577" s="1"/>
      <c r="Y4577" s="1"/>
      <c r="AD4577">
        <f>IF(data[[#This Row],[type]]="score",SUMPRODUCT($J$1:$AC$1,data[[#This Row],[ci.hts_index]:[stat.tb]]),-1)</f>
        <v>-1</v>
      </c>
      <c r="AE4577" s="1">
        <f>IF(data[[#This Row],[type]]="score",RANK(data[[#This Row],[score]],data[score])+COUNTIF($AD$3:AD4577,AD4577)-1,0)</f>
        <v>0</v>
      </c>
    </row>
    <row r="4578" spans="24:31" x14ac:dyDescent="0.25">
      <c r="X4578" s="1"/>
      <c r="Y4578" s="1"/>
      <c r="AD4578">
        <f>IF(data[[#This Row],[type]]="score",SUMPRODUCT($J$1:$AC$1,data[[#This Row],[ci.hts_index]:[stat.tb]]),-1)</f>
        <v>-1</v>
      </c>
      <c r="AE4578" s="1">
        <f>IF(data[[#This Row],[type]]="score",RANK(data[[#This Row],[score]],data[score])+COUNTIF($AD$3:AD4578,AD4578)-1,0)</f>
        <v>0</v>
      </c>
    </row>
    <row r="4579" spans="24:31" x14ac:dyDescent="0.25">
      <c r="X4579" s="1"/>
      <c r="Y4579" s="1"/>
      <c r="AD4579">
        <f>IF(data[[#This Row],[type]]="score",SUMPRODUCT($J$1:$AC$1,data[[#This Row],[ci.hts_index]:[stat.tb]]),-1)</f>
        <v>-1</v>
      </c>
      <c r="AE4579" s="1">
        <f>IF(data[[#This Row],[type]]="score",RANK(data[[#This Row],[score]],data[score])+COUNTIF($AD$3:AD4579,AD4579)-1,0)</f>
        <v>0</v>
      </c>
    </row>
    <row r="4580" spans="24:31" x14ac:dyDescent="0.25">
      <c r="X4580" s="1"/>
      <c r="Y4580" s="1"/>
      <c r="AD4580">
        <f>IF(data[[#This Row],[type]]="score",SUMPRODUCT($J$1:$AC$1,data[[#This Row],[ci.hts_index]:[stat.tb]]),-1)</f>
        <v>-1</v>
      </c>
      <c r="AE4580" s="1">
        <f>IF(data[[#This Row],[type]]="score",RANK(data[[#This Row],[score]],data[score])+COUNTIF($AD$3:AD4580,AD4580)-1,0)</f>
        <v>0</v>
      </c>
    </row>
    <row r="4581" spans="24:31" x14ac:dyDescent="0.25">
      <c r="X4581" s="1"/>
      <c r="Y4581" s="1"/>
      <c r="AD4581">
        <f>IF(data[[#This Row],[type]]="score",SUMPRODUCT($J$1:$AC$1,data[[#This Row],[ci.hts_index]:[stat.tb]]),-1)</f>
        <v>-1</v>
      </c>
      <c r="AE4581" s="1">
        <f>IF(data[[#This Row],[type]]="score",RANK(data[[#This Row],[score]],data[score])+COUNTIF($AD$3:AD4581,AD4581)-1,0)</f>
        <v>0</v>
      </c>
    </row>
    <row r="4582" spans="24:31" x14ac:dyDescent="0.25">
      <c r="X4582" s="1"/>
      <c r="Y4582" s="1"/>
      <c r="AD4582">
        <f>IF(data[[#This Row],[type]]="score",SUMPRODUCT($J$1:$AC$1,data[[#This Row],[ci.hts_index]:[stat.tb]]),-1)</f>
        <v>-1</v>
      </c>
      <c r="AE4582" s="1">
        <f>IF(data[[#This Row],[type]]="score",RANK(data[[#This Row],[score]],data[score])+COUNTIF($AD$3:AD4582,AD4582)-1,0)</f>
        <v>0</v>
      </c>
    </row>
    <row r="4583" spans="24:31" x14ac:dyDescent="0.25">
      <c r="X4583" s="1"/>
      <c r="Y4583" s="1"/>
      <c r="AD4583">
        <f>IF(data[[#This Row],[type]]="score",SUMPRODUCT($J$1:$AC$1,data[[#This Row],[ci.hts_index]:[stat.tb]]),-1)</f>
        <v>-1</v>
      </c>
      <c r="AE4583" s="1">
        <f>IF(data[[#This Row],[type]]="score",RANK(data[[#This Row],[score]],data[score])+COUNTIF($AD$3:AD4583,AD4583)-1,0)</f>
        <v>0</v>
      </c>
    </row>
    <row r="4584" spans="24:31" x14ac:dyDescent="0.25">
      <c r="X4584" s="1"/>
      <c r="Y4584" s="1"/>
      <c r="AD4584">
        <f>IF(data[[#This Row],[type]]="score",SUMPRODUCT($J$1:$AC$1,data[[#This Row],[ci.hts_index]:[stat.tb]]),-1)</f>
        <v>-1</v>
      </c>
      <c r="AE4584" s="1">
        <f>IF(data[[#This Row],[type]]="score",RANK(data[[#This Row],[score]],data[score])+COUNTIF($AD$3:AD4584,AD4584)-1,0)</f>
        <v>0</v>
      </c>
    </row>
    <row r="4585" spans="24:31" x14ac:dyDescent="0.25">
      <c r="X4585" s="1"/>
      <c r="Y4585" s="1"/>
      <c r="AD4585">
        <f>IF(data[[#This Row],[type]]="score",SUMPRODUCT($J$1:$AC$1,data[[#This Row],[ci.hts_index]:[stat.tb]]),-1)</f>
        <v>-1</v>
      </c>
      <c r="AE4585" s="1">
        <f>IF(data[[#This Row],[type]]="score",RANK(data[[#This Row],[score]],data[score])+COUNTIF($AD$3:AD4585,AD4585)-1,0)</f>
        <v>0</v>
      </c>
    </row>
    <row r="4586" spans="24:31" x14ac:dyDescent="0.25">
      <c r="X4586" s="1"/>
      <c r="Y4586" s="1"/>
      <c r="AD4586">
        <f>IF(data[[#This Row],[type]]="score",SUMPRODUCT($J$1:$AC$1,data[[#This Row],[ci.hts_index]:[stat.tb]]),-1)</f>
        <v>-1</v>
      </c>
      <c r="AE4586" s="1">
        <f>IF(data[[#This Row],[type]]="score",RANK(data[[#This Row],[score]],data[score])+COUNTIF($AD$3:AD4586,AD4586)-1,0)</f>
        <v>0</v>
      </c>
    </row>
    <row r="4587" spans="24:31" x14ac:dyDescent="0.25">
      <c r="X4587" s="1"/>
      <c r="Y4587" s="1"/>
      <c r="AD4587">
        <f>IF(data[[#This Row],[type]]="score",SUMPRODUCT($J$1:$AC$1,data[[#This Row],[ci.hts_index]:[stat.tb]]),-1)</f>
        <v>-1</v>
      </c>
      <c r="AE4587" s="1">
        <f>IF(data[[#This Row],[type]]="score",RANK(data[[#This Row],[score]],data[score])+COUNTIF($AD$3:AD4587,AD4587)-1,0)</f>
        <v>0</v>
      </c>
    </row>
    <row r="4588" spans="24:31" x14ac:dyDescent="0.25">
      <c r="X4588" s="1"/>
      <c r="Y4588" s="1"/>
      <c r="AD4588">
        <f>IF(data[[#This Row],[type]]="score",SUMPRODUCT($J$1:$AC$1,data[[#This Row],[ci.hts_index]:[stat.tb]]),-1)</f>
        <v>-1</v>
      </c>
      <c r="AE4588" s="1">
        <f>IF(data[[#This Row],[type]]="score",RANK(data[[#This Row],[score]],data[score])+COUNTIF($AD$3:AD4588,AD4588)-1,0)</f>
        <v>0</v>
      </c>
    </row>
    <row r="4589" spans="24:31" x14ac:dyDescent="0.25">
      <c r="X4589" s="1"/>
      <c r="Y4589" s="1"/>
      <c r="AD4589">
        <f>IF(data[[#This Row],[type]]="score",SUMPRODUCT($J$1:$AC$1,data[[#This Row],[ci.hts_index]:[stat.tb]]),-1)</f>
        <v>-1</v>
      </c>
      <c r="AE4589" s="1">
        <f>IF(data[[#This Row],[type]]="score",RANK(data[[#This Row],[score]],data[score])+COUNTIF($AD$3:AD4589,AD4589)-1,0)</f>
        <v>0</v>
      </c>
    </row>
    <row r="4590" spans="24:31" x14ac:dyDescent="0.25">
      <c r="X4590" s="1"/>
      <c r="Y4590" s="1"/>
      <c r="AD4590">
        <f>IF(data[[#This Row],[type]]="score",SUMPRODUCT($J$1:$AC$1,data[[#This Row],[ci.hts_index]:[stat.tb]]),-1)</f>
        <v>-1</v>
      </c>
      <c r="AE4590" s="1">
        <f>IF(data[[#This Row],[type]]="score",RANK(data[[#This Row],[score]],data[score])+COUNTIF($AD$3:AD4590,AD4590)-1,0)</f>
        <v>0</v>
      </c>
    </row>
    <row r="4591" spans="24:31" x14ac:dyDescent="0.25">
      <c r="X4591" s="1"/>
      <c r="Y4591" s="1"/>
      <c r="AD4591">
        <f>IF(data[[#This Row],[type]]="score",SUMPRODUCT($J$1:$AC$1,data[[#This Row],[ci.hts_index]:[stat.tb]]),-1)</f>
        <v>-1</v>
      </c>
      <c r="AE4591" s="1">
        <f>IF(data[[#This Row],[type]]="score",RANK(data[[#This Row],[score]],data[score])+COUNTIF($AD$3:AD4591,AD4591)-1,0)</f>
        <v>0</v>
      </c>
    </row>
    <row r="4592" spans="24:31" x14ac:dyDescent="0.25">
      <c r="X4592" s="1"/>
      <c r="Y4592" s="1"/>
      <c r="AD4592">
        <f>IF(data[[#This Row],[type]]="score",SUMPRODUCT($J$1:$AC$1,data[[#This Row],[ci.hts_index]:[stat.tb]]),-1)</f>
        <v>-1</v>
      </c>
      <c r="AE4592" s="1">
        <f>IF(data[[#This Row],[type]]="score",RANK(data[[#This Row],[score]],data[score])+COUNTIF($AD$3:AD4592,AD4592)-1,0)</f>
        <v>0</v>
      </c>
    </row>
    <row r="4593" spans="24:31" x14ac:dyDescent="0.25">
      <c r="X4593" s="1"/>
      <c r="Y4593" s="1"/>
      <c r="AD4593">
        <f>IF(data[[#This Row],[type]]="score",SUMPRODUCT($J$1:$AC$1,data[[#This Row],[ci.hts_index]:[stat.tb]]),-1)</f>
        <v>-1</v>
      </c>
      <c r="AE4593" s="1">
        <f>IF(data[[#This Row],[type]]="score",RANK(data[[#This Row],[score]],data[score])+COUNTIF($AD$3:AD4593,AD4593)-1,0)</f>
        <v>0</v>
      </c>
    </row>
    <row r="4594" spans="24:31" x14ac:dyDescent="0.25">
      <c r="X4594" s="1"/>
      <c r="Y4594" s="1"/>
      <c r="AD4594">
        <f>IF(data[[#This Row],[type]]="score",SUMPRODUCT($J$1:$AC$1,data[[#This Row],[ci.hts_index]:[stat.tb]]),-1)</f>
        <v>-1</v>
      </c>
      <c r="AE4594" s="1">
        <f>IF(data[[#This Row],[type]]="score",RANK(data[[#This Row],[score]],data[score])+COUNTIF($AD$3:AD4594,AD4594)-1,0)</f>
        <v>0</v>
      </c>
    </row>
    <row r="4595" spans="24:31" x14ac:dyDescent="0.25">
      <c r="X4595" s="1"/>
      <c r="Y4595" s="1"/>
      <c r="AD4595">
        <f>IF(data[[#This Row],[type]]="score",SUMPRODUCT($J$1:$AC$1,data[[#This Row],[ci.hts_index]:[stat.tb]]),-1)</f>
        <v>-1</v>
      </c>
      <c r="AE4595" s="1">
        <f>IF(data[[#This Row],[type]]="score",RANK(data[[#This Row],[score]],data[score])+COUNTIF($AD$3:AD4595,AD4595)-1,0)</f>
        <v>0</v>
      </c>
    </row>
    <row r="4596" spans="24:31" x14ac:dyDescent="0.25">
      <c r="X4596" s="1"/>
      <c r="Y4596" s="1"/>
      <c r="AD4596">
        <f>IF(data[[#This Row],[type]]="score",SUMPRODUCT($J$1:$AC$1,data[[#This Row],[ci.hts_index]:[stat.tb]]),-1)</f>
        <v>-1</v>
      </c>
      <c r="AE4596" s="1">
        <f>IF(data[[#This Row],[type]]="score",RANK(data[[#This Row],[score]],data[score])+COUNTIF($AD$3:AD4596,AD4596)-1,0)</f>
        <v>0</v>
      </c>
    </row>
    <row r="4597" spans="24:31" x14ac:dyDescent="0.25">
      <c r="X4597" s="1"/>
      <c r="Y4597" s="1"/>
      <c r="AD4597">
        <f>IF(data[[#This Row],[type]]="score",SUMPRODUCT($J$1:$AC$1,data[[#This Row],[ci.hts_index]:[stat.tb]]),-1)</f>
        <v>-1</v>
      </c>
      <c r="AE4597" s="1">
        <f>IF(data[[#This Row],[type]]="score",RANK(data[[#This Row],[score]],data[score])+COUNTIF($AD$3:AD4597,AD4597)-1,0)</f>
        <v>0</v>
      </c>
    </row>
    <row r="4598" spans="24:31" x14ac:dyDescent="0.25">
      <c r="X4598" s="1"/>
      <c r="Y4598" s="1"/>
      <c r="AD4598">
        <f>IF(data[[#This Row],[type]]="score",SUMPRODUCT($J$1:$AC$1,data[[#This Row],[ci.hts_index]:[stat.tb]]),-1)</f>
        <v>-1</v>
      </c>
      <c r="AE4598" s="1">
        <f>IF(data[[#This Row],[type]]="score",RANK(data[[#This Row],[score]],data[score])+COUNTIF($AD$3:AD4598,AD4598)-1,0)</f>
        <v>0</v>
      </c>
    </row>
    <row r="4599" spans="24:31" x14ac:dyDescent="0.25">
      <c r="X4599" s="1"/>
      <c r="Y4599" s="1"/>
      <c r="AD4599">
        <f>IF(data[[#This Row],[type]]="score",SUMPRODUCT($J$1:$AC$1,data[[#This Row],[ci.hts_index]:[stat.tb]]),-1)</f>
        <v>-1</v>
      </c>
      <c r="AE4599" s="1">
        <f>IF(data[[#This Row],[type]]="score",RANK(data[[#This Row],[score]],data[score])+COUNTIF($AD$3:AD4599,AD4599)-1,0)</f>
        <v>0</v>
      </c>
    </row>
    <row r="4600" spans="24:31" x14ac:dyDescent="0.25">
      <c r="X4600" s="1"/>
      <c r="Y4600" s="1"/>
      <c r="AD4600">
        <f>IF(data[[#This Row],[type]]="score",SUMPRODUCT($J$1:$AC$1,data[[#This Row],[ci.hts_index]:[stat.tb]]),-1)</f>
        <v>-1</v>
      </c>
      <c r="AE4600" s="1">
        <f>IF(data[[#This Row],[type]]="score",RANK(data[[#This Row],[score]],data[score])+COUNTIF($AD$3:AD4600,AD4600)-1,0)</f>
        <v>0</v>
      </c>
    </row>
    <row r="4601" spans="24:31" x14ac:dyDescent="0.25">
      <c r="X4601" s="1"/>
      <c r="Y4601" s="1"/>
      <c r="AD4601">
        <f>IF(data[[#This Row],[type]]="score",SUMPRODUCT($J$1:$AC$1,data[[#This Row],[ci.hts_index]:[stat.tb]]),-1)</f>
        <v>-1</v>
      </c>
      <c r="AE4601" s="1">
        <f>IF(data[[#This Row],[type]]="score",RANK(data[[#This Row],[score]],data[score])+COUNTIF($AD$3:AD4601,AD4601)-1,0)</f>
        <v>0</v>
      </c>
    </row>
    <row r="4602" spans="24:31" x14ac:dyDescent="0.25">
      <c r="X4602" s="1"/>
      <c r="Y4602" s="1"/>
      <c r="AD4602">
        <f>IF(data[[#This Row],[type]]="score",SUMPRODUCT($J$1:$AC$1,data[[#This Row],[ci.hts_index]:[stat.tb]]),-1)</f>
        <v>-1</v>
      </c>
      <c r="AE4602" s="1">
        <f>IF(data[[#This Row],[type]]="score",RANK(data[[#This Row],[score]],data[score])+COUNTIF($AD$3:AD4602,AD4602)-1,0)</f>
        <v>0</v>
      </c>
    </row>
    <row r="4603" spans="24:31" x14ac:dyDescent="0.25">
      <c r="X4603" s="1"/>
      <c r="Y4603" s="1"/>
      <c r="AD4603">
        <f>IF(data[[#This Row],[type]]="score",SUMPRODUCT($J$1:$AC$1,data[[#This Row],[ci.hts_index]:[stat.tb]]),-1)</f>
        <v>-1</v>
      </c>
      <c r="AE4603" s="1">
        <f>IF(data[[#This Row],[type]]="score",RANK(data[[#This Row],[score]],data[score])+COUNTIF($AD$3:AD4603,AD4603)-1,0)</f>
        <v>0</v>
      </c>
    </row>
    <row r="4604" spans="24:31" x14ac:dyDescent="0.25">
      <c r="X4604" s="1"/>
      <c r="Y4604" s="1"/>
      <c r="AD4604">
        <f>IF(data[[#This Row],[type]]="score",SUMPRODUCT($J$1:$AC$1,data[[#This Row],[ci.hts_index]:[stat.tb]]),-1)</f>
        <v>-1</v>
      </c>
      <c r="AE4604" s="1">
        <f>IF(data[[#This Row],[type]]="score",RANK(data[[#This Row],[score]],data[score])+COUNTIF($AD$3:AD4604,AD4604)-1,0)</f>
        <v>0</v>
      </c>
    </row>
    <row r="4605" spans="24:31" x14ac:dyDescent="0.25">
      <c r="X4605" s="1"/>
      <c r="Y4605" s="1"/>
      <c r="AD4605">
        <f>IF(data[[#This Row],[type]]="score",SUMPRODUCT($J$1:$AC$1,data[[#This Row],[ci.hts_index]:[stat.tb]]),-1)</f>
        <v>-1</v>
      </c>
      <c r="AE4605" s="1">
        <f>IF(data[[#This Row],[type]]="score",RANK(data[[#This Row],[score]],data[score])+COUNTIF($AD$3:AD4605,AD4605)-1,0)</f>
        <v>0</v>
      </c>
    </row>
    <row r="4606" spans="24:31" x14ac:dyDescent="0.25">
      <c r="X4606" s="1"/>
      <c r="Y4606" s="1"/>
      <c r="AD4606">
        <f>IF(data[[#This Row],[type]]="score",SUMPRODUCT($J$1:$AC$1,data[[#This Row],[ci.hts_index]:[stat.tb]]),-1)</f>
        <v>-1</v>
      </c>
      <c r="AE4606" s="1">
        <f>IF(data[[#This Row],[type]]="score",RANK(data[[#This Row],[score]],data[score])+COUNTIF($AD$3:AD4606,AD4606)-1,0)</f>
        <v>0</v>
      </c>
    </row>
    <row r="4607" spans="24:31" x14ac:dyDescent="0.25">
      <c r="X4607" s="1"/>
      <c r="Y4607" s="1"/>
      <c r="AD4607">
        <f>IF(data[[#This Row],[type]]="score",SUMPRODUCT($J$1:$AC$1,data[[#This Row],[ci.hts_index]:[stat.tb]]),-1)</f>
        <v>-1</v>
      </c>
      <c r="AE4607" s="1">
        <f>IF(data[[#This Row],[type]]="score",RANK(data[[#This Row],[score]],data[score])+COUNTIF($AD$3:AD4607,AD4607)-1,0)</f>
        <v>0</v>
      </c>
    </row>
    <row r="4608" spans="24:31" x14ac:dyDescent="0.25">
      <c r="X4608" s="1"/>
      <c r="Y4608" s="1"/>
      <c r="AD4608">
        <f>IF(data[[#This Row],[type]]="score",SUMPRODUCT($J$1:$AC$1,data[[#This Row],[ci.hts_index]:[stat.tb]]),-1)</f>
        <v>-1</v>
      </c>
      <c r="AE4608" s="1">
        <f>IF(data[[#This Row],[type]]="score",RANK(data[[#This Row],[score]],data[score])+COUNTIF($AD$3:AD4608,AD4608)-1,0)</f>
        <v>0</v>
      </c>
    </row>
    <row r="4609" spans="24:31" x14ac:dyDescent="0.25">
      <c r="X4609" s="1"/>
      <c r="Y4609" s="1"/>
      <c r="AD4609">
        <f>IF(data[[#This Row],[type]]="score",SUMPRODUCT($J$1:$AC$1,data[[#This Row],[ci.hts_index]:[stat.tb]]),-1)</f>
        <v>-1</v>
      </c>
      <c r="AE4609" s="1">
        <f>IF(data[[#This Row],[type]]="score",RANK(data[[#This Row],[score]],data[score])+COUNTIF($AD$3:AD4609,AD4609)-1,0)</f>
        <v>0</v>
      </c>
    </row>
    <row r="4610" spans="24:31" x14ac:dyDescent="0.25">
      <c r="X4610" s="1"/>
      <c r="Y4610" s="1"/>
      <c r="AD4610">
        <f>IF(data[[#This Row],[type]]="score",SUMPRODUCT($J$1:$AC$1,data[[#This Row],[ci.hts_index]:[stat.tb]]),-1)</f>
        <v>-1</v>
      </c>
      <c r="AE4610" s="1">
        <f>IF(data[[#This Row],[type]]="score",RANK(data[[#This Row],[score]],data[score])+COUNTIF($AD$3:AD4610,AD4610)-1,0)</f>
        <v>0</v>
      </c>
    </row>
    <row r="4611" spans="24:31" x14ac:dyDescent="0.25">
      <c r="X4611" s="1"/>
      <c r="Y4611" s="1"/>
      <c r="AD4611">
        <f>IF(data[[#This Row],[type]]="score",SUMPRODUCT($J$1:$AC$1,data[[#This Row],[ci.hts_index]:[stat.tb]]),-1)</f>
        <v>-1</v>
      </c>
      <c r="AE4611" s="1">
        <f>IF(data[[#This Row],[type]]="score",RANK(data[[#This Row],[score]],data[score])+COUNTIF($AD$3:AD4611,AD4611)-1,0)</f>
        <v>0</v>
      </c>
    </row>
    <row r="4612" spans="24:31" x14ac:dyDescent="0.25">
      <c r="X4612" s="1"/>
      <c r="Y4612" s="1"/>
      <c r="AD4612">
        <f>IF(data[[#This Row],[type]]="score",SUMPRODUCT($J$1:$AC$1,data[[#This Row],[ci.hts_index]:[stat.tb]]),-1)</f>
        <v>-1</v>
      </c>
      <c r="AE4612" s="1">
        <f>IF(data[[#This Row],[type]]="score",RANK(data[[#This Row],[score]],data[score])+COUNTIF($AD$3:AD4612,AD4612)-1,0)</f>
        <v>0</v>
      </c>
    </row>
    <row r="4613" spans="24:31" x14ac:dyDescent="0.25">
      <c r="X4613" s="1"/>
      <c r="Y4613" s="1"/>
      <c r="AD4613">
        <f>IF(data[[#This Row],[type]]="score",SUMPRODUCT($J$1:$AC$1,data[[#This Row],[ci.hts_index]:[stat.tb]]),-1)</f>
        <v>-1</v>
      </c>
      <c r="AE4613" s="1">
        <f>IF(data[[#This Row],[type]]="score",RANK(data[[#This Row],[score]],data[score])+COUNTIF($AD$3:AD4613,AD4613)-1,0)</f>
        <v>0</v>
      </c>
    </row>
    <row r="4614" spans="24:31" x14ac:dyDescent="0.25">
      <c r="X4614" s="1"/>
      <c r="Y4614" s="1"/>
      <c r="AD4614">
        <f>IF(data[[#This Row],[type]]="score",SUMPRODUCT($J$1:$AC$1,data[[#This Row],[ci.hts_index]:[stat.tb]]),-1)</f>
        <v>-1</v>
      </c>
      <c r="AE4614" s="1">
        <f>IF(data[[#This Row],[type]]="score",RANK(data[[#This Row],[score]],data[score])+COUNTIF($AD$3:AD4614,AD4614)-1,0)</f>
        <v>0</v>
      </c>
    </row>
    <row r="4615" spans="24:31" x14ac:dyDescent="0.25">
      <c r="X4615" s="1"/>
      <c r="Y4615" s="1"/>
      <c r="AD4615">
        <f>IF(data[[#This Row],[type]]="score",SUMPRODUCT($J$1:$AC$1,data[[#This Row],[ci.hts_index]:[stat.tb]]),-1)</f>
        <v>-1</v>
      </c>
      <c r="AE4615" s="1">
        <f>IF(data[[#This Row],[type]]="score",RANK(data[[#This Row],[score]],data[score])+COUNTIF($AD$3:AD4615,AD4615)-1,0)</f>
        <v>0</v>
      </c>
    </row>
    <row r="4616" spans="24:31" x14ac:dyDescent="0.25">
      <c r="X4616" s="1"/>
      <c r="Y4616" s="1"/>
      <c r="AD4616">
        <f>IF(data[[#This Row],[type]]="score",SUMPRODUCT($J$1:$AC$1,data[[#This Row],[ci.hts_index]:[stat.tb]]),-1)</f>
        <v>-1</v>
      </c>
      <c r="AE4616" s="1">
        <f>IF(data[[#This Row],[type]]="score",RANK(data[[#This Row],[score]],data[score])+COUNTIF($AD$3:AD4616,AD4616)-1,0)</f>
        <v>0</v>
      </c>
    </row>
    <row r="4617" spans="24:31" x14ac:dyDescent="0.25">
      <c r="X4617" s="1"/>
      <c r="Y4617" s="1"/>
      <c r="AD4617">
        <f>IF(data[[#This Row],[type]]="score",SUMPRODUCT($J$1:$AC$1,data[[#This Row],[ci.hts_index]:[stat.tb]]),-1)</f>
        <v>-1</v>
      </c>
      <c r="AE4617" s="1">
        <f>IF(data[[#This Row],[type]]="score",RANK(data[[#This Row],[score]],data[score])+COUNTIF($AD$3:AD4617,AD4617)-1,0)</f>
        <v>0</v>
      </c>
    </row>
    <row r="4618" spans="24:31" x14ac:dyDescent="0.25">
      <c r="X4618" s="1"/>
      <c r="Y4618" s="1"/>
      <c r="AD4618">
        <f>IF(data[[#This Row],[type]]="score",SUMPRODUCT($J$1:$AC$1,data[[#This Row],[ci.hts_index]:[stat.tb]]),-1)</f>
        <v>-1</v>
      </c>
      <c r="AE4618" s="1">
        <f>IF(data[[#This Row],[type]]="score",RANK(data[[#This Row],[score]],data[score])+COUNTIF($AD$3:AD4618,AD4618)-1,0)</f>
        <v>0</v>
      </c>
    </row>
    <row r="4619" spans="24:31" x14ac:dyDescent="0.25">
      <c r="X4619" s="1"/>
      <c r="Y4619" s="1"/>
      <c r="AD4619">
        <f>IF(data[[#This Row],[type]]="score",SUMPRODUCT($J$1:$AC$1,data[[#This Row],[ci.hts_index]:[stat.tb]]),-1)</f>
        <v>-1</v>
      </c>
      <c r="AE4619" s="1">
        <f>IF(data[[#This Row],[type]]="score",RANK(data[[#This Row],[score]],data[score])+COUNTIF($AD$3:AD4619,AD4619)-1,0)</f>
        <v>0</v>
      </c>
    </row>
    <row r="4620" spans="24:31" x14ac:dyDescent="0.25">
      <c r="X4620" s="1"/>
      <c r="Y4620" s="1"/>
      <c r="AD4620">
        <f>IF(data[[#This Row],[type]]="score",SUMPRODUCT($J$1:$AC$1,data[[#This Row],[ci.hts_index]:[stat.tb]]),-1)</f>
        <v>-1</v>
      </c>
      <c r="AE4620" s="1">
        <f>IF(data[[#This Row],[type]]="score",RANK(data[[#This Row],[score]],data[score])+COUNTIF($AD$3:AD4620,AD4620)-1,0)</f>
        <v>0</v>
      </c>
    </row>
    <row r="4621" spans="24:31" x14ac:dyDescent="0.25">
      <c r="X4621" s="1"/>
      <c r="Y4621" s="1"/>
      <c r="AD4621">
        <f>IF(data[[#This Row],[type]]="score",SUMPRODUCT($J$1:$AC$1,data[[#This Row],[ci.hts_index]:[stat.tb]]),-1)</f>
        <v>-1</v>
      </c>
      <c r="AE4621" s="1">
        <f>IF(data[[#This Row],[type]]="score",RANK(data[[#This Row],[score]],data[score])+COUNTIF($AD$3:AD4621,AD4621)-1,0)</f>
        <v>0</v>
      </c>
    </row>
    <row r="4622" spans="24:31" x14ac:dyDescent="0.25">
      <c r="X4622" s="1"/>
      <c r="Y4622" s="1"/>
      <c r="AD4622">
        <f>IF(data[[#This Row],[type]]="score",SUMPRODUCT($J$1:$AC$1,data[[#This Row],[ci.hts_index]:[stat.tb]]),-1)</f>
        <v>-1</v>
      </c>
      <c r="AE4622" s="1">
        <f>IF(data[[#This Row],[type]]="score",RANK(data[[#This Row],[score]],data[score])+COUNTIF($AD$3:AD4622,AD4622)-1,0)</f>
        <v>0</v>
      </c>
    </row>
    <row r="4623" spans="24:31" x14ac:dyDescent="0.25">
      <c r="X4623" s="1"/>
      <c r="Y4623" s="1"/>
      <c r="AD4623">
        <f>IF(data[[#This Row],[type]]="score",SUMPRODUCT($J$1:$AC$1,data[[#This Row],[ci.hts_index]:[stat.tb]]),-1)</f>
        <v>-1</v>
      </c>
      <c r="AE4623" s="1">
        <f>IF(data[[#This Row],[type]]="score",RANK(data[[#This Row],[score]],data[score])+COUNTIF($AD$3:AD4623,AD4623)-1,0)</f>
        <v>0</v>
      </c>
    </row>
    <row r="4624" spans="24:31" x14ac:dyDescent="0.25">
      <c r="X4624" s="1"/>
      <c r="Y4624" s="1"/>
      <c r="AD4624">
        <f>IF(data[[#This Row],[type]]="score",SUMPRODUCT($J$1:$AC$1,data[[#This Row],[ci.hts_index]:[stat.tb]]),-1)</f>
        <v>-1</v>
      </c>
      <c r="AE4624" s="1">
        <f>IF(data[[#This Row],[type]]="score",RANK(data[[#This Row],[score]],data[score])+COUNTIF($AD$3:AD4624,AD4624)-1,0)</f>
        <v>0</v>
      </c>
    </row>
    <row r="4625" spans="24:31" x14ac:dyDescent="0.25">
      <c r="X4625" s="1"/>
      <c r="Y4625" s="1"/>
      <c r="AD4625">
        <f>IF(data[[#This Row],[type]]="score",SUMPRODUCT($J$1:$AC$1,data[[#This Row],[ci.hts_index]:[stat.tb]]),-1)</f>
        <v>-1</v>
      </c>
      <c r="AE4625" s="1">
        <f>IF(data[[#This Row],[type]]="score",RANK(data[[#This Row],[score]],data[score])+COUNTIF($AD$3:AD4625,AD4625)-1,0)</f>
        <v>0</v>
      </c>
    </row>
    <row r="4626" spans="24:31" x14ac:dyDescent="0.25">
      <c r="X4626" s="1"/>
      <c r="Y4626" s="1"/>
      <c r="AD4626">
        <f>IF(data[[#This Row],[type]]="score",SUMPRODUCT($J$1:$AC$1,data[[#This Row],[ci.hts_index]:[stat.tb]]),-1)</f>
        <v>-1</v>
      </c>
      <c r="AE4626" s="1">
        <f>IF(data[[#This Row],[type]]="score",RANK(data[[#This Row],[score]],data[score])+COUNTIF($AD$3:AD4626,AD4626)-1,0)</f>
        <v>0</v>
      </c>
    </row>
    <row r="4627" spans="24:31" x14ac:dyDescent="0.25">
      <c r="X4627" s="1"/>
      <c r="Y4627" s="1"/>
      <c r="AD4627">
        <f>IF(data[[#This Row],[type]]="score",SUMPRODUCT($J$1:$AC$1,data[[#This Row],[ci.hts_index]:[stat.tb]]),-1)</f>
        <v>-1</v>
      </c>
      <c r="AE4627" s="1">
        <f>IF(data[[#This Row],[type]]="score",RANK(data[[#This Row],[score]],data[score])+COUNTIF($AD$3:AD4627,AD4627)-1,0)</f>
        <v>0</v>
      </c>
    </row>
    <row r="4628" spans="24:31" x14ac:dyDescent="0.25">
      <c r="X4628" s="1"/>
      <c r="Y4628" s="1"/>
      <c r="AD4628">
        <f>IF(data[[#This Row],[type]]="score",SUMPRODUCT($J$1:$AC$1,data[[#This Row],[ci.hts_index]:[stat.tb]]),-1)</f>
        <v>-1</v>
      </c>
      <c r="AE4628" s="1">
        <f>IF(data[[#This Row],[type]]="score",RANK(data[[#This Row],[score]],data[score])+COUNTIF($AD$3:AD4628,AD4628)-1,0)</f>
        <v>0</v>
      </c>
    </row>
    <row r="4629" spans="24:31" x14ac:dyDescent="0.25">
      <c r="X4629" s="1"/>
      <c r="Y4629" s="1"/>
      <c r="AD4629">
        <f>IF(data[[#This Row],[type]]="score",SUMPRODUCT($J$1:$AC$1,data[[#This Row],[ci.hts_index]:[stat.tb]]),-1)</f>
        <v>-1</v>
      </c>
      <c r="AE4629" s="1">
        <f>IF(data[[#This Row],[type]]="score",RANK(data[[#This Row],[score]],data[score])+COUNTIF($AD$3:AD4629,AD4629)-1,0)</f>
        <v>0</v>
      </c>
    </row>
    <row r="4630" spans="24:31" x14ac:dyDescent="0.25">
      <c r="X4630" s="1"/>
      <c r="Y4630" s="1"/>
      <c r="AD4630">
        <f>IF(data[[#This Row],[type]]="score",SUMPRODUCT($J$1:$AC$1,data[[#This Row],[ci.hts_index]:[stat.tb]]),-1)</f>
        <v>-1</v>
      </c>
      <c r="AE4630" s="1">
        <f>IF(data[[#This Row],[type]]="score",RANK(data[[#This Row],[score]],data[score])+COUNTIF($AD$3:AD4630,AD4630)-1,0)</f>
        <v>0</v>
      </c>
    </row>
    <row r="4631" spans="24:31" x14ac:dyDescent="0.25">
      <c r="X4631" s="1"/>
      <c r="Y4631" s="1"/>
      <c r="AD4631">
        <f>IF(data[[#This Row],[type]]="score",SUMPRODUCT($J$1:$AC$1,data[[#This Row],[ci.hts_index]:[stat.tb]]),-1)</f>
        <v>-1</v>
      </c>
      <c r="AE4631" s="1">
        <f>IF(data[[#This Row],[type]]="score",RANK(data[[#This Row],[score]],data[score])+COUNTIF($AD$3:AD4631,AD4631)-1,0)</f>
        <v>0</v>
      </c>
    </row>
    <row r="4632" spans="24:31" x14ac:dyDescent="0.25">
      <c r="X4632" s="1"/>
      <c r="Y4632" s="1"/>
      <c r="AD4632">
        <f>IF(data[[#This Row],[type]]="score",SUMPRODUCT($J$1:$AC$1,data[[#This Row],[ci.hts_index]:[stat.tb]]),-1)</f>
        <v>-1</v>
      </c>
      <c r="AE4632" s="1">
        <f>IF(data[[#This Row],[type]]="score",RANK(data[[#This Row],[score]],data[score])+COUNTIF($AD$3:AD4632,AD4632)-1,0)</f>
        <v>0</v>
      </c>
    </row>
    <row r="4633" spans="24:31" x14ac:dyDescent="0.25">
      <c r="X4633" s="1"/>
      <c r="Y4633" s="1"/>
      <c r="AD4633">
        <f>IF(data[[#This Row],[type]]="score",SUMPRODUCT($J$1:$AC$1,data[[#This Row],[ci.hts_index]:[stat.tb]]),-1)</f>
        <v>-1</v>
      </c>
      <c r="AE4633" s="1">
        <f>IF(data[[#This Row],[type]]="score",RANK(data[[#This Row],[score]],data[score])+COUNTIF($AD$3:AD4633,AD4633)-1,0)</f>
        <v>0</v>
      </c>
    </row>
    <row r="4634" spans="24:31" x14ac:dyDescent="0.25">
      <c r="X4634" s="1"/>
      <c r="Y4634" s="1"/>
      <c r="AD4634">
        <f>IF(data[[#This Row],[type]]="score",SUMPRODUCT($J$1:$AC$1,data[[#This Row],[ci.hts_index]:[stat.tb]]),-1)</f>
        <v>-1</v>
      </c>
      <c r="AE4634" s="1">
        <f>IF(data[[#This Row],[type]]="score",RANK(data[[#This Row],[score]],data[score])+COUNTIF($AD$3:AD4634,AD4634)-1,0)</f>
        <v>0</v>
      </c>
    </row>
    <row r="4635" spans="24:31" x14ac:dyDescent="0.25">
      <c r="X4635" s="1"/>
      <c r="Y4635" s="1"/>
      <c r="AD4635">
        <f>IF(data[[#This Row],[type]]="score",SUMPRODUCT($J$1:$AC$1,data[[#This Row],[ci.hts_index]:[stat.tb]]),-1)</f>
        <v>-1</v>
      </c>
      <c r="AE4635" s="1">
        <f>IF(data[[#This Row],[type]]="score",RANK(data[[#This Row],[score]],data[score])+COUNTIF($AD$3:AD4635,AD4635)-1,0)</f>
        <v>0</v>
      </c>
    </row>
    <row r="4636" spans="24:31" x14ac:dyDescent="0.25">
      <c r="X4636" s="1"/>
      <c r="Y4636" s="1"/>
      <c r="AD4636">
        <f>IF(data[[#This Row],[type]]="score",SUMPRODUCT($J$1:$AC$1,data[[#This Row],[ci.hts_index]:[stat.tb]]),-1)</f>
        <v>-1</v>
      </c>
      <c r="AE4636" s="1">
        <f>IF(data[[#This Row],[type]]="score",RANK(data[[#This Row],[score]],data[score])+COUNTIF($AD$3:AD4636,AD4636)-1,0)</f>
        <v>0</v>
      </c>
    </row>
    <row r="4637" spans="24:31" x14ac:dyDescent="0.25">
      <c r="X4637" s="1"/>
      <c r="Y4637" s="1"/>
      <c r="AD4637">
        <f>IF(data[[#This Row],[type]]="score",SUMPRODUCT($J$1:$AC$1,data[[#This Row],[ci.hts_index]:[stat.tb]]),-1)</f>
        <v>-1</v>
      </c>
      <c r="AE4637" s="1">
        <f>IF(data[[#This Row],[type]]="score",RANK(data[[#This Row],[score]],data[score])+COUNTIF($AD$3:AD4637,AD4637)-1,0)</f>
        <v>0</v>
      </c>
    </row>
    <row r="4638" spans="24:31" x14ac:dyDescent="0.25">
      <c r="X4638" s="1"/>
      <c r="Y4638" s="1"/>
      <c r="AD4638">
        <f>IF(data[[#This Row],[type]]="score",SUMPRODUCT($J$1:$AC$1,data[[#This Row],[ci.hts_index]:[stat.tb]]),-1)</f>
        <v>-1</v>
      </c>
      <c r="AE4638" s="1">
        <f>IF(data[[#This Row],[type]]="score",RANK(data[[#This Row],[score]],data[score])+COUNTIF($AD$3:AD4638,AD4638)-1,0)</f>
        <v>0</v>
      </c>
    </row>
    <row r="4639" spans="24:31" x14ac:dyDescent="0.25">
      <c r="X4639" s="1"/>
      <c r="Y4639" s="1"/>
      <c r="AD4639">
        <f>IF(data[[#This Row],[type]]="score",SUMPRODUCT($J$1:$AC$1,data[[#This Row],[ci.hts_index]:[stat.tb]]),-1)</f>
        <v>-1</v>
      </c>
      <c r="AE4639" s="1">
        <f>IF(data[[#This Row],[type]]="score",RANK(data[[#This Row],[score]],data[score])+COUNTIF($AD$3:AD4639,AD4639)-1,0)</f>
        <v>0</v>
      </c>
    </row>
    <row r="4640" spans="24:31" x14ac:dyDescent="0.25">
      <c r="X4640" s="1"/>
      <c r="Y4640" s="1"/>
      <c r="AD4640">
        <f>IF(data[[#This Row],[type]]="score",SUMPRODUCT($J$1:$AC$1,data[[#This Row],[ci.hts_index]:[stat.tb]]),-1)</f>
        <v>-1</v>
      </c>
      <c r="AE4640" s="1">
        <f>IF(data[[#This Row],[type]]="score",RANK(data[[#This Row],[score]],data[score])+COUNTIF($AD$3:AD4640,AD4640)-1,0)</f>
        <v>0</v>
      </c>
    </row>
    <row r="4641" spans="24:31" x14ac:dyDescent="0.25">
      <c r="X4641" s="1"/>
      <c r="Y4641" s="1"/>
      <c r="AD4641">
        <f>IF(data[[#This Row],[type]]="score",SUMPRODUCT($J$1:$AC$1,data[[#This Row],[ci.hts_index]:[stat.tb]]),-1)</f>
        <v>-1</v>
      </c>
      <c r="AE4641" s="1">
        <f>IF(data[[#This Row],[type]]="score",RANK(data[[#This Row],[score]],data[score])+COUNTIF($AD$3:AD4641,AD4641)-1,0)</f>
        <v>0</v>
      </c>
    </row>
    <row r="4642" spans="24:31" x14ac:dyDescent="0.25">
      <c r="X4642" s="1"/>
      <c r="Y4642" s="1"/>
      <c r="AD4642">
        <f>IF(data[[#This Row],[type]]="score",SUMPRODUCT($J$1:$AC$1,data[[#This Row],[ci.hts_index]:[stat.tb]]),-1)</f>
        <v>-1</v>
      </c>
      <c r="AE4642" s="1">
        <f>IF(data[[#This Row],[type]]="score",RANK(data[[#This Row],[score]],data[score])+COUNTIF($AD$3:AD4642,AD4642)-1,0)</f>
        <v>0</v>
      </c>
    </row>
    <row r="4643" spans="24:31" x14ac:dyDescent="0.25">
      <c r="X4643" s="1"/>
      <c r="Y4643" s="1"/>
      <c r="AD4643">
        <f>IF(data[[#This Row],[type]]="score",SUMPRODUCT($J$1:$AC$1,data[[#This Row],[ci.hts_index]:[stat.tb]]),-1)</f>
        <v>-1</v>
      </c>
      <c r="AE4643" s="1">
        <f>IF(data[[#This Row],[type]]="score",RANK(data[[#This Row],[score]],data[score])+COUNTIF($AD$3:AD4643,AD4643)-1,0)</f>
        <v>0</v>
      </c>
    </row>
    <row r="4644" spans="24:31" x14ac:dyDescent="0.25">
      <c r="X4644" s="1"/>
      <c r="Y4644" s="1"/>
      <c r="AD4644">
        <f>IF(data[[#This Row],[type]]="score",SUMPRODUCT($J$1:$AC$1,data[[#This Row],[ci.hts_index]:[stat.tb]]),-1)</f>
        <v>-1</v>
      </c>
      <c r="AE4644" s="1">
        <f>IF(data[[#This Row],[type]]="score",RANK(data[[#This Row],[score]],data[score])+COUNTIF($AD$3:AD4644,AD4644)-1,0)</f>
        <v>0</v>
      </c>
    </row>
    <row r="4645" spans="24:31" x14ac:dyDescent="0.25">
      <c r="X4645" s="1"/>
      <c r="Y4645" s="1"/>
      <c r="AD4645">
        <f>IF(data[[#This Row],[type]]="score",SUMPRODUCT($J$1:$AC$1,data[[#This Row],[ci.hts_index]:[stat.tb]]),-1)</f>
        <v>-1</v>
      </c>
      <c r="AE4645" s="1">
        <f>IF(data[[#This Row],[type]]="score",RANK(data[[#This Row],[score]],data[score])+COUNTIF($AD$3:AD4645,AD4645)-1,0)</f>
        <v>0</v>
      </c>
    </row>
    <row r="4646" spans="24:31" x14ac:dyDescent="0.25">
      <c r="X4646" s="1"/>
      <c r="Y4646" s="1"/>
      <c r="AD4646">
        <f>IF(data[[#This Row],[type]]="score",SUMPRODUCT($J$1:$AC$1,data[[#This Row],[ci.hts_index]:[stat.tb]]),-1)</f>
        <v>-1</v>
      </c>
      <c r="AE4646" s="1">
        <f>IF(data[[#This Row],[type]]="score",RANK(data[[#This Row],[score]],data[score])+COUNTIF($AD$3:AD4646,AD4646)-1,0)</f>
        <v>0</v>
      </c>
    </row>
    <row r="4647" spans="24:31" x14ac:dyDescent="0.25">
      <c r="X4647" s="1"/>
      <c r="Y4647" s="1"/>
      <c r="AD4647">
        <f>IF(data[[#This Row],[type]]="score",SUMPRODUCT($J$1:$AC$1,data[[#This Row],[ci.hts_index]:[stat.tb]]),-1)</f>
        <v>-1</v>
      </c>
      <c r="AE4647" s="1">
        <f>IF(data[[#This Row],[type]]="score",RANK(data[[#This Row],[score]],data[score])+COUNTIF($AD$3:AD4647,AD4647)-1,0)</f>
        <v>0</v>
      </c>
    </row>
    <row r="4648" spans="24:31" x14ac:dyDescent="0.25">
      <c r="X4648" s="1"/>
      <c r="Y4648" s="1"/>
      <c r="AD4648">
        <f>IF(data[[#This Row],[type]]="score",SUMPRODUCT($J$1:$AC$1,data[[#This Row],[ci.hts_index]:[stat.tb]]),-1)</f>
        <v>-1</v>
      </c>
      <c r="AE4648" s="1">
        <f>IF(data[[#This Row],[type]]="score",RANK(data[[#This Row],[score]],data[score])+COUNTIF($AD$3:AD4648,AD4648)-1,0)</f>
        <v>0</v>
      </c>
    </row>
    <row r="4649" spans="24:31" x14ac:dyDescent="0.25">
      <c r="X4649" s="1"/>
      <c r="Y4649" s="1"/>
      <c r="AD4649">
        <f>IF(data[[#This Row],[type]]="score",SUMPRODUCT($J$1:$AC$1,data[[#This Row],[ci.hts_index]:[stat.tb]]),-1)</f>
        <v>-1</v>
      </c>
      <c r="AE4649" s="1">
        <f>IF(data[[#This Row],[type]]="score",RANK(data[[#This Row],[score]],data[score])+COUNTIF($AD$3:AD4649,AD4649)-1,0)</f>
        <v>0</v>
      </c>
    </row>
    <row r="4650" spans="24:31" x14ac:dyDescent="0.25">
      <c r="X4650" s="1"/>
      <c r="Y4650" s="1"/>
      <c r="AD4650">
        <f>IF(data[[#This Row],[type]]="score",SUMPRODUCT($J$1:$AC$1,data[[#This Row],[ci.hts_index]:[stat.tb]]),-1)</f>
        <v>-1</v>
      </c>
      <c r="AE4650" s="1">
        <f>IF(data[[#This Row],[type]]="score",RANK(data[[#This Row],[score]],data[score])+COUNTIF($AD$3:AD4650,AD4650)-1,0)</f>
        <v>0</v>
      </c>
    </row>
    <row r="4651" spans="24:31" x14ac:dyDescent="0.25">
      <c r="X4651" s="1"/>
      <c r="Y4651" s="1"/>
      <c r="AD4651">
        <f>IF(data[[#This Row],[type]]="score",SUMPRODUCT($J$1:$AC$1,data[[#This Row],[ci.hts_index]:[stat.tb]]),-1)</f>
        <v>-1</v>
      </c>
      <c r="AE4651" s="1">
        <f>IF(data[[#This Row],[type]]="score",RANK(data[[#This Row],[score]],data[score])+COUNTIF($AD$3:AD4651,AD4651)-1,0)</f>
        <v>0</v>
      </c>
    </row>
    <row r="4652" spans="24:31" x14ac:dyDescent="0.25">
      <c r="X4652" s="1"/>
      <c r="Y4652" s="1"/>
      <c r="AD4652">
        <f>IF(data[[#This Row],[type]]="score",SUMPRODUCT($J$1:$AC$1,data[[#This Row],[ci.hts_index]:[stat.tb]]),-1)</f>
        <v>-1</v>
      </c>
      <c r="AE4652" s="1">
        <f>IF(data[[#This Row],[type]]="score",RANK(data[[#This Row],[score]],data[score])+COUNTIF($AD$3:AD4652,AD4652)-1,0)</f>
        <v>0</v>
      </c>
    </row>
    <row r="4653" spans="24:31" x14ac:dyDescent="0.25">
      <c r="X4653" s="1"/>
      <c r="Y4653" s="1"/>
      <c r="AD4653">
        <f>IF(data[[#This Row],[type]]="score",SUMPRODUCT($J$1:$AC$1,data[[#This Row],[ci.hts_index]:[stat.tb]]),-1)</f>
        <v>-1</v>
      </c>
      <c r="AE4653" s="1">
        <f>IF(data[[#This Row],[type]]="score",RANK(data[[#This Row],[score]],data[score])+COUNTIF($AD$3:AD4653,AD4653)-1,0)</f>
        <v>0</v>
      </c>
    </row>
    <row r="4654" spans="24:31" x14ac:dyDescent="0.25">
      <c r="X4654" s="1"/>
      <c r="Y4654" s="1"/>
      <c r="AD4654">
        <f>IF(data[[#This Row],[type]]="score",SUMPRODUCT($J$1:$AC$1,data[[#This Row],[ci.hts_index]:[stat.tb]]),-1)</f>
        <v>-1</v>
      </c>
      <c r="AE4654" s="1">
        <f>IF(data[[#This Row],[type]]="score",RANK(data[[#This Row],[score]],data[score])+COUNTIF($AD$3:AD4654,AD4654)-1,0)</f>
        <v>0</v>
      </c>
    </row>
    <row r="4655" spans="24:31" x14ac:dyDescent="0.25">
      <c r="X4655" s="1"/>
      <c r="Y4655" s="1"/>
      <c r="AD4655">
        <f>IF(data[[#This Row],[type]]="score",SUMPRODUCT($J$1:$AC$1,data[[#This Row],[ci.hts_index]:[stat.tb]]),-1)</f>
        <v>-1</v>
      </c>
      <c r="AE4655" s="1">
        <f>IF(data[[#This Row],[type]]="score",RANK(data[[#This Row],[score]],data[score])+COUNTIF($AD$3:AD4655,AD4655)-1,0)</f>
        <v>0</v>
      </c>
    </row>
    <row r="4656" spans="24:31" x14ac:dyDescent="0.25">
      <c r="X4656" s="1"/>
      <c r="Y4656" s="1"/>
      <c r="AD4656">
        <f>IF(data[[#This Row],[type]]="score",SUMPRODUCT($J$1:$AC$1,data[[#This Row],[ci.hts_index]:[stat.tb]]),-1)</f>
        <v>-1</v>
      </c>
      <c r="AE4656" s="1">
        <f>IF(data[[#This Row],[type]]="score",RANK(data[[#This Row],[score]],data[score])+COUNTIF($AD$3:AD4656,AD4656)-1,0)</f>
        <v>0</v>
      </c>
    </row>
    <row r="4657" spans="24:31" x14ac:dyDescent="0.25">
      <c r="X4657" s="1"/>
      <c r="Y4657" s="1"/>
      <c r="AD4657">
        <f>IF(data[[#This Row],[type]]="score",SUMPRODUCT($J$1:$AC$1,data[[#This Row],[ci.hts_index]:[stat.tb]]),-1)</f>
        <v>-1</v>
      </c>
      <c r="AE4657" s="1">
        <f>IF(data[[#This Row],[type]]="score",RANK(data[[#This Row],[score]],data[score])+COUNTIF($AD$3:AD4657,AD4657)-1,0)</f>
        <v>0</v>
      </c>
    </row>
    <row r="4658" spans="24:31" x14ac:dyDescent="0.25">
      <c r="X4658" s="1"/>
      <c r="Y4658" s="1"/>
      <c r="AD4658">
        <f>IF(data[[#This Row],[type]]="score",SUMPRODUCT($J$1:$AC$1,data[[#This Row],[ci.hts_index]:[stat.tb]]),-1)</f>
        <v>-1</v>
      </c>
      <c r="AE4658" s="1">
        <f>IF(data[[#This Row],[type]]="score",RANK(data[[#This Row],[score]],data[score])+COUNTIF($AD$3:AD4658,AD4658)-1,0)</f>
        <v>0</v>
      </c>
    </row>
    <row r="4659" spans="24:31" x14ac:dyDescent="0.25">
      <c r="X4659" s="1"/>
      <c r="Y4659" s="1"/>
      <c r="AD4659">
        <f>IF(data[[#This Row],[type]]="score",SUMPRODUCT($J$1:$AC$1,data[[#This Row],[ci.hts_index]:[stat.tb]]),-1)</f>
        <v>-1</v>
      </c>
      <c r="AE4659" s="1">
        <f>IF(data[[#This Row],[type]]="score",RANK(data[[#This Row],[score]],data[score])+COUNTIF($AD$3:AD4659,AD4659)-1,0)</f>
        <v>0</v>
      </c>
    </row>
    <row r="4660" spans="24:31" x14ac:dyDescent="0.25">
      <c r="X4660" s="1"/>
      <c r="Y4660" s="1"/>
      <c r="AD4660">
        <f>IF(data[[#This Row],[type]]="score",SUMPRODUCT($J$1:$AC$1,data[[#This Row],[ci.hts_index]:[stat.tb]]),-1)</f>
        <v>-1</v>
      </c>
      <c r="AE4660" s="1">
        <f>IF(data[[#This Row],[type]]="score",RANK(data[[#This Row],[score]],data[score])+COUNTIF($AD$3:AD4660,AD4660)-1,0)</f>
        <v>0</v>
      </c>
    </row>
    <row r="4661" spans="24:31" x14ac:dyDescent="0.25">
      <c r="X4661" s="1"/>
      <c r="Y4661" s="1"/>
      <c r="AD4661">
        <f>IF(data[[#This Row],[type]]="score",SUMPRODUCT($J$1:$AC$1,data[[#This Row],[ci.hts_index]:[stat.tb]]),-1)</f>
        <v>-1</v>
      </c>
      <c r="AE4661" s="1">
        <f>IF(data[[#This Row],[type]]="score",RANK(data[[#This Row],[score]],data[score])+COUNTIF($AD$3:AD4661,AD4661)-1,0)</f>
        <v>0</v>
      </c>
    </row>
    <row r="4662" spans="24:31" x14ac:dyDescent="0.25">
      <c r="X4662" s="1"/>
      <c r="Y4662" s="1"/>
      <c r="AD4662">
        <f>IF(data[[#This Row],[type]]="score",SUMPRODUCT($J$1:$AC$1,data[[#This Row],[ci.hts_index]:[stat.tb]]),-1)</f>
        <v>-1</v>
      </c>
      <c r="AE4662" s="1">
        <f>IF(data[[#This Row],[type]]="score",RANK(data[[#This Row],[score]],data[score])+COUNTIF($AD$3:AD4662,AD4662)-1,0)</f>
        <v>0</v>
      </c>
    </row>
    <row r="4663" spans="24:31" x14ac:dyDescent="0.25">
      <c r="X4663" s="1"/>
      <c r="Y4663" s="1"/>
      <c r="AD4663">
        <f>IF(data[[#This Row],[type]]="score",SUMPRODUCT($J$1:$AC$1,data[[#This Row],[ci.hts_index]:[stat.tb]]),-1)</f>
        <v>-1</v>
      </c>
      <c r="AE4663" s="1">
        <f>IF(data[[#This Row],[type]]="score",RANK(data[[#This Row],[score]],data[score])+COUNTIF($AD$3:AD4663,AD4663)-1,0)</f>
        <v>0</v>
      </c>
    </row>
    <row r="4664" spans="24:31" x14ac:dyDescent="0.25">
      <c r="X4664" s="1"/>
      <c r="Y4664" s="1"/>
      <c r="AD4664">
        <f>IF(data[[#This Row],[type]]="score",SUMPRODUCT($J$1:$AC$1,data[[#This Row],[ci.hts_index]:[stat.tb]]),-1)</f>
        <v>-1</v>
      </c>
      <c r="AE4664" s="1">
        <f>IF(data[[#This Row],[type]]="score",RANK(data[[#This Row],[score]],data[score])+COUNTIF($AD$3:AD4664,AD4664)-1,0)</f>
        <v>0</v>
      </c>
    </row>
    <row r="4665" spans="24:31" x14ac:dyDescent="0.25">
      <c r="X4665" s="1"/>
      <c r="Y4665" s="1"/>
      <c r="AD4665">
        <f>IF(data[[#This Row],[type]]="score",SUMPRODUCT($J$1:$AC$1,data[[#This Row],[ci.hts_index]:[stat.tb]]),-1)</f>
        <v>-1</v>
      </c>
      <c r="AE4665" s="1">
        <f>IF(data[[#This Row],[type]]="score",RANK(data[[#This Row],[score]],data[score])+COUNTIF($AD$3:AD4665,AD4665)-1,0)</f>
        <v>0</v>
      </c>
    </row>
    <row r="4666" spans="24:31" x14ac:dyDescent="0.25">
      <c r="X4666" s="1"/>
      <c r="Y4666" s="1"/>
      <c r="AD4666">
        <f>IF(data[[#This Row],[type]]="score",SUMPRODUCT($J$1:$AC$1,data[[#This Row],[ci.hts_index]:[stat.tb]]),-1)</f>
        <v>-1</v>
      </c>
      <c r="AE4666" s="1">
        <f>IF(data[[#This Row],[type]]="score",RANK(data[[#This Row],[score]],data[score])+COUNTIF($AD$3:AD4666,AD4666)-1,0)</f>
        <v>0</v>
      </c>
    </row>
    <row r="4667" spans="24:31" x14ac:dyDescent="0.25">
      <c r="X4667" s="1"/>
      <c r="Y4667" s="1"/>
      <c r="AD4667">
        <f>IF(data[[#This Row],[type]]="score",SUMPRODUCT($J$1:$AC$1,data[[#This Row],[ci.hts_index]:[stat.tb]]),-1)</f>
        <v>-1</v>
      </c>
      <c r="AE4667" s="1">
        <f>IF(data[[#This Row],[type]]="score",RANK(data[[#This Row],[score]],data[score])+COUNTIF($AD$3:AD4667,AD4667)-1,0)</f>
        <v>0</v>
      </c>
    </row>
    <row r="4668" spans="24:31" x14ac:dyDescent="0.25">
      <c r="X4668" s="1"/>
      <c r="Y4668" s="1"/>
      <c r="AD4668">
        <f>IF(data[[#This Row],[type]]="score",SUMPRODUCT($J$1:$AC$1,data[[#This Row],[ci.hts_index]:[stat.tb]]),-1)</f>
        <v>-1</v>
      </c>
      <c r="AE4668" s="1">
        <f>IF(data[[#This Row],[type]]="score",RANK(data[[#This Row],[score]],data[score])+COUNTIF($AD$3:AD4668,AD4668)-1,0)</f>
        <v>0</v>
      </c>
    </row>
    <row r="4669" spans="24:31" x14ac:dyDescent="0.25">
      <c r="X4669" s="1"/>
      <c r="Y4669" s="1"/>
      <c r="AD4669">
        <f>IF(data[[#This Row],[type]]="score",SUMPRODUCT($J$1:$AC$1,data[[#This Row],[ci.hts_index]:[stat.tb]]),-1)</f>
        <v>-1</v>
      </c>
      <c r="AE4669" s="1">
        <f>IF(data[[#This Row],[type]]="score",RANK(data[[#This Row],[score]],data[score])+COUNTIF($AD$3:AD4669,AD4669)-1,0)</f>
        <v>0</v>
      </c>
    </row>
    <row r="4670" spans="24:31" x14ac:dyDescent="0.25">
      <c r="X4670" s="1"/>
      <c r="Y4670" s="1"/>
      <c r="AD4670">
        <f>IF(data[[#This Row],[type]]="score",SUMPRODUCT($J$1:$AC$1,data[[#This Row],[ci.hts_index]:[stat.tb]]),-1)</f>
        <v>-1</v>
      </c>
      <c r="AE4670" s="1">
        <f>IF(data[[#This Row],[type]]="score",RANK(data[[#This Row],[score]],data[score])+COUNTIF($AD$3:AD4670,AD4670)-1,0)</f>
        <v>0</v>
      </c>
    </row>
    <row r="4671" spans="24:31" x14ac:dyDescent="0.25">
      <c r="X4671" s="1"/>
      <c r="Y4671" s="1"/>
      <c r="AD4671">
        <f>IF(data[[#This Row],[type]]="score",SUMPRODUCT($J$1:$AC$1,data[[#This Row],[ci.hts_index]:[stat.tb]]),-1)</f>
        <v>-1</v>
      </c>
      <c r="AE4671" s="1">
        <f>IF(data[[#This Row],[type]]="score",RANK(data[[#This Row],[score]],data[score])+COUNTIF($AD$3:AD4671,AD4671)-1,0)</f>
        <v>0</v>
      </c>
    </row>
    <row r="4672" spans="24:31" x14ac:dyDescent="0.25">
      <c r="X4672" s="1"/>
      <c r="Y4672" s="1"/>
      <c r="AD4672">
        <f>IF(data[[#This Row],[type]]="score",SUMPRODUCT($J$1:$AC$1,data[[#This Row],[ci.hts_index]:[stat.tb]]),-1)</f>
        <v>-1</v>
      </c>
      <c r="AE4672" s="1">
        <f>IF(data[[#This Row],[type]]="score",RANK(data[[#This Row],[score]],data[score])+COUNTIF($AD$3:AD4672,AD4672)-1,0)</f>
        <v>0</v>
      </c>
    </row>
    <row r="4673" spans="24:31" x14ac:dyDescent="0.25">
      <c r="X4673" s="1"/>
      <c r="Y4673" s="1"/>
      <c r="AD4673">
        <f>IF(data[[#This Row],[type]]="score",SUMPRODUCT($J$1:$AC$1,data[[#This Row],[ci.hts_index]:[stat.tb]]),-1)</f>
        <v>-1</v>
      </c>
      <c r="AE4673" s="1">
        <f>IF(data[[#This Row],[type]]="score",RANK(data[[#This Row],[score]],data[score])+COUNTIF($AD$3:AD4673,AD4673)-1,0)</f>
        <v>0</v>
      </c>
    </row>
    <row r="4674" spans="24:31" x14ac:dyDescent="0.25">
      <c r="X4674" s="1"/>
      <c r="Y4674" s="1"/>
      <c r="AD4674">
        <f>IF(data[[#This Row],[type]]="score",SUMPRODUCT($J$1:$AC$1,data[[#This Row],[ci.hts_index]:[stat.tb]]),-1)</f>
        <v>-1</v>
      </c>
      <c r="AE4674" s="1">
        <f>IF(data[[#This Row],[type]]="score",RANK(data[[#This Row],[score]],data[score])+COUNTIF($AD$3:AD4674,AD4674)-1,0)</f>
        <v>0</v>
      </c>
    </row>
    <row r="4675" spans="24:31" x14ac:dyDescent="0.25">
      <c r="X4675" s="1"/>
      <c r="Y4675" s="1"/>
      <c r="AD4675">
        <f>IF(data[[#This Row],[type]]="score",SUMPRODUCT($J$1:$AC$1,data[[#This Row],[ci.hts_index]:[stat.tb]]),-1)</f>
        <v>-1</v>
      </c>
      <c r="AE4675" s="1">
        <f>IF(data[[#This Row],[type]]="score",RANK(data[[#This Row],[score]],data[score])+COUNTIF($AD$3:AD4675,AD4675)-1,0)</f>
        <v>0</v>
      </c>
    </row>
    <row r="4676" spans="24:31" x14ac:dyDescent="0.25">
      <c r="X4676" s="1"/>
      <c r="Y4676" s="1"/>
      <c r="AD4676">
        <f>IF(data[[#This Row],[type]]="score",SUMPRODUCT($J$1:$AC$1,data[[#This Row],[ci.hts_index]:[stat.tb]]),-1)</f>
        <v>-1</v>
      </c>
      <c r="AE4676" s="1">
        <f>IF(data[[#This Row],[type]]="score",RANK(data[[#This Row],[score]],data[score])+COUNTIF($AD$3:AD4676,AD4676)-1,0)</f>
        <v>0</v>
      </c>
    </row>
    <row r="4677" spans="24:31" x14ac:dyDescent="0.25">
      <c r="X4677" s="1"/>
      <c r="Y4677" s="1"/>
      <c r="AD4677">
        <f>IF(data[[#This Row],[type]]="score",SUMPRODUCT($J$1:$AC$1,data[[#This Row],[ci.hts_index]:[stat.tb]]),-1)</f>
        <v>-1</v>
      </c>
      <c r="AE4677" s="1">
        <f>IF(data[[#This Row],[type]]="score",RANK(data[[#This Row],[score]],data[score])+COUNTIF($AD$3:AD4677,AD4677)-1,0)</f>
        <v>0</v>
      </c>
    </row>
    <row r="4678" spans="24:31" x14ac:dyDescent="0.25">
      <c r="X4678" s="1"/>
      <c r="Y4678" s="1"/>
      <c r="AD4678">
        <f>IF(data[[#This Row],[type]]="score",SUMPRODUCT($J$1:$AC$1,data[[#This Row],[ci.hts_index]:[stat.tb]]),-1)</f>
        <v>-1</v>
      </c>
      <c r="AE4678" s="1">
        <f>IF(data[[#This Row],[type]]="score",RANK(data[[#This Row],[score]],data[score])+COUNTIF($AD$3:AD4678,AD4678)-1,0)</f>
        <v>0</v>
      </c>
    </row>
    <row r="4679" spans="24:31" x14ac:dyDescent="0.25">
      <c r="X4679" s="1"/>
      <c r="Y4679" s="1"/>
      <c r="AD4679">
        <f>IF(data[[#This Row],[type]]="score",SUMPRODUCT($J$1:$AC$1,data[[#This Row],[ci.hts_index]:[stat.tb]]),-1)</f>
        <v>-1</v>
      </c>
      <c r="AE4679" s="1">
        <f>IF(data[[#This Row],[type]]="score",RANK(data[[#This Row],[score]],data[score])+COUNTIF($AD$3:AD4679,AD4679)-1,0)</f>
        <v>0</v>
      </c>
    </row>
    <row r="4680" spans="24:31" x14ac:dyDescent="0.25">
      <c r="X4680" s="1"/>
      <c r="Y4680" s="1"/>
      <c r="AD4680">
        <f>IF(data[[#This Row],[type]]="score",SUMPRODUCT($J$1:$AC$1,data[[#This Row],[ci.hts_index]:[stat.tb]]),-1)</f>
        <v>-1</v>
      </c>
      <c r="AE4680" s="1">
        <f>IF(data[[#This Row],[type]]="score",RANK(data[[#This Row],[score]],data[score])+COUNTIF($AD$3:AD4680,AD4680)-1,0)</f>
        <v>0</v>
      </c>
    </row>
    <row r="4681" spans="24:31" x14ac:dyDescent="0.25">
      <c r="X4681" s="1"/>
      <c r="Y4681" s="1"/>
      <c r="AD4681">
        <f>IF(data[[#This Row],[type]]="score",SUMPRODUCT($J$1:$AC$1,data[[#This Row],[ci.hts_index]:[stat.tb]]),-1)</f>
        <v>-1</v>
      </c>
      <c r="AE4681" s="1">
        <f>IF(data[[#This Row],[type]]="score",RANK(data[[#This Row],[score]],data[score])+COUNTIF($AD$3:AD4681,AD4681)-1,0)</f>
        <v>0</v>
      </c>
    </row>
    <row r="4682" spans="24:31" x14ac:dyDescent="0.25">
      <c r="X4682" s="1"/>
      <c r="Y4682" s="1"/>
      <c r="AD4682">
        <f>IF(data[[#This Row],[type]]="score",SUMPRODUCT($J$1:$AC$1,data[[#This Row],[ci.hts_index]:[stat.tb]]),-1)</f>
        <v>-1</v>
      </c>
      <c r="AE4682" s="1">
        <f>IF(data[[#This Row],[type]]="score",RANK(data[[#This Row],[score]],data[score])+COUNTIF($AD$3:AD4682,AD4682)-1,0)</f>
        <v>0</v>
      </c>
    </row>
    <row r="4683" spans="24:31" x14ac:dyDescent="0.25">
      <c r="X4683" s="1"/>
      <c r="Y4683" s="1"/>
      <c r="AD4683">
        <f>IF(data[[#This Row],[type]]="score",SUMPRODUCT($J$1:$AC$1,data[[#This Row],[ci.hts_index]:[stat.tb]]),-1)</f>
        <v>-1</v>
      </c>
      <c r="AE4683" s="1">
        <f>IF(data[[#This Row],[type]]="score",RANK(data[[#This Row],[score]],data[score])+COUNTIF($AD$3:AD4683,AD4683)-1,0)</f>
        <v>0</v>
      </c>
    </row>
    <row r="4684" spans="24:31" x14ac:dyDescent="0.25">
      <c r="X4684" s="1"/>
      <c r="Y4684" s="1"/>
      <c r="AD4684">
        <f>IF(data[[#This Row],[type]]="score",SUMPRODUCT($J$1:$AC$1,data[[#This Row],[ci.hts_index]:[stat.tb]]),-1)</f>
        <v>-1</v>
      </c>
      <c r="AE4684" s="1">
        <f>IF(data[[#This Row],[type]]="score",RANK(data[[#This Row],[score]],data[score])+COUNTIF($AD$3:AD4684,AD4684)-1,0)</f>
        <v>0</v>
      </c>
    </row>
    <row r="4685" spans="24:31" x14ac:dyDescent="0.25">
      <c r="X4685" s="1"/>
      <c r="Y4685" s="1"/>
      <c r="AD4685">
        <f>IF(data[[#This Row],[type]]="score",SUMPRODUCT($J$1:$AC$1,data[[#This Row],[ci.hts_index]:[stat.tb]]),-1)</f>
        <v>-1</v>
      </c>
      <c r="AE4685" s="1">
        <f>IF(data[[#This Row],[type]]="score",RANK(data[[#This Row],[score]],data[score])+COUNTIF($AD$3:AD4685,AD4685)-1,0)</f>
        <v>0</v>
      </c>
    </row>
    <row r="4686" spans="24:31" x14ac:dyDescent="0.25">
      <c r="X4686" s="1"/>
      <c r="Y4686" s="1"/>
      <c r="AD4686">
        <f>IF(data[[#This Row],[type]]="score",SUMPRODUCT($J$1:$AC$1,data[[#This Row],[ci.hts_index]:[stat.tb]]),-1)</f>
        <v>-1</v>
      </c>
      <c r="AE4686" s="1">
        <f>IF(data[[#This Row],[type]]="score",RANK(data[[#This Row],[score]],data[score])+COUNTIF($AD$3:AD4686,AD4686)-1,0)</f>
        <v>0</v>
      </c>
    </row>
    <row r="4687" spans="24:31" x14ac:dyDescent="0.25">
      <c r="X4687" s="1"/>
      <c r="Y4687" s="1"/>
      <c r="AD4687">
        <f>IF(data[[#This Row],[type]]="score",SUMPRODUCT($J$1:$AC$1,data[[#This Row],[ci.hts_index]:[stat.tb]]),-1)</f>
        <v>-1</v>
      </c>
      <c r="AE4687" s="1">
        <f>IF(data[[#This Row],[type]]="score",RANK(data[[#This Row],[score]],data[score])+COUNTIF($AD$3:AD4687,AD4687)-1,0)</f>
        <v>0</v>
      </c>
    </row>
    <row r="4688" spans="24:31" x14ac:dyDescent="0.25">
      <c r="X4688" s="1"/>
      <c r="Y4688" s="1"/>
      <c r="AD4688">
        <f>IF(data[[#This Row],[type]]="score",SUMPRODUCT($J$1:$AC$1,data[[#This Row],[ci.hts_index]:[stat.tb]]),-1)</f>
        <v>-1</v>
      </c>
      <c r="AE4688" s="1">
        <f>IF(data[[#This Row],[type]]="score",RANK(data[[#This Row],[score]],data[score])+COUNTIF($AD$3:AD4688,AD4688)-1,0)</f>
        <v>0</v>
      </c>
    </row>
    <row r="4689" spans="24:31" x14ac:dyDescent="0.25">
      <c r="X4689" s="1"/>
      <c r="Y4689" s="1"/>
      <c r="AD4689">
        <f>IF(data[[#This Row],[type]]="score",SUMPRODUCT($J$1:$AC$1,data[[#This Row],[ci.hts_index]:[stat.tb]]),-1)</f>
        <v>-1</v>
      </c>
      <c r="AE4689" s="1">
        <f>IF(data[[#This Row],[type]]="score",RANK(data[[#This Row],[score]],data[score])+COUNTIF($AD$3:AD4689,AD4689)-1,0)</f>
        <v>0</v>
      </c>
    </row>
    <row r="4690" spans="24:31" x14ac:dyDescent="0.25">
      <c r="X4690" s="1"/>
      <c r="Y4690" s="1"/>
      <c r="AD4690">
        <f>IF(data[[#This Row],[type]]="score",SUMPRODUCT($J$1:$AC$1,data[[#This Row],[ci.hts_index]:[stat.tb]]),-1)</f>
        <v>-1</v>
      </c>
      <c r="AE4690" s="1">
        <f>IF(data[[#This Row],[type]]="score",RANK(data[[#This Row],[score]],data[score])+COUNTIF($AD$3:AD4690,AD4690)-1,0)</f>
        <v>0</v>
      </c>
    </row>
    <row r="4691" spans="24:31" x14ac:dyDescent="0.25">
      <c r="X4691" s="1"/>
      <c r="Y4691" s="1"/>
      <c r="AD4691">
        <f>IF(data[[#This Row],[type]]="score",SUMPRODUCT($J$1:$AC$1,data[[#This Row],[ci.hts_index]:[stat.tb]]),-1)</f>
        <v>-1</v>
      </c>
      <c r="AE4691" s="1">
        <f>IF(data[[#This Row],[type]]="score",RANK(data[[#This Row],[score]],data[score])+COUNTIF($AD$3:AD4691,AD4691)-1,0)</f>
        <v>0</v>
      </c>
    </row>
    <row r="4692" spans="24:31" x14ac:dyDescent="0.25">
      <c r="X4692" s="1"/>
      <c r="Y4692" s="1"/>
      <c r="AD4692">
        <f>IF(data[[#This Row],[type]]="score",SUMPRODUCT($J$1:$AC$1,data[[#This Row],[ci.hts_index]:[stat.tb]]),-1)</f>
        <v>-1</v>
      </c>
      <c r="AE4692" s="1">
        <f>IF(data[[#This Row],[type]]="score",RANK(data[[#This Row],[score]],data[score])+COUNTIF($AD$3:AD4692,AD4692)-1,0)</f>
        <v>0</v>
      </c>
    </row>
    <row r="4693" spans="24:31" x14ac:dyDescent="0.25">
      <c r="X4693" s="1"/>
      <c r="Y4693" s="1"/>
      <c r="AD4693">
        <f>IF(data[[#This Row],[type]]="score",SUMPRODUCT($J$1:$AC$1,data[[#This Row],[ci.hts_index]:[stat.tb]]),-1)</f>
        <v>-1</v>
      </c>
      <c r="AE4693" s="1">
        <f>IF(data[[#This Row],[type]]="score",RANK(data[[#This Row],[score]],data[score])+COUNTIF($AD$3:AD4693,AD4693)-1,0)</f>
        <v>0</v>
      </c>
    </row>
    <row r="4694" spans="24:31" x14ac:dyDescent="0.25">
      <c r="X4694" s="1"/>
      <c r="Y4694" s="1"/>
      <c r="AD4694">
        <f>IF(data[[#This Row],[type]]="score",SUMPRODUCT($J$1:$AC$1,data[[#This Row],[ci.hts_index]:[stat.tb]]),-1)</f>
        <v>-1</v>
      </c>
      <c r="AE4694" s="1">
        <f>IF(data[[#This Row],[type]]="score",RANK(data[[#This Row],[score]],data[score])+COUNTIF($AD$3:AD4694,AD4694)-1,0)</f>
        <v>0</v>
      </c>
    </row>
    <row r="4695" spans="24:31" x14ac:dyDescent="0.25">
      <c r="X4695" s="1"/>
      <c r="Y4695" s="1"/>
      <c r="AD4695">
        <f>IF(data[[#This Row],[type]]="score",SUMPRODUCT($J$1:$AC$1,data[[#This Row],[ci.hts_index]:[stat.tb]]),-1)</f>
        <v>-1</v>
      </c>
      <c r="AE4695" s="1">
        <f>IF(data[[#This Row],[type]]="score",RANK(data[[#This Row],[score]],data[score])+COUNTIF($AD$3:AD4695,AD4695)-1,0)</f>
        <v>0</v>
      </c>
    </row>
    <row r="4696" spans="24:31" x14ac:dyDescent="0.25">
      <c r="X4696" s="1"/>
      <c r="Y4696" s="1"/>
      <c r="AD4696">
        <f>IF(data[[#This Row],[type]]="score",SUMPRODUCT($J$1:$AC$1,data[[#This Row],[ci.hts_index]:[stat.tb]]),-1)</f>
        <v>-1</v>
      </c>
      <c r="AE4696" s="1">
        <f>IF(data[[#This Row],[type]]="score",RANK(data[[#This Row],[score]],data[score])+COUNTIF($AD$3:AD4696,AD4696)-1,0)</f>
        <v>0</v>
      </c>
    </row>
    <row r="4697" spans="24:31" x14ac:dyDescent="0.25">
      <c r="X4697" s="1"/>
      <c r="Y4697" s="1"/>
      <c r="AD4697">
        <f>IF(data[[#This Row],[type]]="score",SUMPRODUCT($J$1:$AC$1,data[[#This Row],[ci.hts_index]:[stat.tb]]),-1)</f>
        <v>-1</v>
      </c>
      <c r="AE4697" s="1">
        <f>IF(data[[#This Row],[type]]="score",RANK(data[[#This Row],[score]],data[score])+COUNTIF($AD$3:AD4697,AD4697)-1,0)</f>
        <v>0</v>
      </c>
    </row>
    <row r="4698" spans="24:31" x14ac:dyDescent="0.25">
      <c r="X4698" s="1"/>
      <c r="Y4698" s="1"/>
      <c r="AD4698">
        <f>IF(data[[#This Row],[type]]="score",SUMPRODUCT($J$1:$AC$1,data[[#This Row],[ci.hts_index]:[stat.tb]]),-1)</f>
        <v>-1</v>
      </c>
      <c r="AE4698" s="1">
        <f>IF(data[[#This Row],[type]]="score",RANK(data[[#This Row],[score]],data[score])+COUNTIF($AD$3:AD4698,AD4698)-1,0)</f>
        <v>0</v>
      </c>
    </row>
    <row r="4699" spans="24:31" x14ac:dyDescent="0.25">
      <c r="X4699" s="1"/>
      <c r="Y4699" s="1"/>
      <c r="AD4699">
        <f>IF(data[[#This Row],[type]]="score",SUMPRODUCT($J$1:$AC$1,data[[#This Row],[ci.hts_index]:[stat.tb]]),-1)</f>
        <v>-1</v>
      </c>
      <c r="AE4699" s="1">
        <f>IF(data[[#This Row],[type]]="score",RANK(data[[#This Row],[score]],data[score])+COUNTIF($AD$3:AD4699,AD4699)-1,0)</f>
        <v>0</v>
      </c>
    </row>
    <row r="4700" spans="24:31" x14ac:dyDescent="0.25">
      <c r="X4700" s="1"/>
      <c r="Y4700" s="1"/>
      <c r="AD4700">
        <f>IF(data[[#This Row],[type]]="score",SUMPRODUCT($J$1:$AC$1,data[[#This Row],[ci.hts_index]:[stat.tb]]),-1)</f>
        <v>-1</v>
      </c>
      <c r="AE4700" s="1">
        <f>IF(data[[#This Row],[type]]="score",RANK(data[[#This Row],[score]],data[score])+COUNTIF($AD$3:AD4700,AD4700)-1,0)</f>
        <v>0</v>
      </c>
    </row>
    <row r="4701" spans="24:31" x14ac:dyDescent="0.25">
      <c r="X4701" s="1"/>
      <c r="Y4701" s="1"/>
      <c r="AD4701">
        <f>IF(data[[#This Row],[type]]="score",SUMPRODUCT($J$1:$AC$1,data[[#This Row],[ci.hts_index]:[stat.tb]]),-1)</f>
        <v>-1</v>
      </c>
      <c r="AE4701" s="1">
        <f>IF(data[[#This Row],[type]]="score",RANK(data[[#This Row],[score]],data[score])+COUNTIF($AD$3:AD4701,AD4701)-1,0)</f>
        <v>0</v>
      </c>
    </row>
    <row r="4702" spans="24:31" x14ac:dyDescent="0.25">
      <c r="X4702" s="1"/>
      <c r="Y4702" s="1"/>
      <c r="AD4702">
        <f>IF(data[[#This Row],[type]]="score",SUMPRODUCT($J$1:$AC$1,data[[#This Row],[ci.hts_index]:[stat.tb]]),-1)</f>
        <v>-1</v>
      </c>
      <c r="AE4702" s="1">
        <f>IF(data[[#This Row],[type]]="score",RANK(data[[#This Row],[score]],data[score])+COUNTIF($AD$3:AD4702,AD4702)-1,0)</f>
        <v>0</v>
      </c>
    </row>
    <row r="4703" spans="24:31" x14ac:dyDescent="0.25">
      <c r="X4703" s="1"/>
      <c r="Y4703" s="1"/>
      <c r="AD4703">
        <f>IF(data[[#This Row],[type]]="score",SUMPRODUCT($J$1:$AC$1,data[[#This Row],[ci.hts_index]:[stat.tb]]),-1)</f>
        <v>-1</v>
      </c>
      <c r="AE4703" s="1">
        <f>IF(data[[#This Row],[type]]="score",RANK(data[[#This Row],[score]],data[score])+COUNTIF($AD$3:AD4703,AD4703)-1,0)</f>
        <v>0</v>
      </c>
    </row>
    <row r="4704" spans="24:31" x14ac:dyDescent="0.25">
      <c r="X4704" s="1"/>
      <c r="Y4704" s="1"/>
      <c r="AD4704">
        <f>IF(data[[#This Row],[type]]="score",SUMPRODUCT($J$1:$AC$1,data[[#This Row],[ci.hts_index]:[stat.tb]]),-1)</f>
        <v>-1</v>
      </c>
      <c r="AE4704" s="1">
        <f>IF(data[[#This Row],[type]]="score",RANK(data[[#This Row],[score]],data[score])+COUNTIF($AD$3:AD4704,AD4704)-1,0)</f>
        <v>0</v>
      </c>
    </row>
    <row r="4705" spans="24:31" x14ac:dyDescent="0.25">
      <c r="X4705" s="1"/>
      <c r="Y4705" s="1"/>
      <c r="AD4705">
        <f>IF(data[[#This Row],[type]]="score",SUMPRODUCT($J$1:$AC$1,data[[#This Row],[ci.hts_index]:[stat.tb]]),-1)</f>
        <v>-1</v>
      </c>
      <c r="AE4705" s="1">
        <f>IF(data[[#This Row],[type]]="score",RANK(data[[#This Row],[score]],data[score])+COUNTIF($AD$3:AD4705,AD4705)-1,0)</f>
        <v>0</v>
      </c>
    </row>
    <row r="4706" spans="24:31" x14ac:dyDescent="0.25">
      <c r="X4706" s="1"/>
      <c r="Y4706" s="1"/>
      <c r="AD4706">
        <f>IF(data[[#This Row],[type]]="score",SUMPRODUCT($J$1:$AC$1,data[[#This Row],[ci.hts_index]:[stat.tb]]),-1)</f>
        <v>-1</v>
      </c>
      <c r="AE4706" s="1">
        <f>IF(data[[#This Row],[type]]="score",RANK(data[[#This Row],[score]],data[score])+COUNTIF($AD$3:AD4706,AD4706)-1,0)</f>
        <v>0</v>
      </c>
    </row>
    <row r="4707" spans="24:31" x14ac:dyDescent="0.25">
      <c r="X4707" s="1"/>
      <c r="Y4707" s="1"/>
      <c r="AD4707">
        <f>IF(data[[#This Row],[type]]="score",SUMPRODUCT($J$1:$AC$1,data[[#This Row],[ci.hts_index]:[stat.tb]]),-1)</f>
        <v>-1</v>
      </c>
      <c r="AE4707" s="1">
        <f>IF(data[[#This Row],[type]]="score",RANK(data[[#This Row],[score]],data[score])+COUNTIF($AD$3:AD4707,AD4707)-1,0)</f>
        <v>0</v>
      </c>
    </row>
    <row r="4708" spans="24:31" x14ac:dyDescent="0.25">
      <c r="X4708" s="1"/>
      <c r="Y4708" s="1"/>
      <c r="AD4708">
        <f>IF(data[[#This Row],[type]]="score",SUMPRODUCT($J$1:$AC$1,data[[#This Row],[ci.hts_index]:[stat.tb]]),-1)</f>
        <v>-1</v>
      </c>
      <c r="AE4708" s="1">
        <f>IF(data[[#This Row],[type]]="score",RANK(data[[#This Row],[score]],data[score])+COUNTIF($AD$3:AD4708,AD4708)-1,0)</f>
        <v>0</v>
      </c>
    </row>
    <row r="4709" spans="24:31" x14ac:dyDescent="0.25">
      <c r="X4709" s="1"/>
      <c r="Y4709" s="1"/>
      <c r="AD4709">
        <f>IF(data[[#This Row],[type]]="score",SUMPRODUCT($J$1:$AC$1,data[[#This Row],[ci.hts_index]:[stat.tb]]),-1)</f>
        <v>-1</v>
      </c>
      <c r="AE4709" s="1">
        <f>IF(data[[#This Row],[type]]="score",RANK(data[[#This Row],[score]],data[score])+COUNTIF($AD$3:AD4709,AD4709)-1,0)</f>
        <v>0</v>
      </c>
    </row>
    <row r="4710" spans="24:31" x14ac:dyDescent="0.25">
      <c r="X4710" s="1"/>
      <c r="Y4710" s="1"/>
      <c r="AD4710">
        <f>IF(data[[#This Row],[type]]="score",SUMPRODUCT($J$1:$AC$1,data[[#This Row],[ci.hts_index]:[stat.tb]]),-1)</f>
        <v>-1</v>
      </c>
      <c r="AE4710" s="1">
        <f>IF(data[[#This Row],[type]]="score",RANK(data[[#This Row],[score]],data[score])+COUNTIF($AD$3:AD4710,AD4710)-1,0)</f>
        <v>0</v>
      </c>
    </row>
    <row r="4711" spans="24:31" x14ac:dyDescent="0.25">
      <c r="X4711" s="1"/>
      <c r="Y4711" s="1"/>
      <c r="AD4711">
        <f>IF(data[[#This Row],[type]]="score",SUMPRODUCT($J$1:$AC$1,data[[#This Row],[ci.hts_index]:[stat.tb]]),-1)</f>
        <v>-1</v>
      </c>
      <c r="AE4711" s="1">
        <f>IF(data[[#This Row],[type]]="score",RANK(data[[#This Row],[score]],data[score])+COUNTIF($AD$3:AD4711,AD4711)-1,0)</f>
        <v>0</v>
      </c>
    </row>
    <row r="4712" spans="24:31" x14ac:dyDescent="0.25">
      <c r="X4712" s="1"/>
      <c r="Y4712" s="1"/>
      <c r="AD4712">
        <f>IF(data[[#This Row],[type]]="score",SUMPRODUCT($J$1:$AC$1,data[[#This Row],[ci.hts_index]:[stat.tb]]),-1)</f>
        <v>-1</v>
      </c>
      <c r="AE4712" s="1">
        <f>IF(data[[#This Row],[type]]="score",RANK(data[[#This Row],[score]],data[score])+COUNTIF($AD$3:AD4712,AD4712)-1,0)</f>
        <v>0</v>
      </c>
    </row>
    <row r="4713" spans="24:31" x14ac:dyDescent="0.25">
      <c r="X4713" s="1"/>
      <c r="Y4713" s="1"/>
      <c r="AD4713">
        <f>IF(data[[#This Row],[type]]="score",SUMPRODUCT($J$1:$AC$1,data[[#This Row],[ci.hts_index]:[stat.tb]]),-1)</f>
        <v>-1</v>
      </c>
      <c r="AE4713" s="1">
        <f>IF(data[[#This Row],[type]]="score",RANK(data[[#This Row],[score]],data[score])+COUNTIF($AD$3:AD4713,AD4713)-1,0)</f>
        <v>0</v>
      </c>
    </row>
    <row r="4714" spans="24:31" x14ac:dyDescent="0.25">
      <c r="X4714" s="1"/>
      <c r="Y4714" s="1"/>
      <c r="AD4714">
        <f>IF(data[[#This Row],[type]]="score",SUMPRODUCT($J$1:$AC$1,data[[#This Row],[ci.hts_index]:[stat.tb]]),-1)</f>
        <v>-1</v>
      </c>
      <c r="AE4714" s="1">
        <f>IF(data[[#This Row],[type]]="score",RANK(data[[#This Row],[score]],data[score])+COUNTIF($AD$3:AD4714,AD4714)-1,0)</f>
        <v>0</v>
      </c>
    </row>
    <row r="4715" spans="24:31" x14ac:dyDescent="0.25">
      <c r="X4715" s="1"/>
      <c r="Y4715" s="1"/>
      <c r="AD4715">
        <f>IF(data[[#This Row],[type]]="score",SUMPRODUCT($J$1:$AC$1,data[[#This Row],[ci.hts_index]:[stat.tb]]),-1)</f>
        <v>-1</v>
      </c>
      <c r="AE4715" s="1">
        <f>IF(data[[#This Row],[type]]="score",RANK(data[[#This Row],[score]],data[score])+COUNTIF($AD$3:AD4715,AD4715)-1,0)</f>
        <v>0</v>
      </c>
    </row>
    <row r="4716" spans="24:31" x14ac:dyDescent="0.25">
      <c r="X4716" s="1"/>
      <c r="Y4716" s="1"/>
      <c r="AD4716">
        <f>IF(data[[#This Row],[type]]="score",SUMPRODUCT($J$1:$AC$1,data[[#This Row],[ci.hts_index]:[stat.tb]]),-1)</f>
        <v>-1</v>
      </c>
      <c r="AE4716" s="1">
        <f>IF(data[[#This Row],[type]]="score",RANK(data[[#This Row],[score]],data[score])+COUNTIF($AD$3:AD4716,AD4716)-1,0)</f>
        <v>0</v>
      </c>
    </row>
    <row r="4717" spans="24:31" x14ac:dyDescent="0.25">
      <c r="X4717" s="1"/>
      <c r="Y4717" s="1"/>
      <c r="AD4717">
        <f>IF(data[[#This Row],[type]]="score",SUMPRODUCT($J$1:$AC$1,data[[#This Row],[ci.hts_index]:[stat.tb]]),-1)</f>
        <v>-1</v>
      </c>
      <c r="AE4717" s="1">
        <f>IF(data[[#This Row],[type]]="score",RANK(data[[#This Row],[score]],data[score])+COUNTIF($AD$3:AD4717,AD4717)-1,0)</f>
        <v>0</v>
      </c>
    </row>
    <row r="4718" spans="24:31" x14ac:dyDescent="0.25">
      <c r="X4718" s="1"/>
      <c r="Y4718" s="1"/>
      <c r="AD4718">
        <f>IF(data[[#This Row],[type]]="score",SUMPRODUCT($J$1:$AC$1,data[[#This Row],[ci.hts_index]:[stat.tb]]),-1)</f>
        <v>-1</v>
      </c>
      <c r="AE4718" s="1">
        <f>IF(data[[#This Row],[type]]="score",RANK(data[[#This Row],[score]],data[score])+COUNTIF($AD$3:AD4718,AD4718)-1,0)</f>
        <v>0</v>
      </c>
    </row>
    <row r="4719" spans="24:31" x14ac:dyDescent="0.25">
      <c r="X4719" s="1"/>
      <c r="Y4719" s="1"/>
      <c r="AD4719">
        <f>IF(data[[#This Row],[type]]="score",SUMPRODUCT($J$1:$AC$1,data[[#This Row],[ci.hts_index]:[stat.tb]]),-1)</f>
        <v>-1</v>
      </c>
      <c r="AE4719" s="1">
        <f>IF(data[[#This Row],[type]]="score",RANK(data[[#This Row],[score]],data[score])+COUNTIF($AD$3:AD4719,AD4719)-1,0)</f>
        <v>0</v>
      </c>
    </row>
    <row r="4720" spans="24:31" x14ac:dyDescent="0.25">
      <c r="X4720" s="1"/>
      <c r="Y4720" s="1"/>
      <c r="AD4720">
        <f>IF(data[[#This Row],[type]]="score",SUMPRODUCT($J$1:$AC$1,data[[#This Row],[ci.hts_index]:[stat.tb]]),-1)</f>
        <v>-1</v>
      </c>
      <c r="AE4720" s="1">
        <f>IF(data[[#This Row],[type]]="score",RANK(data[[#This Row],[score]],data[score])+COUNTIF($AD$3:AD4720,AD4720)-1,0)</f>
        <v>0</v>
      </c>
    </row>
    <row r="4721" spans="24:31" x14ac:dyDescent="0.25">
      <c r="X4721" s="1"/>
      <c r="Y4721" s="1"/>
      <c r="AD4721">
        <f>IF(data[[#This Row],[type]]="score",SUMPRODUCT($J$1:$AC$1,data[[#This Row],[ci.hts_index]:[stat.tb]]),-1)</f>
        <v>-1</v>
      </c>
      <c r="AE4721" s="1">
        <f>IF(data[[#This Row],[type]]="score",RANK(data[[#This Row],[score]],data[score])+COUNTIF($AD$3:AD4721,AD4721)-1,0)</f>
        <v>0</v>
      </c>
    </row>
    <row r="4722" spans="24:31" x14ac:dyDescent="0.25">
      <c r="X4722" s="1"/>
      <c r="Y4722" s="1"/>
      <c r="AD4722">
        <f>IF(data[[#This Row],[type]]="score",SUMPRODUCT($J$1:$AC$1,data[[#This Row],[ci.hts_index]:[stat.tb]]),-1)</f>
        <v>-1</v>
      </c>
      <c r="AE4722" s="1">
        <f>IF(data[[#This Row],[type]]="score",RANK(data[[#This Row],[score]],data[score])+COUNTIF($AD$3:AD4722,AD4722)-1,0)</f>
        <v>0</v>
      </c>
    </row>
    <row r="4723" spans="24:31" x14ac:dyDescent="0.25">
      <c r="X4723" s="1"/>
      <c r="Y4723" s="1"/>
      <c r="AD4723">
        <f>IF(data[[#This Row],[type]]="score",SUMPRODUCT($J$1:$AC$1,data[[#This Row],[ci.hts_index]:[stat.tb]]),-1)</f>
        <v>-1</v>
      </c>
      <c r="AE4723" s="1">
        <f>IF(data[[#This Row],[type]]="score",RANK(data[[#This Row],[score]],data[score])+COUNTIF($AD$3:AD4723,AD4723)-1,0)</f>
        <v>0</v>
      </c>
    </row>
    <row r="4724" spans="24:31" x14ac:dyDescent="0.25">
      <c r="X4724" s="1"/>
      <c r="Y4724" s="1"/>
      <c r="AD4724">
        <f>IF(data[[#This Row],[type]]="score",SUMPRODUCT($J$1:$AC$1,data[[#This Row],[ci.hts_index]:[stat.tb]]),-1)</f>
        <v>-1</v>
      </c>
      <c r="AE4724" s="1">
        <f>IF(data[[#This Row],[type]]="score",RANK(data[[#This Row],[score]],data[score])+COUNTIF($AD$3:AD4724,AD4724)-1,0)</f>
        <v>0</v>
      </c>
    </row>
    <row r="4725" spans="24:31" x14ac:dyDescent="0.25">
      <c r="X4725" s="1"/>
      <c r="Y4725" s="1"/>
      <c r="AD4725">
        <f>IF(data[[#This Row],[type]]="score",SUMPRODUCT($J$1:$AC$1,data[[#This Row],[ci.hts_index]:[stat.tb]]),-1)</f>
        <v>-1</v>
      </c>
      <c r="AE4725" s="1">
        <f>IF(data[[#This Row],[type]]="score",RANK(data[[#This Row],[score]],data[score])+COUNTIF($AD$3:AD4725,AD4725)-1,0)</f>
        <v>0</v>
      </c>
    </row>
    <row r="4726" spans="24:31" x14ac:dyDescent="0.25">
      <c r="X4726" s="1"/>
      <c r="Y4726" s="1"/>
      <c r="AD4726">
        <f>IF(data[[#This Row],[type]]="score",SUMPRODUCT($J$1:$AC$1,data[[#This Row],[ci.hts_index]:[stat.tb]]),-1)</f>
        <v>-1</v>
      </c>
      <c r="AE4726" s="1">
        <f>IF(data[[#This Row],[type]]="score",RANK(data[[#This Row],[score]],data[score])+COUNTIF($AD$3:AD4726,AD4726)-1,0)</f>
        <v>0</v>
      </c>
    </row>
    <row r="4727" spans="24:31" x14ac:dyDescent="0.25">
      <c r="X4727" s="1"/>
      <c r="Y4727" s="1"/>
      <c r="AD4727">
        <f>IF(data[[#This Row],[type]]="score",SUMPRODUCT($J$1:$AC$1,data[[#This Row],[ci.hts_index]:[stat.tb]]),-1)</f>
        <v>-1</v>
      </c>
      <c r="AE4727" s="1">
        <f>IF(data[[#This Row],[type]]="score",RANK(data[[#This Row],[score]],data[score])+COUNTIF($AD$3:AD4727,AD4727)-1,0)</f>
        <v>0</v>
      </c>
    </row>
    <row r="4728" spans="24:31" x14ac:dyDescent="0.25">
      <c r="X4728" s="1"/>
      <c r="Y4728" s="1"/>
      <c r="AD4728">
        <f>IF(data[[#This Row],[type]]="score",SUMPRODUCT($J$1:$AC$1,data[[#This Row],[ci.hts_index]:[stat.tb]]),-1)</f>
        <v>-1</v>
      </c>
      <c r="AE4728" s="1">
        <f>IF(data[[#This Row],[type]]="score",RANK(data[[#This Row],[score]],data[score])+COUNTIF($AD$3:AD4728,AD4728)-1,0)</f>
        <v>0</v>
      </c>
    </row>
    <row r="4729" spans="24:31" x14ac:dyDescent="0.25">
      <c r="X4729" s="1"/>
      <c r="Y4729" s="1"/>
      <c r="AD4729">
        <f>IF(data[[#This Row],[type]]="score",SUMPRODUCT($J$1:$AC$1,data[[#This Row],[ci.hts_index]:[stat.tb]]),-1)</f>
        <v>-1</v>
      </c>
      <c r="AE4729" s="1">
        <f>IF(data[[#This Row],[type]]="score",RANK(data[[#This Row],[score]],data[score])+COUNTIF($AD$3:AD4729,AD4729)-1,0)</f>
        <v>0</v>
      </c>
    </row>
    <row r="4730" spans="24:31" x14ac:dyDescent="0.25">
      <c r="X4730" s="1"/>
      <c r="Y4730" s="1"/>
      <c r="AD4730">
        <f>IF(data[[#This Row],[type]]="score",SUMPRODUCT($J$1:$AC$1,data[[#This Row],[ci.hts_index]:[stat.tb]]),-1)</f>
        <v>-1</v>
      </c>
      <c r="AE4730" s="1">
        <f>IF(data[[#This Row],[type]]="score",RANK(data[[#This Row],[score]],data[score])+COUNTIF($AD$3:AD4730,AD4730)-1,0)</f>
        <v>0</v>
      </c>
    </row>
    <row r="4731" spans="24:31" x14ac:dyDescent="0.25">
      <c r="X4731" s="1"/>
      <c r="Y4731" s="1"/>
      <c r="AD4731">
        <f>IF(data[[#This Row],[type]]="score",SUMPRODUCT($J$1:$AC$1,data[[#This Row],[ci.hts_index]:[stat.tb]]),-1)</f>
        <v>-1</v>
      </c>
      <c r="AE4731" s="1">
        <f>IF(data[[#This Row],[type]]="score",RANK(data[[#This Row],[score]],data[score])+COUNTIF($AD$3:AD4731,AD4731)-1,0)</f>
        <v>0</v>
      </c>
    </row>
    <row r="4732" spans="24:31" x14ac:dyDescent="0.25">
      <c r="X4732" s="1"/>
      <c r="Y4732" s="1"/>
      <c r="AD4732">
        <f>IF(data[[#This Row],[type]]="score",SUMPRODUCT($J$1:$AC$1,data[[#This Row],[ci.hts_index]:[stat.tb]]),-1)</f>
        <v>-1</v>
      </c>
      <c r="AE4732" s="1">
        <f>IF(data[[#This Row],[type]]="score",RANK(data[[#This Row],[score]],data[score])+COUNTIF($AD$3:AD4732,AD4732)-1,0)</f>
        <v>0</v>
      </c>
    </row>
    <row r="4733" spans="24:31" x14ac:dyDescent="0.25">
      <c r="X4733" s="1"/>
      <c r="Y4733" s="1"/>
      <c r="AD4733">
        <f>IF(data[[#This Row],[type]]="score",SUMPRODUCT($J$1:$AC$1,data[[#This Row],[ci.hts_index]:[stat.tb]]),-1)</f>
        <v>-1</v>
      </c>
      <c r="AE4733" s="1">
        <f>IF(data[[#This Row],[type]]="score",RANK(data[[#This Row],[score]],data[score])+COUNTIF($AD$3:AD4733,AD4733)-1,0)</f>
        <v>0</v>
      </c>
    </row>
    <row r="4734" spans="24:31" x14ac:dyDescent="0.25">
      <c r="X4734" s="1"/>
      <c r="Y4734" s="1"/>
      <c r="AD4734">
        <f>IF(data[[#This Row],[type]]="score",SUMPRODUCT($J$1:$AC$1,data[[#This Row],[ci.hts_index]:[stat.tb]]),-1)</f>
        <v>-1</v>
      </c>
      <c r="AE4734" s="1">
        <f>IF(data[[#This Row],[type]]="score",RANK(data[[#This Row],[score]],data[score])+COUNTIF($AD$3:AD4734,AD4734)-1,0)</f>
        <v>0</v>
      </c>
    </row>
    <row r="4735" spans="24:31" x14ac:dyDescent="0.25">
      <c r="X4735" s="1"/>
      <c r="Y4735" s="1"/>
      <c r="AD4735">
        <f>IF(data[[#This Row],[type]]="score",SUMPRODUCT($J$1:$AC$1,data[[#This Row],[ci.hts_index]:[stat.tb]]),-1)</f>
        <v>-1</v>
      </c>
      <c r="AE4735" s="1">
        <f>IF(data[[#This Row],[type]]="score",RANK(data[[#This Row],[score]],data[score])+COUNTIF($AD$3:AD4735,AD4735)-1,0)</f>
        <v>0</v>
      </c>
    </row>
    <row r="4736" spans="24:31" x14ac:dyDescent="0.25">
      <c r="X4736" s="1"/>
      <c r="Y4736" s="1"/>
      <c r="AD4736">
        <f>IF(data[[#This Row],[type]]="score",SUMPRODUCT($J$1:$AC$1,data[[#This Row],[ci.hts_index]:[stat.tb]]),-1)</f>
        <v>-1</v>
      </c>
      <c r="AE4736" s="1">
        <f>IF(data[[#This Row],[type]]="score",RANK(data[[#This Row],[score]],data[score])+COUNTIF($AD$3:AD4736,AD4736)-1,0)</f>
        <v>0</v>
      </c>
    </row>
    <row r="4737" spans="24:31" x14ac:dyDescent="0.25">
      <c r="X4737" s="1"/>
      <c r="Y4737" s="1"/>
      <c r="AD4737">
        <f>IF(data[[#This Row],[type]]="score",SUMPRODUCT($J$1:$AC$1,data[[#This Row],[ci.hts_index]:[stat.tb]]),-1)</f>
        <v>-1</v>
      </c>
      <c r="AE4737" s="1">
        <f>IF(data[[#This Row],[type]]="score",RANK(data[[#This Row],[score]],data[score])+COUNTIF($AD$3:AD4737,AD4737)-1,0)</f>
        <v>0</v>
      </c>
    </row>
    <row r="4738" spans="24:31" x14ac:dyDescent="0.25">
      <c r="X4738" s="1"/>
      <c r="Y4738" s="1"/>
      <c r="AD4738">
        <f>IF(data[[#This Row],[type]]="score",SUMPRODUCT($J$1:$AC$1,data[[#This Row],[ci.hts_index]:[stat.tb]]),-1)</f>
        <v>-1</v>
      </c>
      <c r="AE4738" s="1">
        <f>IF(data[[#This Row],[type]]="score",RANK(data[[#This Row],[score]],data[score])+COUNTIF($AD$3:AD4738,AD4738)-1,0)</f>
        <v>0</v>
      </c>
    </row>
    <row r="4739" spans="24:31" x14ac:dyDescent="0.25">
      <c r="X4739" s="1"/>
      <c r="Y4739" s="1"/>
      <c r="AD4739">
        <f>IF(data[[#This Row],[type]]="score",SUMPRODUCT($J$1:$AC$1,data[[#This Row],[ci.hts_index]:[stat.tb]]),-1)</f>
        <v>-1</v>
      </c>
      <c r="AE4739" s="1">
        <f>IF(data[[#This Row],[type]]="score",RANK(data[[#This Row],[score]],data[score])+COUNTIF($AD$3:AD4739,AD4739)-1,0)</f>
        <v>0</v>
      </c>
    </row>
    <row r="4740" spans="24:31" x14ac:dyDescent="0.25">
      <c r="X4740" s="1"/>
      <c r="Y4740" s="1"/>
      <c r="AD4740">
        <f>IF(data[[#This Row],[type]]="score",SUMPRODUCT($J$1:$AC$1,data[[#This Row],[ci.hts_index]:[stat.tb]]),-1)</f>
        <v>-1</v>
      </c>
      <c r="AE4740" s="1">
        <f>IF(data[[#This Row],[type]]="score",RANK(data[[#This Row],[score]],data[score])+COUNTIF($AD$3:AD4740,AD4740)-1,0)</f>
        <v>0</v>
      </c>
    </row>
    <row r="4741" spans="24:31" x14ac:dyDescent="0.25">
      <c r="X4741" s="1"/>
      <c r="Y4741" s="1"/>
      <c r="AD4741">
        <f>IF(data[[#This Row],[type]]="score",SUMPRODUCT($J$1:$AC$1,data[[#This Row],[ci.hts_index]:[stat.tb]]),-1)</f>
        <v>-1</v>
      </c>
      <c r="AE4741" s="1">
        <f>IF(data[[#This Row],[type]]="score",RANK(data[[#This Row],[score]],data[score])+COUNTIF($AD$3:AD4741,AD4741)-1,0)</f>
        <v>0</v>
      </c>
    </row>
    <row r="4742" spans="24:31" x14ac:dyDescent="0.25">
      <c r="X4742" s="1"/>
      <c r="Y4742" s="1"/>
      <c r="AD4742">
        <f>IF(data[[#This Row],[type]]="score",SUMPRODUCT($J$1:$AC$1,data[[#This Row],[ci.hts_index]:[stat.tb]]),-1)</f>
        <v>-1</v>
      </c>
      <c r="AE4742" s="1">
        <f>IF(data[[#This Row],[type]]="score",RANK(data[[#This Row],[score]],data[score])+COUNTIF($AD$3:AD4742,AD4742)-1,0)</f>
        <v>0</v>
      </c>
    </row>
    <row r="4743" spans="24:31" x14ac:dyDescent="0.25">
      <c r="X4743" s="1"/>
      <c r="Y4743" s="1"/>
      <c r="AD4743">
        <f>IF(data[[#This Row],[type]]="score",SUMPRODUCT($J$1:$AC$1,data[[#This Row],[ci.hts_index]:[stat.tb]]),-1)</f>
        <v>-1</v>
      </c>
      <c r="AE4743" s="1">
        <f>IF(data[[#This Row],[type]]="score",RANK(data[[#This Row],[score]],data[score])+COUNTIF($AD$3:AD4743,AD4743)-1,0)</f>
        <v>0</v>
      </c>
    </row>
    <row r="4744" spans="24:31" x14ac:dyDescent="0.25">
      <c r="X4744" s="1"/>
      <c r="Y4744" s="1"/>
      <c r="AD4744">
        <f>IF(data[[#This Row],[type]]="score",SUMPRODUCT($J$1:$AC$1,data[[#This Row],[ci.hts_index]:[stat.tb]]),-1)</f>
        <v>-1</v>
      </c>
      <c r="AE4744" s="1">
        <f>IF(data[[#This Row],[type]]="score",RANK(data[[#This Row],[score]],data[score])+COUNTIF($AD$3:AD4744,AD4744)-1,0)</f>
        <v>0</v>
      </c>
    </row>
    <row r="4745" spans="24:31" x14ac:dyDescent="0.25">
      <c r="X4745" s="1"/>
      <c r="Y4745" s="1"/>
      <c r="AD4745">
        <f>IF(data[[#This Row],[type]]="score",SUMPRODUCT($J$1:$AC$1,data[[#This Row],[ci.hts_index]:[stat.tb]]),-1)</f>
        <v>-1</v>
      </c>
      <c r="AE4745" s="1">
        <f>IF(data[[#This Row],[type]]="score",RANK(data[[#This Row],[score]],data[score])+COUNTIF($AD$3:AD4745,AD4745)-1,0)</f>
        <v>0</v>
      </c>
    </row>
    <row r="4746" spans="24:31" x14ac:dyDescent="0.25">
      <c r="X4746" s="1"/>
      <c r="Y4746" s="1"/>
      <c r="AD4746">
        <f>IF(data[[#This Row],[type]]="score",SUMPRODUCT($J$1:$AC$1,data[[#This Row],[ci.hts_index]:[stat.tb]]),-1)</f>
        <v>-1</v>
      </c>
      <c r="AE4746" s="1">
        <f>IF(data[[#This Row],[type]]="score",RANK(data[[#This Row],[score]],data[score])+COUNTIF($AD$3:AD4746,AD4746)-1,0)</f>
        <v>0</v>
      </c>
    </row>
    <row r="4747" spans="24:31" x14ac:dyDescent="0.25">
      <c r="X4747" s="1"/>
      <c r="Y4747" s="1"/>
      <c r="AD4747">
        <f>IF(data[[#This Row],[type]]="score",SUMPRODUCT($J$1:$AC$1,data[[#This Row],[ci.hts_index]:[stat.tb]]),-1)</f>
        <v>-1</v>
      </c>
      <c r="AE4747" s="1">
        <f>IF(data[[#This Row],[type]]="score",RANK(data[[#This Row],[score]],data[score])+COUNTIF($AD$3:AD4747,AD4747)-1,0)</f>
        <v>0</v>
      </c>
    </row>
    <row r="4748" spans="24:31" x14ac:dyDescent="0.25">
      <c r="X4748" s="1"/>
      <c r="Y4748" s="1"/>
      <c r="AD4748">
        <f>IF(data[[#This Row],[type]]="score",SUMPRODUCT($J$1:$AC$1,data[[#This Row],[ci.hts_index]:[stat.tb]]),-1)</f>
        <v>-1</v>
      </c>
      <c r="AE4748" s="1">
        <f>IF(data[[#This Row],[type]]="score",RANK(data[[#This Row],[score]],data[score])+COUNTIF($AD$3:AD4748,AD4748)-1,0)</f>
        <v>0</v>
      </c>
    </row>
    <row r="4749" spans="24:31" x14ac:dyDescent="0.25">
      <c r="X4749" s="1"/>
      <c r="Y4749" s="1"/>
      <c r="AD4749">
        <f>IF(data[[#This Row],[type]]="score",SUMPRODUCT($J$1:$AC$1,data[[#This Row],[ci.hts_index]:[stat.tb]]),-1)</f>
        <v>-1</v>
      </c>
      <c r="AE4749" s="1">
        <f>IF(data[[#This Row],[type]]="score",RANK(data[[#This Row],[score]],data[score])+COUNTIF($AD$3:AD4749,AD4749)-1,0)</f>
        <v>0</v>
      </c>
    </row>
    <row r="4750" spans="24:31" x14ac:dyDescent="0.25">
      <c r="X4750" s="1"/>
      <c r="Y4750" s="1"/>
      <c r="AD4750">
        <f>IF(data[[#This Row],[type]]="score",SUMPRODUCT($J$1:$AC$1,data[[#This Row],[ci.hts_index]:[stat.tb]]),-1)</f>
        <v>-1</v>
      </c>
      <c r="AE4750" s="1">
        <f>IF(data[[#This Row],[type]]="score",RANK(data[[#This Row],[score]],data[score])+COUNTIF($AD$3:AD4750,AD4750)-1,0)</f>
        <v>0</v>
      </c>
    </row>
    <row r="4751" spans="24:31" x14ac:dyDescent="0.25">
      <c r="X4751" s="1"/>
      <c r="Y4751" s="1"/>
      <c r="AD4751">
        <f>IF(data[[#This Row],[type]]="score",SUMPRODUCT($J$1:$AC$1,data[[#This Row],[ci.hts_index]:[stat.tb]]),-1)</f>
        <v>-1</v>
      </c>
      <c r="AE4751" s="1">
        <f>IF(data[[#This Row],[type]]="score",RANK(data[[#This Row],[score]],data[score])+COUNTIF($AD$3:AD4751,AD4751)-1,0)</f>
        <v>0</v>
      </c>
    </row>
    <row r="4752" spans="24:31" x14ac:dyDescent="0.25">
      <c r="X4752" s="1"/>
      <c r="Y4752" s="1"/>
      <c r="AD4752">
        <f>IF(data[[#This Row],[type]]="score",SUMPRODUCT($J$1:$AC$1,data[[#This Row],[ci.hts_index]:[stat.tb]]),-1)</f>
        <v>-1</v>
      </c>
      <c r="AE4752" s="1">
        <f>IF(data[[#This Row],[type]]="score",RANK(data[[#This Row],[score]],data[score])+COUNTIF($AD$3:AD4752,AD4752)-1,0)</f>
        <v>0</v>
      </c>
    </row>
    <row r="4753" spans="24:31" x14ac:dyDescent="0.25">
      <c r="X4753" s="1"/>
      <c r="Y4753" s="1"/>
      <c r="AD4753">
        <f>IF(data[[#This Row],[type]]="score",SUMPRODUCT($J$1:$AC$1,data[[#This Row],[ci.hts_index]:[stat.tb]]),-1)</f>
        <v>-1</v>
      </c>
      <c r="AE4753" s="1">
        <f>IF(data[[#This Row],[type]]="score",RANK(data[[#This Row],[score]],data[score])+COUNTIF($AD$3:AD4753,AD4753)-1,0)</f>
        <v>0</v>
      </c>
    </row>
    <row r="4754" spans="24:31" x14ac:dyDescent="0.25">
      <c r="X4754" s="1"/>
      <c r="Y4754" s="1"/>
      <c r="AD4754">
        <f>IF(data[[#This Row],[type]]="score",SUMPRODUCT($J$1:$AC$1,data[[#This Row],[ci.hts_index]:[stat.tb]]),-1)</f>
        <v>-1</v>
      </c>
      <c r="AE4754" s="1">
        <f>IF(data[[#This Row],[type]]="score",RANK(data[[#This Row],[score]],data[score])+COUNTIF($AD$3:AD4754,AD4754)-1,0)</f>
        <v>0</v>
      </c>
    </row>
    <row r="4755" spans="24:31" x14ac:dyDescent="0.25">
      <c r="X4755" s="1"/>
      <c r="Y4755" s="1"/>
      <c r="AD4755">
        <f>IF(data[[#This Row],[type]]="score",SUMPRODUCT($J$1:$AC$1,data[[#This Row],[ci.hts_index]:[stat.tb]]),-1)</f>
        <v>-1</v>
      </c>
      <c r="AE4755" s="1">
        <f>IF(data[[#This Row],[type]]="score",RANK(data[[#This Row],[score]],data[score])+COUNTIF($AD$3:AD4755,AD4755)-1,0)</f>
        <v>0</v>
      </c>
    </row>
    <row r="4756" spans="24:31" x14ac:dyDescent="0.25">
      <c r="X4756" s="1"/>
      <c r="Y4756" s="1"/>
      <c r="AD4756">
        <f>IF(data[[#This Row],[type]]="score",SUMPRODUCT($J$1:$AC$1,data[[#This Row],[ci.hts_index]:[stat.tb]]),-1)</f>
        <v>-1</v>
      </c>
      <c r="AE4756" s="1">
        <f>IF(data[[#This Row],[type]]="score",RANK(data[[#This Row],[score]],data[score])+COUNTIF($AD$3:AD4756,AD4756)-1,0)</f>
        <v>0</v>
      </c>
    </row>
    <row r="4757" spans="24:31" x14ac:dyDescent="0.25">
      <c r="X4757" s="1"/>
      <c r="Y4757" s="1"/>
      <c r="AD4757">
        <f>IF(data[[#This Row],[type]]="score",SUMPRODUCT($J$1:$AC$1,data[[#This Row],[ci.hts_index]:[stat.tb]]),-1)</f>
        <v>-1</v>
      </c>
      <c r="AE4757" s="1">
        <f>IF(data[[#This Row],[type]]="score",RANK(data[[#This Row],[score]],data[score])+COUNTIF($AD$3:AD4757,AD4757)-1,0)</f>
        <v>0</v>
      </c>
    </row>
    <row r="4758" spans="24:31" x14ac:dyDescent="0.25">
      <c r="X4758" s="1"/>
      <c r="Y4758" s="1"/>
      <c r="AD4758">
        <f>IF(data[[#This Row],[type]]="score",SUMPRODUCT($J$1:$AC$1,data[[#This Row],[ci.hts_index]:[stat.tb]]),-1)</f>
        <v>-1</v>
      </c>
      <c r="AE4758" s="1">
        <f>IF(data[[#This Row],[type]]="score",RANK(data[[#This Row],[score]],data[score])+COUNTIF($AD$3:AD4758,AD4758)-1,0)</f>
        <v>0</v>
      </c>
    </row>
    <row r="4759" spans="24:31" x14ac:dyDescent="0.25">
      <c r="X4759" s="1"/>
      <c r="Y4759" s="1"/>
      <c r="AD4759">
        <f>IF(data[[#This Row],[type]]="score",SUMPRODUCT($J$1:$AC$1,data[[#This Row],[ci.hts_index]:[stat.tb]]),-1)</f>
        <v>-1</v>
      </c>
      <c r="AE4759" s="1">
        <f>IF(data[[#This Row],[type]]="score",RANK(data[[#This Row],[score]],data[score])+COUNTIF($AD$3:AD4759,AD4759)-1,0)</f>
        <v>0</v>
      </c>
    </row>
    <row r="4760" spans="24:31" x14ac:dyDescent="0.25">
      <c r="X4760" s="1"/>
      <c r="Y4760" s="1"/>
      <c r="AD4760">
        <f>IF(data[[#This Row],[type]]="score",SUMPRODUCT($J$1:$AC$1,data[[#This Row],[ci.hts_index]:[stat.tb]]),-1)</f>
        <v>-1</v>
      </c>
      <c r="AE4760" s="1">
        <f>IF(data[[#This Row],[type]]="score",RANK(data[[#This Row],[score]],data[score])+COUNTIF($AD$3:AD4760,AD4760)-1,0)</f>
        <v>0</v>
      </c>
    </row>
    <row r="4761" spans="24:31" x14ac:dyDescent="0.25">
      <c r="X4761" s="1"/>
      <c r="Y4761" s="1"/>
      <c r="AD4761">
        <f>IF(data[[#This Row],[type]]="score",SUMPRODUCT($J$1:$AC$1,data[[#This Row],[ci.hts_index]:[stat.tb]]),-1)</f>
        <v>-1</v>
      </c>
      <c r="AE4761" s="1">
        <f>IF(data[[#This Row],[type]]="score",RANK(data[[#This Row],[score]],data[score])+COUNTIF($AD$3:AD4761,AD4761)-1,0)</f>
        <v>0</v>
      </c>
    </row>
    <row r="4762" spans="24:31" x14ac:dyDescent="0.25">
      <c r="X4762" s="1"/>
      <c r="Y4762" s="1"/>
      <c r="AD4762">
        <f>IF(data[[#This Row],[type]]="score",SUMPRODUCT($J$1:$AC$1,data[[#This Row],[ci.hts_index]:[stat.tb]]),-1)</f>
        <v>-1</v>
      </c>
      <c r="AE4762" s="1">
        <f>IF(data[[#This Row],[type]]="score",RANK(data[[#This Row],[score]],data[score])+COUNTIF($AD$3:AD4762,AD4762)-1,0)</f>
        <v>0</v>
      </c>
    </row>
    <row r="4763" spans="24:31" x14ac:dyDescent="0.25">
      <c r="X4763" s="1"/>
      <c r="Y4763" s="1"/>
      <c r="AD4763">
        <f>IF(data[[#This Row],[type]]="score",SUMPRODUCT($J$1:$AC$1,data[[#This Row],[ci.hts_index]:[stat.tb]]),-1)</f>
        <v>-1</v>
      </c>
      <c r="AE4763" s="1">
        <f>IF(data[[#This Row],[type]]="score",RANK(data[[#This Row],[score]],data[score])+COUNTIF($AD$3:AD4763,AD4763)-1,0)</f>
        <v>0</v>
      </c>
    </row>
    <row r="4764" spans="24:31" x14ac:dyDescent="0.25">
      <c r="X4764" s="1"/>
      <c r="Y4764" s="1"/>
      <c r="AD4764">
        <f>IF(data[[#This Row],[type]]="score",SUMPRODUCT($J$1:$AC$1,data[[#This Row],[ci.hts_index]:[stat.tb]]),-1)</f>
        <v>-1</v>
      </c>
      <c r="AE4764" s="1">
        <f>IF(data[[#This Row],[type]]="score",RANK(data[[#This Row],[score]],data[score])+COUNTIF($AD$3:AD4764,AD4764)-1,0)</f>
        <v>0</v>
      </c>
    </row>
    <row r="4765" spans="24:31" x14ac:dyDescent="0.25">
      <c r="X4765" s="1"/>
      <c r="Y4765" s="1"/>
      <c r="AD4765">
        <f>IF(data[[#This Row],[type]]="score",SUMPRODUCT($J$1:$AC$1,data[[#This Row],[ci.hts_index]:[stat.tb]]),-1)</f>
        <v>-1</v>
      </c>
      <c r="AE4765" s="1">
        <f>IF(data[[#This Row],[type]]="score",RANK(data[[#This Row],[score]],data[score])+COUNTIF($AD$3:AD4765,AD4765)-1,0)</f>
        <v>0</v>
      </c>
    </row>
    <row r="4766" spans="24:31" x14ac:dyDescent="0.25">
      <c r="X4766" s="1"/>
      <c r="Y4766" s="1"/>
      <c r="AD4766">
        <f>IF(data[[#This Row],[type]]="score",SUMPRODUCT($J$1:$AC$1,data[[#This Row],[ci.hts_index]:[stat.tb]]),-1)</f>
        <v>-1</v>
      </c>
      <c r="AE4766" s="1">
        <f>IF(data[[#This Row],[type]]="score",RANK(data[[#This Row],[score]],data[score])+COUNTIF($AD$3:AD4766,AD4766)-1,0)</f>
        <v>0</v>
      </c>
    </row>
    <row r="4767" spans="24:31" x14ac:dyDescent="0.25">
      <c r="X4767" s="1"/>
      <c r="Y4767" s="1"/>
      <c r="AD4767">
        <f>IF(data[[#This Row],[type]]="score",SUMPRODUCT($J$1:$AC$1,data[[#This Row],[ci.hts_index]:[stat.tb]]),-1)</f>
        <v>-1</v>
      </c>
      <c r="AE4767" s="1">
        <f>IF(data[[#This Row],[type]]="score",RANK(data[[#This Row],[score]],data[score])+COUNTIF($AD$3:AD4767,AD4767)-1,0)</f>
        <v>0</v>
      </c>
    </row>
    <row r="4768" spans="24:31" x14ac:dyDescent="0.25">
      <c r="X4768" s="1"/>
      <c r="Y4768" s="1"/>
      <c r="AD4768">
        <f>IF(data[[#This Row],[type]]="score",SUMPRODUCT($J$1:$AC$1,data[[#This Row],[ci.hts_index]:[stat.tb]]),-1)</f>
        <v>-1</v>
      </c>
      <c r="AE4768" s="1">
        <f>IF(data[[#This Row],[type]]="score",RANK(data[[#This Row],[score]],data[score])+COUNTIF($AD$3:AD4768,AD4768)-1,0)</f>
        <v>0</v>
      </c>
    </row>
    <row r="4769" spans="24:31" x14ac:dyDescent="0.25">
      <c r="X4769" s="1"/>
      <c r="Y4769" s="1"/>
      <c r="AD4769">
        <f>IF(data[[#This Row],[type]]="score",SUMPRODUCT($J$1:$AC$1,data[[#This Row],[ci.hts_index]:[stat.tb]]),-1)</f>
        <v>-1</v>
      </c>
      <c r="AE4769" s="1">
        <f>IF(data[[#This Row],[type]]="score",RANK(data[[#This Row],[score]],data[score])+COUNTIF($AD$3:AD4769,AD4769)-1,0)</f>
        <v>0</v>
      </c>
    </row>
    <row r="4770" spans="24:31" x14ac:dyDescent="0.25">
      <c r="X4770" s="1"/>
      <c r="Y4770" s="1"/>
      <c r="AD4770">
        <f>IF(data[[#This Row],[type]]="score",SUMPRODUCT($J$1:$AC$1,data[[#This Row],[ci.hts_index]:[stat.tb]]),-1)</f>
        <v>-1</v>
      </c>
      <c r="AE4770" s="1">
        <f>IF(data[[#This Row],[type]]="score",RANK(data[[#This Row],[score]],data[score])+COUNTIF($AD$3:AD4770,AD4770)-1,0)</f>
        <v>0</v>
      </c>
    </row>
    <row r="4771" spans="24:31" x14ac:dyDescent="0.25">
      <c r="X4771" s="1"/>
      <c r="Y4771" s="1"/>
      <c r="AD4771">
        <f>IF(data[[#This Row],[type]]="score",SUMPRODUCT($J$1:$AC$1,data[[#This Row],[ci.hts_index]:[stat.tb]]),-1)</f>
        <v>-1</v>
      </c>
      <c r="AE4771" s="1">
        <f>IF(data[[#This Row],[type]]="score",RANK(data[[#This Row],[score]],data[score])+COUNTIF($AD$3:AD4771,AD4771)-1,0)</f>
        <v>0</v>
      </c>
    </row>
    <row r="4772" spans="24:31" x14ac:dyDescent="0.25">
      <c r="X4772" s="1"/>
      <c r="Y4772" s="1"/>
      <c r="AD4772">
        <f>IF(data[[#This Row],[type]]="score",SUMPRODUCT($J$1:$AC$1,data[[#This Row],[ci.hts_index]:[stat.tb]]),-1)</f>
        <v>-1</v>
      </c>
      <c r="AE4772" s="1">
        <f>IF(data[[#This Row],[type]]="score",RANK(data[[#This Row],[score]],data[score])+COUNTIF($AD$3:AD4772,AD4772)-1,0)</f>
        <v>0</v>
      </c>
    </row>
    <row r="4773" spans="24:31" x14ac:dyDescent="0.25">
      <c r="X4773" s="1"/>
      <c r="Y4773" s="1"/>
      <c r="AD4773">
        <f>IF(data[[#This Row],[type]]="score",SUMPRODUCT($J$1:$AC$1,data[[#This Row],[ci.hts_index]:[stat.tb]]),-1)</f>
        <v>-1</v>
      </c>
      <c r="AE4773" s="1">
        <f>IF(data[[#This Row],[type]]="score",RANK(data[[#This Row],[score]],data[score])+COUNTIF($AD$3:AD4773,AD4773)-1,0)</f>
        <v>0</v>
      </c>
    </row>
    <row r="4774" spans="24:31" x14ac:dyDescent="0.25">
      <c r="X4774" s="1"/>
      <c r="Y4774" s="1"/>
      <c r="AD4774">
        <f>IF(data[[#This Row],[type]]="score",SUMPRODUCT($J$1:$AC$1,data[[#This Row],[ci.hts_index]:[stat.tb]]),-1)</f>
        <v>-1</v>
      </c>
      <c r="AE4774" s="1">
        <f>IF(data[[#This Row],[type]]="score",RANK(data[[#This Row],[score]],data[score])+COUNTIF($AD$3:AD4774,AD4774)-1,0)</f>
        <v>0</v>
      </c>
    </row>
    <row r="4775" spans="24:31" x14ac:dyDescent="0.25">
      <c r="X4775" s="1"/>
      <c r="Y4775" s="1"/>
      <c r="AD4775">
        <f>IF(data[[#This Row],[type]]="score",SUMPRODUCT($J$1:$AC$1,data[[#This Row],[ci.hts_index]:[stat.tb]]),-1)</f>
        <v>-1</v>
      </c>
      <c r="AE4775" s="1">
        <f>IF(data[[#This Row],[type]]="score",RANK(data[[#This Row],[score]],data[score])+COUNTIF($AD$3:AD4775,AD4775)-1,0)</f>
        <v>0</v>
      </c>
    </row>
    <row r="4776" spans="24:31" x14ac:dyDescent="0.25">
      <c r="X4776" s="1"/>
      <c r="Y4776" s="1"/>
      <c r="AD4776">
        <f>IF(data[[#This Row],[type]]="score",SUMPRODUCT($J$1:$AC$1,data[[#This Row],[ci.hts_index]:[stat.tb]]),-1)</f>
        <v>-1</v>
      </c>
      <c r="AE4776" s="1">
        <f>IF(data[[#This Row],[type]]="score",RANK(data[[#This Row],[score]],data[score])+COUNTIF($AD$3:AD4776,AD4776)-1,0)</f>
        <v>0</v>
      </c>
    </row>
    <row r="4777" spans="24:31" x14ac:dyDescent="0.25">
      <c r="X4777" s="1"/>
      <c r="Y4777" s="1"/>
      <c r="AD4777">
        <f>IF(data[[#This Row],[type]]="score",SUMPRODUCT($J$1:$AC$1,data[[#This Row],[ci.hts_index]:[stat.tb]]),-1)</f>
        <v>-1</v>
      </c>
      <c r="AE4777" s="1">
        <f>IF(data[[#This Row],[type]]="score",RANK(data[[#This Row],[score]],data[score])+COUNTIF($AD$3:AD4777,AD4777)-1,0)</f>
        <v>0</v>
      </c>
    </row>
    <row r="4778" spans="24:31" x14ac:dyDescent="0.25">
      <c r="X4778" s="1"/>
      <c r="Y4778" s="1"/>
      <c r="AD4778">
        <f>IF(data[[#This Row],[type]]="score",SUMPRODUCT($J$1:$AC$1,data[[#This Row],[ci.hts_index]:[stat.tb]]),-1)</f>
        <v>-1</v>
      </c>
      <c r="AE4778" s="1">
        <f>IF(data[[#This Row],[type]]="score",RANK(data[[#This Row],[score]],data[score])+COUNTIF($AD$3:AD4778,AD4778)-1,0)</f>
        <v>0</v>
      </c>
    </row>
    <row r="4779" spans="24:31" x14ac:dyDescent="0.25">
      <c r="X4779" s="1"/>
      <c r="Y4779" s="1"/>
      <c r="AD4779">
        <f>IF(data[[#This Row],[type]]="score",SUMPRODUCT($J$1:$AC$1,data[[#This Row],[ci.hts_index]:[stat.tb]]),-1)</f>
        <v>-1</v>
      </c>
      <c r="AE4779" s="1">
        <f>IF(data[[#This Row],[type]]="score",RANK(data[[#This Row],[score]],data[score])+COUNTIF($AD$3:AD4779,AD4779)-1,0)</f>
        <v>0</v>
      </c>
    </row>
    <row r="4780" spans="24:31" x14ac:dyDescent="0.25">
      <c r="X4780" s="1"/>
      <c r="Y4780" s="1"/>
      <c r="AD4780">
        <f>IF(data[[#This Row],[type]]="score",SUMPRODUCT($J$1:$AC$1,data[[#This Row],[ci.hts_index]:[stat.tb]]),-1)</f>
        <v>-1</v>
      </c>
      <c r="AE4780" s="1">
        <f>IF(data[[#This Row],[type]]="score",RANK(data[[#This Row],[score]],data[score])+COUNTIF($AD$3:AD4780,AD4780)-1,0)</f>
        <v>0</v>
      </c>
    </row>
    <row r="4781" spans="24:31" x14ac:dyDescent="0.25">
      <c r="X4781" s="1"/>
      <c r="Y4781" s="1"/>
      <c r="AD4781">
        <f>IF(data[[#This Row],[type]]="score",SUMPRODUCT($J$1:$AC$1,data[[#This Row],[ci.hts_index]:[stat.tb]]),-1)</f>
        <v>-1</v>
      </c>
      <c r="AE4781" s="1">
        <f>IF(data[[#This Row],[type]]="score",RANK(data[[#This Row],[score]],data[score])+COUNTIF($AD$3:AD4781,AD4781)-1,0)</f>
        <v>0</v>
      </c>
    </row>
    <row r="4782" spans="24:31" x14ac:dyDescent="0.25">
      <c r="X4782" s="1"/>
      <c r="Y4782" s="1"/>
      <c r="AD4782">
        <f>IF(data[[#This Row],[type]]="score",SUMPRODUCT($J$1:$AC$1,data[[#This Row],[ci.hts_index]:[stat.tb]]),-1)</f>
        <v>-1</v>
      </c>
      <c r="AE4782" s="1">
        <f>IF(data[[#This Row],[type]]="score",RANK(data[[#This Row],[score]],data[score])+COUNTIF($AD$3:AD4782,AD4782)-1,0)</f>
        <v>0</v>
      </c>
    </row>
    <row r="4783" spans="24:31" x14ac:dyDescent="0.25">
      <c r="X4783" s="1"/>
      <c r="Y4783" s="1"/>
      <c r="AD4783">
        <f>IF(data[[#This Row],[type]]="score",SUMPRODUCT($J$1:$AC$1,data[[#This Row],[ci.hts_index]:[stat.tb]]),-1)</f>
        <v>-1</v>
      </c>
      <c r="AE4783" s="1">
        <f>IF(data[[#This Row],[type]]="score",RANK(data[[#This Row],[score]],data[score])+COUNTIF($AD$3:AD4783,AD4783)-1,0)</f>
        <v>0</v>
      </c>
    </row>
    <row r="4784" spans="24:31" x14ac:dyDescent="0.25">
      <c r="X4784" s="1"/>
      <c r="Y4784" s="1"/>
      <c r="AD4784">
        <f>IF(data[[#This Row],[type]]="score",SUMPRODUCT($J$1:$AC$1,data[[#This Row],[ci.hts_index]:[stat.tb]]),-1)</f>
        <v>-1</v>
      </c>
      <c r="AE4784" s="1">
        <f>IF(data[[#This Row],[type]]="score",RANK(data[[#This Row],[score]],data[score])+COUNTIF($AD$3:AD4784,AD4784)-1,0)</f>
        <v>0</v>
      </c>
    </row>
    <row r="4785" spans="24:31" x14ac:dyDescent="0.25">
      <c r="X4785" s="1"/>
      <c r="Y4785" s="1"/>
      <c r="AD4785">
        <f>IF(data[[#This Row],[type]]="score",SUMPRODUCT($J$1:$AC$1,data[[#This Row],[ci.hts_index]:[stat.tb]]),-1)</f>
        <v>-1</v>
      </c>
      <c r="AE4785" s="1">
        <f>IF(data[[#This Row],[type]]="score",RANK(data[[#This Row],[score]],data[score])+COUNTIF($AD$3:AD4785,AD4785)-1,0)</f>
        <v>0</v>
      </c>
    </row>
    <row r="4786" spans="24:31" x14ac:dyDescent="0.25">
      <c r="X4786" s="1"/>
      <c r="Y4786" s="1"/>
      <c r="AD4786">
        <f>IF(data[[#This Row],[type]]="score",SUMPRODUCT($J$1:$AC$1,data[[#This Row],[ci.hts_index]:[stat.tb]]),-1)</f>
        <v>-1</v>
      </c>
      <c r="AE4786" s="1">
        <f>IF(data[[#This Row],[type]]="score",RANK(data[[#This Row],[score]],data[score])+COUNTIF($AD$3:AD4786,AD4786)-1,0)</f>
        <v>0</v>
      </c>
    </row>
    <row r="4787" spans="24:31" x14ac:dyDescent="0.25">
      <c r="X4787" s="1"/>
      <c r="Y4787" s="1"/>
      <c r="AD4787">
        <f>IF(data[[#This Row],[type]]="score",SUMPRODUCT($J$1:$AC$1,data[[#This Row],[ci.hts_index]:[stat.tb]]),-1)</f>
        <v>-1</v>
      </c>
      <c r="AE4787" s="1">
        <f>IF(data[[#This Row],[type]]="score",RANK(data[[#This Row],[score]],data[score])+COUNTIF($AD$3:AD4787,AD4787)-1,0)</f>
        <v>0</v>
      </c>
    </row>
    <row r="4788" spans="24:31" x14ac:dyDescent="0.25">
      <c r="X4788" s="1"/>
      <c r="Y4788" s="1"/>
      <c r="AD4788">
        <f>IF(data[[#This Row],[type]]="score",SUMPRODUCT($J$1:$AC$1,data[[#This Row],[ci.hts_index]:[stat.tb]]),-1)</f>
        <v>-1</v>
      </c>
      <c r="AE4788" s="1">
        <f>IF(data[[#This Row],[type]]="score",RANK(data[[#This Row],[score]],data[score])+COUNTIF($AD$3:AD4788,AD4788)-1,0)</f>
        <v>0</v>
      </c>
    </row>
    <row r="4789" spans="24:31" x14ac:dyDescent="0.25">
      <c r="X4789" s="1"/>
      <c r="Y4789" s="1"/>
      <c r="AD4789">
        <f>IF(data[[#This Row],[type]]="score",SUMPRODUCT($J$1:$AC$1,data[[#This Row],[ci.hts_index]:[stat.tb]]),-1)</f>
        <v>-1</v>
      </c>
      <c r="AE4789" s="1">
        <f>IF(data[[#This Row],[type]]="score",RANK(data[[#This Row],[score]],data[score])+COUNTIF($AD$3:AD4789,AD4789)-1,0)</f>
        <v>0</v>
      </c>
    </row>
    <row r="4790" spans="24:31" x14ac:dyDescent="0.25">
      <c r="X4790" s="1"/>
      <c r="Y4790" s="1"/>
      <c r="AD4790">
        <f>IF(data[[#This Row],[type]]="score",SUMPRODUCT($J$1:$AC$1,data[[#This Row],[ci.hts_index]:[stat.tb]]),-1)</f>
        <v>-1</v>
      </c>
      <c r="AE4790" s="1">
        <f>IF(data[[#This Row],[type]]="score",RANK(data[[#This Row],[score]],data[score])+COUNTIF($AD$3:AD4790,AD4790)-1,0)</f>
        <v>0</v>
      </c>
    </row>
    <row r="4791" spans="24:31" x14ac:dyDescent="0.25">
      <c r="X4791" s="1"/>
      <c r="Y4791" s="1"/>
      <c r="AD4791">
        <f>IF(data[[#This Row],[type]]="score",SUMPRODUCT($J$1:$AC$1,data[[#This Row],[ci.hts_index]:[stat.tb]]),-1)</f>
        <v>-1</v>
      </c>
      <c r="AE4791" s="1">
        <f>IF(data[[#This Row],[type]]="score",RANK(data[[#This Row],[score]],data[score])+COUNTIF($AD$3:AD4791,AD4791)-1,0)</f>
        <v>0</v>
      </c>
    </row>
    <row r="4792" spans="24:31" x14ac:dyDescent="0.25">
      <c r="X4792" s="1"/>
      <c r="Y4792" s="1"/>
      <c r="AD4792">
        <f>IF(data[[#This Row],[type]]="score",SUMPRODUCT($J$1:$AC$1,data[[#This Row],[ci.hts_index]:[stat.tb]]),-1)</f>
        <v>-1</v>
      </c>
      <c r="AE4792" s="1">
        <f>IF(data[[#This Row],[type]]="score",RANK(data[[#This Row],[score]],data[score])+COUNTIF($AD$3:AD4792,AD4792)-1,0)</f>
        <v>0</v>
      </c>
    </row>
    <row r="4793" spans="24:31" x14ac:dyDescent="0.25">
      <c r="X4793" s="1"/>
      <c r="Y4793" s="1"/>
      <c r="AD4793">
        <f>IF(data[[#This Row],[type]]="score",SUMPRODUCT($J$1:$AC$1,data[[#This Row],[ci.hts_index]:[stat.tb]]),-1)</f>
        <v>-1</v>
      </c>
      <c r="AE4793" s="1">
        <f>IF(data[[#This Row],[type]]="score",RANK(data[[#This Row],[score]],data[score])+COUNTIF($AD$3:AD4793,AD4793)-1,0)</f>
        <v>0</v>
      </c>
    </row>
    <row r="4794" spans="24:31" x14ac:dyDescent="0.25">
      <c r="X4794" s="1"/>
      <c r="Y4794" s="1"/>
      <c r="AD4794">
        <f>IF(data[[#This Row],[type]]="score",SUMPRODUCT($J$1:$AC$1,data[[#This Row],[ci.hts_index]:[stat.tb]]),-1)</f>
        <v>-1</v>
      </c>
      <c r="AE4794" s="1">
        <f>IF(data[[#This Row],[type]]="score",RANK(data[[#This Row],[score]],data[score])+COUNTIF($AD$3:AD4794,AD4794)-1,0)</f>
        <v>0</v>
      </c>
    </row>
    <row r="4795" spans="24:31" x14ac:dyDescent="0.25">
      <c r="X4795" s="1"/>
      <c r="Y4795" s="1"/>
      <c r="AD4795">
        <f>IF(data[[#This Row],[type]]="score",SUMPRODUCT($J$1:$AC$1,data[[#This Row],[ci.hts_index]:[stat.tb]]),-1)</f>
        <v>-1</v>
      </c>
      <c r="AE4795" s="1">
        <f>IF(data[[#This Row],[type]]="score",RANK(data[[#This Row],[score]],data[score])+COUNTIF($AD$3:AD4795,AD4795)-1,0)</f>
        <v>0</v>
      </c>
    </row>
    <row r="4796" spans="24:31" x14ac:dyDescent="0.25">
      <c r="X4796" s="1"/>
      <c r="Y4796" s="1"/>
      <c r="AD4796">
        <f>IF(data[[#This Row],[type]]="score",SUMPRODUCT($J$1:$AC$1,data[[#This Row],[ci.hts_index]:[stat.tb]]),-1)</f>
        <v>-1</v>
      </c>
      <c r="AE4796" s="1">
        <f>IF(data[[#This Row],[type]]="score",RANK(data[[#This Row],[score]],data[score])+COUNTIF($AD$3:AD4796,AD4796)-1,0)</f>
        <v>0</v>
      </c>
    </row>
    <row r="4797" spans="24:31" x14ac:dyDescent="0.25">
      <c r="X4797" s="1"/>
      <c r="Y4797" s="1"/>
      <c r="AD4797">
        <f>IF(data[[#This Row],[type]]="score",SUMPRODUCT($J$1:$AC$1,data[[#This Row],[ci.hts_index]:[stat.tb]]),-1)</f>
        <v>-1</v>
      </c>
      <c r="AE4797" s="1">
        <f>IF(data[[#This Row],[type]]="score",RANK(data[[#This Row],[score]],data[score])+COUNTIF($AD$3:AD4797,AD4797)-1,0)</f>
        <v>0</v>
      </c>
    </row>
    <row r="4798" spans="24:31" x14ac:dyDescent="0.25">
      <c r="X4798" s="1"/>
      <c r="Y4798" s="1"/>
      <c r="AD4798">
        <f>IF(data[[#This Row],[type]]="score",SUMPRODUCT($J$1:$AC$1,data[[#This Row],[ci.hts_index]:[stat.tb]]),-1)</f>
        <v>-1</v>
      </c>
      <c r="AE4798" s="1">
        <f>IF(data[[#This Row],[type]]="score",RANK(data[[#This Row],[score]],data[score])+COUNTIF($AD$3:AD4798,AD4798)-1,0)</f>
        <v>0</v>
      </c>
    </row>
    <row r="4799" spans="24:31" x14ac:dyDescent="0.25">
      <c r="X4799" s="1"/>
      <c r="Y4799" s="1"/>
      <c r="AD4799">
        <f>IF(data[[#This Row],[type]]="score",SUMPRODUCT($J$1:$AC$1,data[[#This Row],[ci.hts_index]:[stat.tb]]),-1)</f>
        <v>-1</v>
      </c>
      <c r="AE4799" s="1">
        <f>IF(data[[#This Row],[type]]="score",RANK(data[[#This Row],[score]],data[score])+COUNTIF($AD$3:AD4799,AD4799)-1,0)</f>
        <v>0</v>
      </c>
    </row>
    <row r="4800" spans="24:31" x14ac:dyDescent="0.25">
      <c r="X4800" s="1"/>
      <c r="Y4800" s="1"/>
      <c r="AD4800">
        <f>IF(data[[#This Row],[type]]="score",SUMPRODUCT($J$1:$AC$1,data[[#This Row],[ci.hts_index]:[stat.tb]]),-1)</f>
        <v>-1</v>
      </c>
      <c r="AE4800" s="1">
        <f>IF(data[[#This Row],[type]]="score",RANK(data[[#This Row],[score]],data[score])+COUNTIF($AD$3:AD4800,AD4800)-1,0)</f>
        <v>0</v>
      </c>
    </row>
    <row r="4801" spans="24:31" x14ac:dyDescent="0.25">
      <c r="X4801" s="1"/>
      <c r="Y4801" s="1"/>
      <c r="AD4801">
        <f>IF(data[[#This Row],[type]]="score",SUMPRODUCT($J$1:$AC$1,data[[#This Row],[ci.hts_index]:[stat.tb]]),-1)</f>
        <v>-1</v>
      </c>
      <c r="AE4801" s="1">
        <f>IF(data[[#This Row],[type]]="score",RANK(data[[#This Row],[score]],data[score])+COUNTIF($AD$3:AD4801,AD4801)-1,0)</f>
        <v>0</v>
      </c>
    </row>
    <row r="4802" spans="24:31" x14ac:dyDescent="0.25">
      <c r="X4802" s="1"/>
      <c r="Y4802" s="1"/>
      <c r="AD4802">
        <f>IF(data[[#This Row],[type]]="score",SUMPRODUCT($J$1:$AC$1,data[[#This Row],[ci.hts_index]:[stat.tb]]),-1)</f>
        <v>-1</v>
      </c>
      <c r="AE4802" s="1">
        <f>IF(data[[#This Row],[type]]="score",RANK(data[[#This Row],[score]],data[score])+COUNTIF($AD$3:AD4802,AD4802)-1,0)</f>
        <v>0</v>
      </c>
    </row>
    <row r="4803" spans="24:31" x14ac:dyDescent="0.25">
      <c r="X4803" s="1"/>
      <c r="Y4803" s="1"/>
      <c r="AD4803">
        <f>IF(data[[#This Row],[type]]="score",SUMPRODUCT($J$1:$AC$1,data[[#This Row],[ci.hts_index]:[stat.tb]]),-1)</f>
        <v>-1</v>
      </c>
      <c r="AE4803" s="1">
        <f>IF(data[[#This Row],[type]]="score",RANK(data[[#This Row],[score]],data[score])+COUNTIF($AD$3:AD4803,AD4803)-1,0)</f>
        <v>0</v>
      </c>
    </row>
    <row r="4804" spans="24:31" x14ac:dyDescent="0.25">
      <c r="X4804" s="1"/>
      <c r="Y4804" s="1"/>
      <c r="AD4804">
        <f>IF(data[[#This Row],[type]]="score",SUMPRODUCT($J$1:$AC$1,data[[#This Row],[ci.hts_index]:[stat.tb]]),-1)</f>
        <v>-1</v>
      </c>
      <c r="AE4804" s="1">
        <f>IF(data[[#This Row],[type]]="score",RANK(data[[#This Row],[score]],data[score])+COUNTIF($AD$3:AD4804,AD4804)-1,0)</f>
        <v>0</v>
      </c>
    </row>
    <row r="4805" spans="24:31" x14ac:dyDescent="0.25">
      <c r="X4805" s="1"/>
      <c r="Y4805" s="1"/>
      <c r="AD4805">
        <f>IF(data[[#This Row],[type]]="score",SUMPRODUCT($J$1:$AC$1,data[[#This Row],[ci.hts_index]:[stat.tb]]),-1)</f>
        <v>-1</v>
      </c>
      <c r="AE4805" s="1">
        <f>IF(data[[#This Row],[type]]="score",RANK(data[[#This Row],[score]],data[score])+COUNTIF($AD$3:AD4805,AD4805)-1,0)</f>
        <v>0</v>
      </c>
    </row>
    <row r="4806" spans="24:31" x14ac:dyDescent="0.25">
      <c r="X4806" s="1"/>
      <c r="Y4806" s="1"/>
      <c r="AD4806">
        <f>IF(data[[#This Row],[type]]="score",SUMPRODUCT($J$1:$AC$1,data[[#This Row],[ci.hts_index]:[stat.tb]]),-1)</f>
        <v>-1</v>
      </c>
      <c r="AE4806" s="1">
        <f>IF(data[[#This Row],[type]]="score",RANK(data[[#This Row],[score]],data[score])+COUNTIF($AD$3:AD4806,AD4806)-1,0)</f>
        <v>0</v>
      </c>
    </row>
    <row r="4807" spans="24:31" x14ac:dyDescent="0.25">
      <c r="X4807" s="1"/>
      <c r="Y4807" s="1"/>
      <c r="AD4807">
        <f>IF(data[[#This Row],[type]]="score",SUMPRODUCT($J$1:$AC$1,data[[#This Row],[ci.hts_index]:[stat.tb]]),-1)</f>
        <v>-1</v>
      </c>
      <c r="AE4807" s="1">
        <f>IF(data[[#This Row],[type]]="score",RANK(data[[#This Row],[score]],data[score])+COUNTIF($AD$3:AD4807,AD4807)-1,0)</f>
        <v>0</v>
      </c>
    </row>
    <row r="4808" spans="24:31" x14ac:dyDescent="0.25">
      <c r="X4808" s="1"/>
      <c r="Y4808" s="1"/>
      <c r="AD4808">
        <f>IF(data[[#This Row],[type]]="score",SUMPRODUCT($J$1:$AC$1,data[[#This Row],[ci.hts_index]:[stat.tb]]),-1)</f>
        <v>-1</v>
      </c>
      <c r="AE4808" s="1">
        <f>IF(data[[#This Row],[type]]="score",RANK(data[[#This Row],[score]],data[score])+COUNTIF($AD$3:AD4808,AD4808)-1,0)</f>
        <v>0</v>
      </c>
    </row>
    <row r="4809" spans="24:31" x14ac:dyDescent="0.25">
      <c r="X4809" s="1"/>
      <c r="Y4809" s="1"/>
      <c r="AD4809">
        <f>IF(data[[#This Row],[type]]="score",SUMPRODUCT($J$1:$AC$1,data[[#This Row],[ci.hts_index]:[stat.tb]]),-1)</f>
        <v>-1</v>
      </c>
      <c r="AE4809" s="1">
        <f>IF(data[[#This Row],[type]]="score",RANK(data[[#This Row],[score]],data[score])+COUNTIF($AD$3:AD4809,AD4809)-1,0)</f>
        <v>0</v>
      </c>
    </row>
    <row r="4810" spans="24:31" x14ac:dyDescent="0.25">
      <c r="X4810" s="1"/>
      <c r="Y4810" s="1"/>
      <c r="AD4810">
        <f>IF(data[[#This Row],[type]]="score",SUMPRODUCT($J$1:$AC$1,data[[#This Row],[ci.hts_index]:[stat.tb]]),-1)</f>
        <v>-1</v>
      </c>
      <c r="AE4810" s="1">
        <f>IF(data[[#This Row],[type]]="score",RANK(data[[#This Row],[score]],data[score])+COUNTIF($AD$3:AD4810,AD4810)-1,0)</f>
        <v>0</v>
      </c>
    </row>
    <row r="4811" spans="24:31" x14ac:dyDescent="0.25">
      <c r="X4811" s="1"/>
      <c r="Y4811" s="1"/>
      <c r="AD4811">
        <f>IF(data[[#This Row],[type]]="score",SUMPRODUCT($J$1:$AC$1,data[[#This Row],[ci.hts_index]:[stat.tb]]),-1)</f>
        <v>-1</v>
      </c>
      <c r="AE4811" s="1">
        <f>IF(data[[#This Row],[type]]="score",RANK(data[[#This Row],[score]],data[score])+COUNTIF($AD$3:AD4811,AD4811)-1,0)</f>
        <v>0</v>
      </c>
    </row>
    <row r="4812" spans="24:31" x14ac:dyDescent="0.25">
      <c r="X4812" s="1"/>
      <c r="Y4812" s="1"/>
      <c r="AD4812">
        <f>IF(data[[#This Row],[type]]="score",SUMPRODUCT($J$1:$AC$1,data[[#This Row],[ci.hts_index]:[stat.tb]]),-1)</f>
        <v>-1</v>
      </c>
      <c r="AE4812" s="1">
        <f>IF(data[[#This Row],[type]]="score",RANK(data[[#This Row],[score]],data[score])+COUNTIF($AD$3:AD4812,AD4812)-1,0)</f>
        <v>0</v>
      </c>
    </row>
    <row r="4813" spans="24:31" x14ac:dyDescent="0.25">
      <c r="X4813" s="1"/>
      <c r="Y4813" s="1"/>
      <c r="AD4813">
        <f>IF(data[[#This Row],[type]]="score",SUMPRODUCT($J$1:$AC$1,data[[#This Row],[ci.hts_index]:[stat.tb]]),-1)</f>
        <v>-1</v>
      </c>
      <c r="AE4813" s="1">
        <f>IF(data[[#This Row],[type]]="score",RANK(data[[#This Row],[score]],data[score])+COUNTIF($AD$3:AD4813,AD4813)-1,0)</f>
        <v>0</v>
      </c>
    </row>
    <row r="4814" spans="24:31" x14ac:dyDescent="0.25">
      <c r="X4814" s="1"/>
      <c r="Y4814" s="1"/>
      <c r="AD4814">
        <f>IF(data[[#This Row],[type]]="score",SUMPRODUCT($J$1:$AC$1,data[[#This Row],[ci.hts_index]:[stat.tb]]),-1)</f>
        <v>-1</v>
      </c>
      <c r="AE4814" s="1">
        <f>IF(data[[#This Row],[type]]="score",RANK(data[[#This Row],[score]],data[score])+COUNTIF($AD$3:AD4814,AD4814)-1,0)</f>
        <v>0</v>
      </c>
    </row>
    <row r="4815" spans="24:31" x14ac:dyDescent="0.25">
      <c r="X4815" s="1"/>
      <c r="Y4815" s="1"/>
      <c r="AD4815">
        <f>IF(data[[#This Row],[type]]="score",SUMPRODUCT($J$1:$AC$1,data[[#This Row],[ci.hts_index]:[stat.tb]]),-1)</f>
        <v>-1</v>
      </c>
      <c r="AE4815" s="1">
        <f>IF(data[[#This Row],[type]]="score",RANK(data[[#This Row],[score]],data[score])+COUNTIF($AD$3:AD4815,AD4815)-1,0)</f>
        <v>0</v>
      </c>
    </row>
    <row r="4816" spans="24:31" x14ac:dyDescent="0.25">
      <c r="X4816" s="1"/>
      <c r="Y4816" s="1"/>
      <c r="AD4816">
        <f>IF(data[[#This Row],[type]]="score",SUMPRODUCT($J$1:$AC$1,data[[#This Row],[ci.hts_index]:[stat.tb]]),-1)</f>
        <v>-1</v>
      </c>
      <c r="AE4816" s="1">
        <f>IF(data[[#This Row],[type]]="score",RANK(data[[#This Row],[score]],data[score])+COUNTIF($AD$3:AD4816,AD4816)-1,0)</f>
        <v>0</v>
      </c>
    </row>
    <row r="4817" spans="24:31" x14ac:dyDescent="0.25">
      <c r="X4817" s="1"/>
      <c r="Y4817" s="1"/>
      <c r="AD4817">
        <f>IF(data[[#This Row],[type]]="score",SUMPRODUCT($J$1:$AC$1,data[[#This Row],[ci.hts_index]:[stat.tb]]),-1)</f>
        <v>-1</v>
      </c>
      <c r="AE4817" s="1">
        <f>IF(data[[#This Row],[type]]="score",RANK(data[[#This Row],[score]],data[score])+COUNTIF($AD$3:AD4817,AD4817)-1,0)</f>
        <v>0</v>
      </c>
    </row>
    <row r="4818" spans="24:31" x14ac:dyDescent="0.25">
      <c r="X4818" s="1"/>
      <c r="Y4818" s="1"/>
      <c r="AD4818">
        <f>IF(data[[#This Row],[type]]="score",SUMPRODUCT($J$1:$AC$1,data[[#This Row],[ci.hts_index]:[stat.tb]]),-1)</f>
        <v>-1</v>
      </c>
      <c r="AE4818" s="1">
        <f>IF(data[[#This Row],[type]]="score",RANK(data[[#This Row],[score]],data[score])+COUNTIF($AD$3:AD4818,AD4818)-1,0)</f>
        <v>0</v>
      </c>
    </row>
    <row r="4819" spans="24:31" x14ac:dyDescent="0.25">
      <c r="X4819" s="1"/>
      <c r="Y4819" s="1"/>
      <c r="AD4819">
        <f>IF(data[[#This Row],[type]]="score",SUMPRODUCT($J$1:$AC$1,data[[#This Row],[ci.hts_index]:[stat.tb]]),-1)</f>
        <v>-1</v>
      </c>
      <c r="AE4819" s="1">
        <f>IF(data[[#This Row],[type]]="score",RANK(data[[#This Row],[score]],data[score])+COUNTIF($AD$3:AD4819,AD4819)-1,0)</f>
        <v>0</v>
      </c>
    </row>
    <row r="4820" spans="24:31" x14ac:dyDescent="0.25">
      <c r="X4820" s="1"/>
      <c r="Y4820" s="1"/>
      <c r="AD4820">
        <f>IF(data[[#This Row],[type]]="score",SUMPRODUCT($J$1:$AC$1,data[[#This Row],[ci.hts_index]:[stat.tb]]),-1)</f>
        <v>-1</v>
      </c>
      <c r="AE4820" s="1">
        <f>IF(data[[#This Row],[type]]="score",RANK(data[[#This Row],[score]],data[score])+COUNTIF($AD$3:AD4820,AD4820)-1,0)</f>
        <v>0</v>
      </c>
    </row>
    <row r="4821" spans="24:31" x14ac:dyDescent="0.25">
      <c r="X4821" s="1"/>
      <c r="Y4821" s="1"/>
      <c r="AD4821">
        <f>IF(data[[#This Row],[type]]="score",SUMPRODUCT($J$1:$AC$1,data[[#This Row],[ci.hts_index]:[stat.tb]]),-1)</f>
        <v>-1</v>
      </c>
      <c r="AE4821" s="1">
        <f>IF(data[[#This Row],[type]]="score",RANK(data[[#This Row],[score]],data[score])+COUNTIF($AD$3:AD4821,AD4821)-1,0)</f>
        <v>0</v>
      </c>
    </row>
    <row r="4822" spans="24:31" x14ac:dyDescent="0.25">
      <c r="X4822" s="1"/>
      <c r="Y4822" s="1"/>
      <c r="AD4822">
        <f>IF(data[[#This Row],[type]]="score",SUMPRODUCT($J$1:$AC$1,data[[#This Row],[ci.hts_index]:[stat.tb]]),-1)</f>
        <v>-1</v>
      </c>
      <c r="AE4822" s="1">
        <f>IF(data[[#This Row],[type]]="score",RANK(data[[#This Row],[score]],data[score])+COUNTIF($AD$3:AD4822,AD4822)-1,0)</f>
        <v>0</v>
      </c>
    </row>
    <row r="4823" spans="24:31" x14ac:dyDescent="0.25">
      <c r="X4823" s="1"/>
      <c r="Y4823" s="1"/>
      <c r="AD4823">
        <f>IF(data[[#This Row],[type]]="score",SUMPRODUCT($J$1:$AC$1,data[[#This Row],[ci.hts_index]:[stat.tb]]),-1)</f>
        <v>-1</v>
      </c>
      <c r="AE4823" s="1">
        <f>IF(data[[#This Row],[type]]="score",RANK(data[[#This Row],[score]],data[score])+COUNTIF($AD$3:AD4823,AD4823)-1,0)</f>
        <v>0</v>
      </c>
    </row>
    <row r="4824" spans="24:31" x14ac:dyDescent="0.25">
      <c r="X4824" s="1"/>
      <c r="Y4824" s="1"/>
      <c r="AD4824">
        <f>IF(data[[#This Row],[type]]="score",SUMPRODUCT($J$1:$AC$1,data[[#This Row],[ci.hts_index]:[stat.tb]]),-1)</f>
        <v>-1</v>
      </c>
      <c r="AE4824" s="1">
        <f>IF(data[[#This Row],[type]]="score",RANK(data[[#This Row],[score]],data[score])+COUNTIF($AD$3:AD4824,AD4824)-1,0)</f>
        <v>0</v>
      </c>
    </row>
    <row r="4825" spans="24:31" x14ac:dyDescent="0.25">
      <c r="X4825" s="1"/>
      <c r="Y4825" s="1"/>
      <c r="AD4825">
        <f>IF(data[[#This Row],[type]]="score",SUMPRODUCT($J$1:$AC$1,data[[#This Row],[ci.hts_index]:[stat.tb]]),-1)</f>
        <v>-1</v>
      </c>
      <c r="AE4825" s="1">
        <f>IF(data[[#This Row],[type]]="score",RANK(data[[#This Row],[score]],data[score])+COUNTIF($AD$3:AD4825,AD4825)-1,0)</f>
        <v>0</v>
      </c>
    </row>
    <row r="4826" spans="24:31" x14ac:dyDescent="0.25">
      <c r="X4826" s="1"/>
      <c r="Y4826" s="1"/>
      <c r="AD4826">
        <f>IF(data[[#This Row],[type]]="score",SUMPRODUCT($J$1:$AC$1,data[[#This Row],[ci.hts_index]:[stat.tb]]),-1)</f>
        <v>-1</v>
      </c>
      <c r="AE4826" s="1">
        <f>IF(data[[#This Row],[type]]="score",RANK(data[[#This Row],[score]],data[score])+COUNTIF($AD$3:AD4826,AD4826)-1,0)</f>
        <v>0</v>
      </c>
    </row>
    <row r="4827" spans="24:31" x14ac:dyDescent="0.25">
      <c r="X4827" s="1"/>
      <c r="Y4827" s="1"/>
      <c r="AD4827">
        <f>IF(data[[#This Row],[type]]="score",SUMPRODUCT($J$1:$AC$1,data[[#This Row],[ci.hts_index]:[stat.tb]]),-1)</f>
        <v>-1</v>
      </c>
      <c r="AE4827" s="1">
        <f>IF(data[[#This Row],[type]]="score",RANK(data[[#This Row],[score]],data[score])+COUNTIF($AD$3:AD4827,AD4827)-1,0)</f>
        <v>0</v>
      </c>
    </row>
    <row r="4828" spans="24:31" x14ac:dyDescent="0.25">
      <c r="X4828" s="1"/>
      <c r="Y4828" s="1"/>
      <c r="AD4828">
        <f>IF(data[[#This Row],[type]]="score",SUMPRODUCT($J$1:$AC$1,data[[#This Row],[ci.hts_index]:[stat.tb]]),-1)</f>
        <v>-1</v>
      </c>
      <c r="AE4828" s="1">
        <f>IF(data[[#This Row],[type]]="score",RANK(data[[#This Row],[score]],data[score])+COUNTIF($AD$3:AD4828,AD4828)-1,0)</f>
        <v>0</v>
      </c>
    </row>
    <row r="4829" spans="24:31" x14ac:dyDescent="0.25">
      <c r="X4829" s="1"/>
      <c r="Y4829" s="1"/>
      <c r="AD4829">
        <f>IF(data[[#This Row],[type]]="score",SUMPRODUCT($J$1:$AC$1,data[[#This Row],[ci.hts_index]:[stat.tb]]),-1)</f>
        <v>-1</v>
      </c>
      <c r="AE4829" s="1">
        <f>IF(data[[#This Row],[type]]="score",RANK(data[[#This Row],[score]],data[score])+COUNTIF($AD$3:AD4829,AD4829)-1,0)</f>
        <v>0</v>
      </c>
    </row>
    <row r="4830" spans="24:31" x14ac:dyDescent="0.25">
      <c r="X4830" s="1"/>
      <c r="Y4830" s="1"/>
      <c r="AD4830">
        <f>IF(data[[#This Row],[type]]="score",SUMPRODUCT($J$1:$AC$1,data[[#This Row],[ci.hts_index]:[stat.tb]]),-1)</f>
        <v>-1</v>
      </c>
      <c r="AE4830" s="1">
        <f>IF(data[[#This Row],[type]]="score",RANK(data[[#This Row],[score]],data[score])+COUNTIF($AD$3:AD4830,AD4830)-1,0)</f>
        <v>0</v>
      </c>
    </row>
    <row r="4831" spans="24:31" x14ac:dyDescent="0.25">
      <c r="X4831" s="1"/>
      <c r="Y4831" s="1"/>
      <c r="AD4831">
        <f>IF(data[[#This Row],[type]]="score",SUMPRODUCT($J$1:$AC$1,data[[#This Row],[ci.hts_index]:[stat.tb]]),-1)</f>
        <v>-1</v>
      </c>
      <c r="AE4831" s="1">
        <f>IF(data[[#This Row],[type]]="score",RANK(data[[#This Row],[score]],data[score])+COUNTIF($AD$3:AD4831,AD4831)-1,0)</f>
        <v>0</v>
      </c>
    </row>
    <row r="4832" spans="24:31" x14ac:dyDescent="0.25">
      <c r="X4832" s="1"/>
      <c r="Y4832" s="1"/>
      <c r="AD4832">
        <f>IF(data[[#This Row],[type]]="score",SUMPRODUCT($J$1:$AC$1,data[[#This Row],[ci.hts_index]:[stat.tb]]),-1)</f>
        <v>-1</v>
      </c>
      <c r="AE4832" s="1">
        <f>IF(data[[#This Row],[type]]="score",RANK(data[[#This Row],[score]],data[score])+COUNTIF($AD$3:AD4832,AD4832)-1,0)</f>
        <v>0</v>
      </c>
    </row>
    <row r="4833" spans="24:31" x14ac:dyDescent="0.25">
      <c r="X4833" s="1"/>
      <c r="Y4833" s="1"/>
      <c r="AD4833">
        <f>IF(data[[#This Row],[type]]="score",SUMPRODUCT($J$1:$AC$1,data[[#This Row],[ci.hts_index]:[stat.tb]]),-1)</f>
        <v>-1</v>
      </c>
      <c r="AE4833" s="1">
        <f>IF(data[[#This Row],[type]]="score",RANK(data[[#This Row],[score]],data[score])+COUNTIF($AD$3:AD4833,AD4833)-1,0)</f>
        <v>0</v>
      </c>
    </row>
    <row r="4834" spans="24:31" x14ac:dyDescent="0.25">
      <c r="X4834" s="1"/>
      <c r="Y4834" s="1"/>
      <c r="AD4834">
        <f>IF(data[[#This Row],[type]]="score",SUMPRODUCT($J$1:$AC$1,data[[#This Row],[ci.hts_index]:[stat.tb]]),-1)</f>
        <v>-1</v>
      </c>
      <c r="AE4834" s="1">
        <f>IF(data[[#This Row],[type]]="score",RANK(data[[#This Row],[score]],data[score])+COUNTIF($AD$3:AD4834,AD4834)-1,0)</f>
        <v>0</v>
      </c>
    </row>
    <row r="4835" spans="24:31" x14ac:dyDescent="0.25">
      <c r="X4835" s="1"/>
      <c r="Y4835" s="1"/>
      <c r="AD4835">
        <f>IF(data[[#This Row],[type]]="score",SUMPRODUCT($J$1:$AC$1,data[[#This Row],[ci.hts_index]:[stat.tb]]),-1)</f>
        <v>-1</v>
      </c>
      <c r="AE4835" s="1">
        <f>IF(data[[#This Row],[type]]="score",RANK(data[[#This Row],[score]],data[score])+COUNTIF($AD$3:AD4835,AD4835)-1,0)</f>
        <v>0</v>
      </c>
    </row>
    <row r="4836" spans="24:31" x14ac:dyDescent="0.25">
      <c r="X4836" s="1"/>
      <c r="Y4836" s="1"/>
      <c r="AD4836">
        <f>IF(data[[#This Row],[type]]="score",SUMPRODUCT($J$1:$AC$1,data[[#This Row],[ci.hts_index]:[stat.tb]]),-1)</f>
        <v>-1</v>
      </c>
      <c r="AE4836" s="1">
        <f>IF(data[[#This Row],[type]]="score",RANK(data[[#This Row],[score]],data[score])+COUNTIF($AD$3:AD4836,AD4836)-1,0)</f>
        <v>0</v>
      </c>
    </row>
    <row r="4837" spans="24:31" x14ac:dyDescent="0.25">
      <c r="X4837" s="1"/>
      <c r="Y4837" s="1"/>
      <c r="AD4837">
        <f>IF(data[[#This Row],[type]]="score",SUMPRODUCT($J$1:$AC$1,data[[#This Row],[ci.hts_index]:[stat.tb]]),-1)</f>
        <v>-1</v>
      </c>
      <c r="AE4837" s="1">
        <f>IF(data[[#This Row],[type]]="score",RANK(data[[#This Row],[score]],data[score])+COUNTIF($AD$3:AD4837,AD4837)-1,0)</f>
        <v>0</v>
      </c>
    </row>
    <row r="4838" spans="24:31" x14ac:dyDescent="0.25">
      <c r="X4838" s="1"/>
      <c r="Y4838" s="1"/>
      <c r="AD4838">
        <f>IF(data[[#This Row],[type]]="score",SUMPRODUCT($J$1:$AC$1,data[[#This Row],[ci.hts_index]:[stat.tb]]),-1)</f>
        <v>-1</v>
      </c>
      <c r="AE4838" s="1">
        <f>IF(data[[#This Row],[type]]="score",RANK(data[[#This Row],[score]],data[score])+COUNTIF($AD$3:AD4838,AD4838)-1,0)</f>
        <v>0</v>
      </c>
    </row>
    <row r="4839" spans="24:31" x14ac:dyDescent="0.25">
      <c r="X4839" s="1"/>
      <c r="Y4839" s="1"/>
      <c r="AD4839">
        <f>IF(data[[#This Row],[type]]="score",SUMPRODUCT($J$1:$AC$1,data[[#This Row],[ci.hts_index]:[stat.tb]]),-1)</f>
        <v>-1</v>
      </c>
      <c r="AE4839" s="1">
        <f>IF(data[[#This Row],[type]]="score",RANK(data[[#This Row],[score]],data[score])+COUNTIF($AD$3:AD4839,AD4839)-1,0)</f>
        <v>0</v>
      </c>
    </row>
    <row r="4840" spans="24:31" x14ac:dyDescent="0.25">
      <c r="X4840" s="1"/>
      <c r="Y4840" s="1"/>
      <c r="AD4840">
        <f>IF(data[[#This Row],[type]]="score",SUMPRODUCT($J$1:$AC$1,data[[#This Row],[ci.hts_index]:[stat.tb]]),-1)</f>
        <v>-1</v>
      </c>
      <c r="AE4840" s="1">
        <f>IF(data[[#This Row],[type]]="score",RANK(data[[#This Row],[score]],data[score])+COUNTIF($AD$3:AD4840,AD4840)-1,0)</f>
        <v>0</v>
      </c>
    </row>
    <row r="4841" spans="24:31" x14ac:dyDescent="0.25">
      <c r="X4841" s="1"/>
      <c r="Y4841" s="1"/>
      <c r="AD4841">
        <f>IF(data[[#This Row],[type]]="score",SUMPRODUCT($J$1:$AC$1,data[[#This Row],[ci.hts_index]:[stat.tb]]),-1)</f>
        <v>-1</v>
      </c>
      <c r="AE4841" s="1">
        <f>IF(data[[#This Row],[type]]="score",RANK(data[[#This Row],[score]],data[score])+COUNTIF($AD$3:AD4841,AD4841)-1,0)</f>
        <v>0</v>
      </c>
    </row>
    <row r="4842" spans="24:31" x14ac:dyDescent="0.25">
      <c r="X4842" s="1"/>
      <c r="Y4842" s="1"/>
      <c r="AD4842">
        <f>IF(data[[#This Row],[type]]="score",SUMPRODUCT($J$1:$AC$1,data[[#This Row],[ci.hts_index]:[stat.tb]]),-1)</f>
        <v>-1</v>
      </c>
      <c r="AE4842" s="1">
        <f>IF(data[[#This Row],[type]]="score",RANK(data[[#This Row],[score]],data[score])+COUNTIF($AD$3:AD4842,AD4842)-1,0)</f>
        <v>0</v>
      </c>
    </row>
    <row r="4843" spans="24:31" x14ac:dyDescent="0.25">
      <c r="X4843" s="1"/>
      <c r="Y4843" s="1"/>
      <c r="AD4843">
        <f>IF(data[[#This Row],[type]]="score",SUMPRODUCT($J$1:$AC$1,data[[#This Row],[ci.hts_index]:[stat.tb]]),-1)</f>
        <v>-1</v>
      </c>
      <c r="AE4843" s="1">
        <f>IF(data[[#This Row],[type]]="score",RANK(data[[#This Row],[score]],data[score])+COUNTIF($AD$3:AD4843,AD4843)-1,0)</f>
        <v>0</v>
      </c>
    </row>
    <row r="4844" spans="24:31" x14ac:dyDescent="0.25">
      <c r="X4844" s="1"/>
      <c r="Y4844" s="1"/>
      <c r="AD4844">
        <f>IF(data[[#This Row],[type]]="score",SUMPRODUCT($J$1:$AC$1,data[[#This Row],[ci.hts_index]:[stat.tb]]),-1)</f>
        <v>-1</v>
      </c>
      <c r="AE4844" s="1">
        <f>IF(data[[#This Row],[type]]="score",RANK(data[[#This Row],[score]],data[score])+COUNTIF($AD$3:AD4844,AD4844)-1,0)</f>
        <v>0</v>
      </c>
    </row>
    <row r="4845" spans="24:31" x14ac:dyDescent="0.25">
      <c r="X4845" s="1"/>
      <c r="Y4845" s="1"/>
      <c r="AD4845">
        <f>IF(data[[#This Row],[type]]="score",SUMPRODUCT($J$1:$AC$1,data[[#This Row],[ci.hts_index]:[stat.tb]]),-1)</f>
        <v>-1</v>
      </c>
      <c r="AE4845" s="1">
        <f>IF(data[[#This Row],[type]]="score",RANK(data[[#This Row],[score]],data[score])+COUNTIF($AD$3:AD4845,AD4845)-1,0)</f>
        <v>0</v>
      </c>
    </row>
    <row r="4846" spans="24:31" x14ac:dyDescent="0.25">
      <c r="X4846" s="1"/>
      <c r="Y4846" s="1"/>
      <c r="AD4846">
        <f>IF(data[[#This Row],[type]]="score",SUMPRODUCT($J$1:$AC$1,data[[#This Row],[ci.hts_index]:[stat.tb]]),-1)</f>
        <v>-1</v>
      </c>
      <c r="AE4846" s="1">
        <f>IF(data[[#This Row],[type]]="score",RANK(data[[#This Row],[score]],data[score])+COUNTIF($AD$3:AD4846,AD4846)-1,0)</f>
        <v>0</v>
      </c>
    </row>
    <row r="4847" spans="24:31" x14ac:dyDescent="0.25">
      <c r="X4847" s="1"/>
      <c r="Y4847" s="1"/>
      <c r="AD4847">
        <f>IF(data[[#This Row],[type]]="score",SUMPRODUCT($J$1:$AC$1,data[[#This Row],[ci.hts_index]:[stat.tb]]),-1)</f>
        <v>-1</v>
      </c>
      <c r="AE4847" s="1">
        <f>IF(data[[#This Row],[type]]="score",RANK(data[[#This Row],[score]],data[score])+COUNTIF($AD$3:AD4847,AD4847)-1,0)</f>
        <v>0</v>
      </c>
    </row>
    <row r="4848" spans="24:31" x14ac:dyDescent="0.25">
      <c r="X4848" s="1"/>
      <c r="Y4848" s="1"/>
      <c r="AD4848">
        <f>IF(data[[#This Row],[type]]="score",SUMPRODUCT($J$1:$AC$1,data[[#This Row],[ci.hts_index]:[stat.tb]]),-1)</f>
        <v>-1</v>
      </c>
      <c r="AE4848" s="1">
        <f>IF(data[[#This Row],[type]]="score",RANK(data[[#This Row],[score]],data[score])+COUNTIF($AD$3:AD4848,AD4848)-1,0)</f>
        <v>0</v>
      </c>
    </row>
    <row r="4849" spans="24:31" x14ac:dyDescent="0.25">
      <c r="X4849" s="1"/>
      <c r="Y4849" s="1"/>
      <c r="AD4849">
        <f>IF(data[[#This Row],[type]]="score",SUMPRODUCT($J$1:$AC$1,data[[#This Row],[ci.hts_index]:[stat.tb]]),-1)</f>
        <v>-1</v>
      </c>
      <c r="AE4849" s="1">
        <f>IF(data[[#This Row],[type]]="score",RANK(data[[#This Row],[score]],data[score])+COUNTIF($AD$3:AD4849,AD4849)-1,0)</f>
        <v>0</v>
      </c>
    </row>
    <row r="4850" spans="24:31" x14ac:dyDescent="0.25">
      <c r="X4850" s="1"/>
      <c r="Y4850" s="1"/>
      <c r="AD4850">
        <f>IF(data[[#This Row],[type]]="score",SUMPRODUCT($J$1:$AC$1,data[[#This Row],[ci.hts_index]:[stat.tb]]),-1)</f>
        <v>-1</v>
      </c>
      <c r="AE4850" s="1">
        <f>IF(data[[#This Row],[type]]="score",RANK(data[[#This Row],[score]],data[score])+COUNTIF($AD$3:AD4850,AD4850)-1,0)</f>
        <v>0</v>
      </c>
    </row>
    <row r="4851" spans="24:31" x14ac:dyDescent="0.25">
      <c r="X4851" s="1"/>
      <c r="Y4851" s="1"/>
      <c r="AD4851">
        <f>IF(data[[#This Row],[type]]="score",SUMPRODUCT($J$1:$AC$1,data[[#This Row],[ci.hts_index]:[stat.tb]]),-1)</f>
        <v>-1</v>
      </c>
      <c r="AE4851" s="1">
        <f>IF(data[[#This Row],[type]]="score",RANK(data[[#This Row],[score]],data[score])+COUNTIF($AD$3:AD4851,AD4851)-1,0)</f>
        <v>0</v>
      </c>
    </row>
    <row r="4852" spans="24:31" x14ac:dyDescent="0.25">
      <c r="X4852" s="1"/>
      <c r="Y4852" s="1"/>
      <c r="AD4852">
        <f>IF(data[[#This Row],[type]]="score",SUMPRODUCT($J$1:$AC$1,data[[#This Row],[ci.hts_index]:[stat.tb]]),-1)</f>
        <v>-1</v>
      </c>
      <c r="AE4852" s="1">
        <f>IF(data[[#This Row],[type]]="score",RANK(data[[#This Row],[score]],data[score])+COUNTIF($AD$3:AD4852,AD4852)-1,0)</f>
        <v>0</v>
      </c>
    </row>
    <row r="4853" spans="24:31" x14ac:dyDescent="0.25">
      <c r="X4853" s="1"/>
      <c r="Y4853" s="1"/>
      <c r="AD4853">
        <f>IF(data[[#This Row],[type]]="score",SUMPRODUCT($J$1:$AC$1,data[[#This Row],[ci.hts_index]:[stat.tb]]),-1)</f>
        <v>-1</v>
      </c>
      <c r="AE4853" s="1">
        <f>IF(data[[#This Row],[type]]="score",RANK(data[[#This Row],[score]],data[score])+COUNTIF($AD$3:AD4853,AD4853)-1,0)</f>
        <v>0</v>
      </c>
    </row>
    <row r="4854" spans="24:31" x14ac:dyDescent="0.25">
      <c r="X4854" s="1"/>
      <c r="Y4854" s="1"/>
      <c r="AD4854">
        <f>IF(data[[#This Row],[type]]="score",SUMPRODUCT($J$1:$AC$1,data[[#This Row],[ci.hts_index]:[stat.tb]]),-1)</f>
        <v>-1</v>
      </c>
      <c r="AE4854" s="1">
        <f>IF(data[[#This Row],[type]]="score",RANK(data[[#This Row],[score]],data[score])+COUNTIF($AD$3:AD4854,AD4854)-1,0)</f>
        <v>0</v>
      </c>
    </row>
    <row r="4855" spans="24:31" x14ac:dyDescent="0.25">
      <c r="X4855" s="1"/>
      <c r="Y4855" s="1"/>
      <c r="AD4855">
        <f>IF(data[[#This Row],[type]]="score",SUMPRODUCT($J$1:$AC$1,data[[#This Row],[ci.hts_index]:[stat.tb]]),-1)</f>
        <v>-1</v>
      </c>
      <c r="AE4855" s="1">
        <f>IF(data[[#This Row],[type]]="score",RANK(data[[#This Row],[score]],data[score])+COUNTIF($AD$3:AD4855,AD4855)-1,0)</f>
        <v>0</v>
      </c>
    </row>
    <row r="4856" spans="24:31" x14ac:dyDescent="0.25">
      <c r="X4856" s="1"/>
      <c r="Y4856" s="1"/>
      <c r="AD4856">
        <f>IF(data[[#This Row],[type]]="score",SUMPRODUCT($J$1:$AC$1,data[[#This Row],[ci.hts_index]:[stat.tb]]),-1)</f>
        <v>-1</v>
      </c>
      <c r="AE4856" s="1">
        <f>IF(data[[#This Row],[type]]="score",RANK(data[[#This Row],[score]],data[score])+COUNTIF($AD$3:AD4856,AD4856)-1,0)</f>
        <v>0</v>
      </c>
    </row>
    <row r="4857" spans="24:31" x14ac:dyDescent="0.25">
      <c r="X4857" s="1"/>
      <c r="Y4857" s="1"/>
      <c r="AD4857">
        <f>IF(data[[#This Row],[type]]="score",SUMPRODUCT($J$1:$AC$1,data[[#This Row],[ci.hts_index]:[stat.tb]]),-1)</f>
        <v>-1</v>
      </c>
      <c r="AE4857" s="1">
        <f>IF(data[[#This Row],[type]]="score",RANK(data[[#This Row],[score]],data[score])+COUNTIF($AD$3:AD4857,AD4857)-1,0)</f>
        <v>0</v>
      </c>
    </row>
    <row r="4858" spans="24:31" x14ac:dyDescent="0.25">
      <c r="X4858" s="1"/>
      <c r="Y4858" s="1"/>
      <c r="AD4858">
        <f>IF(data[[#This Row],[type]]="score",SUMPRODUCT($J$1:$AC$1,data[[#This Row],[ci.hts_index]:[stat.tb]]),-1)</f>
        <v>-1</v>
      </c>
      <c r="AE4858" s="1">
        <f>IF(data[[#This Row],[type]]="score",RANK(data[[#This Row],[score]],data[score])+COUNTIF($AD$3:AD4858,AD4858)-1,0)</f>
        <v>0</v>
      </c>
    </row>
    <row r="4859" spans="24:31" x14ac:dyDescent="0.25">
      <c r="X4859" s="1"/>
      <c r="Y4859" s="1"/>
      <c r="AD4859">
        <f>IF(data[[#This Row],[type]]="score",SUMPRODUCT($J$1:$AC$1,data[[#This Row],[ci.hts_index]:[stat.tb]]),-1)</f>
        <v>-1</v>
      </c>
      <c r="AE4859" s="1">
        <f>IF(data[[#This Row],[type]]="score",RANK(data[[#This Row],[score]],data[score])+COUNTIF($AD$3:AD4859,AD4859)-1,0)</f>
        <v>0</v>
      </c>
    </row>
    <row r="4860" spans="24:31" x14ac:dyDescent="0.25">
      <c r="X4860" s="1"/>
      <c r="Y4860" s="1"/>
      <c r="AD4860">
        <f>IF(data[[#This Row],[type]]="score",SUMPRODUCT($J$1:$AC$1,data[[#This Row],[ci.hts_index]:[stat.tb]]),-1)</f>
        <v>-1</v>
      </c>
      <c r="AE4860" s="1">
        <f>IF(data[[#This Row],[type]]="score",RANK(data[[#This Row],[score]],data[score])+COUNTIF($AD$3:AD4860,AD4860)-1,0)</f>
        <v>0</v>
      </c>
    </row>
    <row r="4861" spans="24:31" x14ac:dyDescent="0.25">
      <c r="X4861" s="1"/>
      <c r="Y4861" s="1"/>
      <c r="AD4861">
        <f>IF(data[[#This Row],[type]]="score",SUMPRODUCT($J$1:$AC$1,data[[#This Row],[ci.hts_index]:[stat.tb]]),-1)</f>
        <v>-1</v>
      </c>
      <c r="AE4861" s="1">
        <f>IF(data[[#This Row],[type]]="score",RANK(data[[#This Row],[score]],data[score])+COUNTIF($AD$3:AD4861,AD4861)-1,0)</f>
        <v>0</v>
      </c>
    </row>
    <row r="4862" spans="24:31" x14ac:dyDescent="0.25">
      <c r="X4862" s="1"/>
      <c r="Y4862" s="1"/>
      <c r="AD4862">
        <f>IF(data[[#This Row],[type]]="score",SUMPRODUCT($J$1:$AC$1,data[[#This Row],[ci.hts_index]:[stat.tb]]),-1)</f>
        <v>-1</v>
      </c>
      <c r="AE4862" s="1">
        <f>IF(data[[#This Row],[type]]="score",RANK(data[[#This Row],[score]],data[score])+COUNTIF($AD$3:AD4862,AD4862)-1,0)</f>
        <v>0</v>
      </c>
    </row>
    <row r="4863" spans="24:31" x14ac:dyDescent="0.25">
      <c r="X4863" s="1"/>
      <c r="Y4863" s="1"/>
      <c r="AD4863">
        <f>IF(data[[#This Row],[type]]="score",SUMPRODUCT($J$1:$AC$1,data[[#This Row],[ci.hts_index]:[stat.tb]]),-1)</f>
        <v>-1</v>
      </c>
      <c r="AE4863" s="1">
        <f>IF(data[[#This Row],[type]]="score",RANK(data[[#This Row],[score]],data[score])+COUNTIF($AD$3:AD4863,AD4863)-1,0)</f>
        <v>0</v>
      </c>
    </row>
    <row r="4864" spans="24:31" x14ac:dyDescent="0.25">
      <c r="X4864" s="1"/>
      <c r="Y4864" s="1"/>
      <c r="AD4864">
        <f>IF(data[[#This Row],[type]]="score",SUMPRODUCT($J$1:$AC$1,data[[#This Row],[ci.hts_index]:[stat.tb]]),-1)</f>
        <v>-1</v>
      </c>
      <c r="AE4864" s="1">
        <f>IF(data[[#This Row],[type]]="score",RANK(data[[#This Row],[score]],data[score])+COUNTIF($AD$3:AD4864,AD4864)-1,0)</f>
        <v>0</v>
      </c>
    </row>
    <row r="4865" spans="24:31" x14ac:dyDescent="0.25">
      <c r="X4865" s="1"/>
      <c r="Y4865" s="1"/>
      <c r="AD4865">
        <f>IF(data[[#This Row],[type]]="score",SUMPRODUCT($J$1:$AC$1,data[[#This Row],[ci.hts_index]:[stat.tb]]),-1)</f>
        <v>-1</v>
      </c>
      <c r="AE4865" s="1">
        <f>IF(data[[#This Row],[type]]="score",RANK(data[[#This Row],[score]],data[score])+COUNTIF($AD$3:AD4865,AD4865)-1,0)</f>
        <v>0</v>
      </c>
    </row>
    <row r="4866" spans="24:31" x14ac:dyDescent="0.25">
      <c r="X4866" s="1"/>
      <c r="Y4866" s="1"/>
      <c r="AD4866">
        <f>IF(data[[#This Row],[type]]="score",SUMPRODUCT($J$1:$AC$1,data[[#This Row],[ci.hts_index]:[stat.tb]]),-1)</f>
        <v>-1</v>
      </c>
      <c r="AE4866" s="1">
        <f>IF(data[[#This Row],[type]]="score",RANK(data[[#This Row],[score]],data[score])+COUNTIF($AD$3:AD4866,AD4866)-1,0)</f>
        <v>0</v>
      </c>
    </row>
    <row r="4867" spans="24:31" x14ac:dyDescent="0.25">
      <c r="X4867" s="1"/>
      <c r="Y4867" s="1"/>
      <c r="AD4867">
        <f>IF(data[[#This Row],[type]]="score",SUMPRODUCT($J$1:$AC$1,data[[#This Row],[ci.hts_index]:[stat.tb]]),-1)</f>
        <v>-1</v>
      </c>
      <c r="AE4867" s="1">
        <f>IF(data[[#This Row],[type]]="score",RANK(data[[#This Row],[score]],data[score])+COUNTIF($AD$3:AD4867,AD4867)-1,0)</f>
        <v>0</v>
      </c>
    </row>
    <row r="4868" spans="24:31" x14ac:dyDescent="0.25">
      <c r="X4868" s="1"/>
      <c r="Y4868" s="1"/>
      <c r="AD4868">
        <f>IF(data[[#This Row],[type]]="score",SUMPRODUCT($J$1:$AC$1,data[[#This Row],[ci.hts_index]:[stat.tb]]),-1)</f>
        <v>-1</v>
      </c>
      <c r="AE4868" s="1">
        <f>IF(data[[#This Row],[type]]="score",RANK(data[[#This Row],[score]],data[score])+COUNTIF($AD$3:AD4868,AD4868)-1,0)</f>
        <v>0</v>
      </c>
    </row>
    <row r="4869" spans="24:31" x14ac:dyDescent="0.25">
      <c r="X4869" s="1"/>
      <c r="Y4869" s="1"/>
      <c r="AD4869">
        <f>IF(data[[#This Row],[type]]="score",SUMPRODUCT($J$1:$AC$1,data[[#This Row],[ci.hts_index]:[stat.tb]]),-1)</f>
        <v>-1</v>
      </c>
      <c r="AE4869" s="1">
        <f>IF(data[[#This Row],[type]]="score",RANK(data[[#This Row],[score]],data[score])+COUNTIF($AD$3:AD4869,AD4869)-1,0)</f>
        <v>0</v>
      </c>
    </row>
    <row r="4870" spans="24:31" x14ac:dyDescent="0.25">
      <c r="X4870" s="1"/>
      <c r="Y4870" s="1"/>
      <c r="AD4870">
        <f>IF(data[[#This Row],[type]]="score",SUMPRODUCT($J$1:$AC$1,data[[#This Row],[ci.hts_index]:[stat.tb]]),-1)</f>
        <v>-1</v>
      </c>
      <c r="AE4870" s="1">
        <f>IF(data[[#This Row],[type]]="score",RANK(data[[#This Row],[score]],data[score])+COUNTIF($AD$3:AD4870,AD4870)-1,0)</f>
        <v>0</v>
      </c>
    </row>
    <row r="4871" spans="24:31" x14ac:dyDescent="0.25">
      <c r="X4871" s="1"/>
      <c r="Y4871" s="1"/>
      <c r="AD4871">
        <f>IF(data[[#This Row],[type]]="score",SUMPRODUCT($J$1:$AC$1,data[[#This Row],[ci.hts_index]:[stat.tb]]),-1)</f>
        <v>-1</v>
      </c>
      <c r="AE4871" s="1">
        <f>IF(data[[#This Row],[type]]="score",RANK(data[[#This Row],[score]],data[score])+COUNTIF($AD$3:AD4871,AD4871)-1,0)</f>
        <v>0</v>
      </c>
    </row>
    <row r="4872" spans="24:31" x14ac:dyDescent="0.25">
      <c r="X4872" s="1"/>
      <c r="Y4872" s="1"/>
      <c r="AD4872">
        <f>IF(data[[#This Row],[type]]="score",SUMPRODUCT($J$1:$AC$1,data[[#This Row],[ci.hts_index]:[stat.tb]]),-1)</f>
        <v>-1</v>
      </c>
      <c r="AE4872" s="1">
        <f>IF(data[[#This Row],[type]]="score",RANK(data[[#This Row],[score]],data[score])+COUNTIF($AD$3:AD4872,AD4872)-1,0)</f>
        <v>0</v>
      </c>
    </row>
    <row r="4873" spans="24:31" x14ac:dyDescent="0.25">
      <c r="X4873" s="1"/>
      <c r="Y4873" s="1"/>
      <c r="AD4873">
        <f>IF(data[[#This Row],[type]]="score",SUMPRODUCT($J$1:$AC$1,data[[#This Row],[ci.hts_index]:[stat.tb]]),-1)</f>
        <v>-1</v>
      </c>
      <c r="AE4873" s="1">
        <f>IF(data[[#This Row],[type]]="score",RANK(data[[#This Row],[score]],data[score])+COUNTIF($AD$3:AD4873,AD4873)-1,0)</f>
        <v>0</v>
      </c>
    </row>
    <row r="4874" spans="24:31" x14ac:dyDescent="0.25">
      <c r="X4874" s="1"/>
      <c r="Y4874" s="1"/>
      <c r="AD4874">
        <f>IF(data[[#This Row],[type]]="score",SUMPRODUCT($J$1:$AC$1,data[[#This Row],[ci.hts_index]:[stat.tb]]),-1)</f>
        <v>-1</v>
      </c>
      <c r="AE4874" s="1">
        <f>IF(data[[#This Row],[type]]="score",RANK(data[[#This Row],[score]],data[score])+COUNTIF($AD$3:AD4874,AD4874)-1,0)</f>
        <v>0</v>
      </c>
    </row>
    <row r="4875" spans="24:31" x14ac:dyDescent="0.25">
      <c r="X4875" s="1"/>
      <c r="Y4875" s="1"/>
      <c r="AD4875">
        <f>IF(data[[#This Row],[type]]="score",SUMPRODUCT($J$1:$AC$1,data[[#This Row],[ci.hts_index]:[stat.tb]]),-1)</f>
        <v>-1</v>
      </c>
      <c r="AE4875" s="1">
        <f>IF(data[[#This Row],[type]]="score",RANK(data[[#This Row],[score]],data[score])+COUNTIF($AD$3:AD4875,AD4875)-1,0)</f>
        <v>0</v>
      </c>
    </row>
    <row r="4876" spans="24:31" x14ac:dyDescent="0.25">
      <c r="X4876" s="1"/>
      <c r="Y4876" s="1"/>
      <c r="AD4876">
        <f>IF(data[[#This Row],[type]]="score",SUMPRODUCT($J$1:$AC$1,data[[#This Row],[ci.hts_index]:[stat.tb]]),-1)</f>
        <v>-1</v>
      </c>
      <c r="AE4876" s="1">
        <f>IF(data[[#This Row],[type]]="score",RANK(data[[#This Row],[score]],data[score])+COUNTIF($AD$3:AD4876,AD4876)-1,0)</f>
        <v>0</v>
      </c>
    </row>
    <row r="4877" spans="24:31" x14ac:dyDescent="0.25">
      <c r="X4877" s="1"/>
      <c r="Y4877" s="1"/>
      <c r="AD4877">
        <f>IF(data[[#This Row],[type]]="score",SUMPRODUCT($J$1:$AC$1,data[[#This Row],[ci.hts_index]:[stat.tb]]),-1)</f>
        <v>-1</v>
      </c>
      <c r="AE4877" s="1">
        <f>IF(data[[#This Row],[type]]="score",RANK(data[[#This Row],[score]],data[score])+COUNTIF($AD$3:AD4877,AD4877)-1,0)</f>
        <v>0</v>
      </c>
    </row>
    <row r="4878" spans="24:31" x14ac:dyDescent="0.25">
      <c r="X4878" s="1"/>
      <c r="Y4878" s="1"/>
      <c r="AD4878">
        <f>IF(data[[#This Row],[type]]="score",SUMPRODUCT($J$1:$AC$1,data[[#This Row],[ci.hts_index]:[stat.tb]]),-1)</f>
        <v>-1</v>
      </c>
      <c r="AE4878" s="1">
        <f>IF(data[[#This Row],[type]]="score",RANK(data[[#This Row],[score]],data[score])+COUNTIF($AD$3:AD4878,AD4878)-1,0)</f>
        <v>0</v>
      </c>
    </row>
    <row r="4879" spans="24:31" x14ac:dyDescent="0.25">
      <c r="X4879" s="1"/>
      <c r="Y4879" s="1"/>
      <c r="AD4879">
        <f>IF(data[[#This Row],[type]]="score",SUMPRODUCT($J$1:$AC$1,data[[#This Row],[ci.hts_index]:[stat.tb]]),-1)</f>
        <v>-1</v>
      </c>
      <c r="AE4879" s="1">
        <f>IF(data[[#This Row],[type]]="score",RANK(data[[#This Row],[score]],data[score])+COUNTIF($AD$3:AD4879,AD4879)-1,0)</f>
        <v>0</v>
      </c>
    </row>
    <row r="4880" spans="24:31" x14ac:dyDescent="0.25">
      <c r="X4880" s="1"/>
      <c r="Y4880" s="1"/>
      <c r="AD4880">
        <f>IF(data[[#This Row],[type]]="score",SUMPRODUCT($J$1:$AC$1,data[[#This Row],[ci.hts_index]:[stat.tb]]),-1)</f>
        <v>-1</v>
      </c>
      <c r="AE4880" s="1">
        <f>IF(data[[#This Row],[type]]="score",RANK(data[[#This Row],[score]],data[score])+COUNTIF($AD$3:AD4880,AD4880)-1,0)</f>
        <v>0</v>
      </c>
    </row>
    <row r="4881" spans="24:31" x14ac:dyDescent="0.25">
      <c r="X4881" s="1"/>
      <c r="Y4881" s="1"/>
      <c r="AD4881">
        <f>IF(data[[#This Row],[type]]="score",SUMPRODUCT($J$1:$AC$1,data[[#This Row],[ci.hts_index]:[stat.tb]]),-1)</f>
        <v>-1</v>
      </c>
      <c r="AE4881" s="1">
        <f>IF(data[[#This Row],[type]]="score",RANK(data[[#This Row],[score]],data[score])+COUNTIF($AD$3:AD4881,AD4881)-1,0)</f>
        <v>0</v>
      </c>
    </row>
    <row r="4882" spans="24:31" x14ac:dyDescent="0.25">
      <c r="X4882" s="1"/>
      <c r="Y4882" s="1"/>
      <c r="AD4882">
        <f>IF(data[[#This Row],[type]]="score",SUMPRODUCT($J$1:$AC$1,data[[#This Row],[ci.hts_index]:[stat.tb]]),-1)</f>
        <v>-1</v>
      </c>
      <c r="AE4882" s="1">
        <f>IF(data[[#This Row],[type]]="score",RANK(data[[#This Row],[score]],data[score])+COUNTIF($AD$3:AD4882,AD4882)-1,0)</f>
        <v>0</v>
      </c>
    </row>
    <row r="4883" spans="24:31" x14ac:dyDescent="0.25">
      <c r="X4883" s="1"/>
      <c r="Y4883" s="1"/>
      <c r="AD4883">
        <f>IF(data[[#This Row],[type]]="score",SUMPRODUCT($J$1:$AC$1,data[[#This Row],[ci.hts_index]:[stat.tb]]),-1)</f>
        <v>-1</v>
      </c>
      <c r="AE4883" s="1">
        <f>IF(data[[#This Row],[type]]="score",RANK(data[[#This Row],[score]],data[score])+COUNTIF($AD$3:AD4883,AD4883)-1,0)</f>
        <v>0</v>
      </c>
    </row>
    <row r="4884" spans="24:31" x14ac:dyDescent="0.25">
      <c r="X4884" s="1"/>
      <c r="Y4884" s="1"/>
      <c r="AD4884">
        <f>IF(data[[#This Row],[type]]="score",SUMPRODUCT($J$1:$AC$1,data[[#This Row],[ci.hts_index]:[stat.tb]]),-1)</f>
        <v>-1</v>
      </c>
      <c r="AE4884" s="1">
        <f>IF(data[[#This Row],[type]]="score",RANK(data[[#This Row],[score]],data[score])+COUNTIF($AD$3:AD4884,AD4884)-1,0)</f>
        <v>0</v>
      </c>
    </row>
    <row r="4885" spans="24:31" x14ac:dyDescent="0.25">
      <c r="X4885" s="1"/>
      <c r="Y4885" s="1"/>
      <c r="AD4885">
        <f>IF(data[[#This Row],[type]]="score",SUMPRODUCT($J$1:$AC$1,data[[#This Row],[ci.hts_index]:[stat.tb]]),-1)</f>
        <v>-1</v>
      </c>
      <c r="AE4885" s="1">
        <f>IF(data[[#This Row],[type]]="score",RANK(data[[#This Row],[score]],data[score])+COUNTIF($AD$3:AD4885,AD4885)-1,0)</f>
        <v>0</v>
      </c>
    </row>
    <row r="4886" spans="24:31" x14ac:dyDescent="0.25">
      <c r="X4886" s="1"/>
      <c r="Y4886" s="1"/>
      <c r="AD4886">
        <f>IF(data[[#This Row],[type]]="score",SUMPRODUCT($J$1:$AC$1,data[[#This Row],[ci.hts_index]:[stat.tb]]),-1)</f>
        <v>-1</v>
      </c>
      <c r="AE4886" s="1">
        <f>IF(data[[#This Row],[type]]="score",RANK(data[[#This Row],[score]],data[score])+COUNTIF($AD$3:AD4886,AD4886)-1,0)</f>
        <v>0</v>
      </c>
    </row>
    <row r="4887" spans="24:31" x14ac:dyDescent="0.25">
      <c r="X4887" s="1"/>
      <c r="Y4887" s="1"/>
      <c r="AD4887">
        <f>IF(data[[#This Row],[type]]="score",SUMPRODUCT($J$1:$AC$1,data[[#This Row],[ci.hts_index]:[stat.tb]]),-1)</f>
        <v>-1</v>
      </c>
      <c r="AE4887" s="1">
        <f>IF(data[[#This Row],[type]]="score",RANK(data[[#This Row],[score]],data[score])+COUNTIF($AD$3:AD4887,AD4887)-1,0)</f>
        <v>0</v>
      </c>
    </row>
    <row r="4888" spans="24:31" x14ac:dyDescent="0.25">
      <c r="X4888" s="1"/>
      <c r="Y4888" s="1"/>
      <c r="AD4888">
        <f>IF(data[[#This Row],[type]]="score",SUMPRODUCT($J$1:$AC$1,data[[#This Row],[ci.hts_index]:[stat.tb]]),-1)</f>
        <v>-1</v>
      </c>
      <c r="AE4888" s="1">
        <f>IF(data[[#This Row],[type]]="score",RANK(data[[#This Row],[score]],data[score])+COUNTIF($AD$3:AD4888,AD4888)-1,0)</f>
        <v>0</v>
      </c>
    </row>
    <row r="4889" spans="24:31" x14ac:dyDescent="0.25">
      <c r="X4889" s="1"/>
      <c r="Y4889" s="1"/>
      <c r="AD4889">
        <f>IF(data[[#This Row],[type]]="score",SUMPRODUCT($J$1:$AC$1,data[[#This Row],[ci.hts_index]:[stat.tb]]),-1)</f>
        <v>-1</v>
      </c>
      <c r="AE4889" s="1">
        <f>IF(data[[#This Row],[type]]="score",RANK(data[[#This Row],[score]],data[score])+COUNTIF($AD$3:AD4889,AD4889)-1,0)</f>
        <v>0</v>
      </c>
    </row>
    <row r="4890" spans="24:31" x14ac:dyDescent="0.25">
      <c r="X4890" s="1"/>
      <c r="Y4890" s="1"/>
      <c r="AD4890">
        <f>IF(data[[#This Row],[type]]="score",SUMPRODUCT($J$1:$AC$1,data[[#This Row],[ci.hts_index]:[stat.tb]]),-1)</f>
        <v>-1</v>
      </c>
      <c r="AE4890" s="1">
        <f>IF(data[[#This Row],[type]]="score",RANK(data[[#This Row],[score]],data[score])+COUNTIF($AD$3:AD4890,AD4890)-1,0)</f>
        <v>0</v>
      </c>
    </row>
    <row r="4891" spans="24:31" x14ac:dyDescent="0.25">
      <c r="X4891" s="1"/>
      <c r="Y4891" s="1"/>
      <c r="AD4891">
        <f>IF(data[[#This Row],[type]]="score",SUMPRODUCT($J$1:$AC$1,data[[#This Row],[ci.hts_index]:[stat.tb]]),-1)</f>
        <v>-1</v>
      </c>
      <c r="AE4891" s="1">
        <f>IF(data[[#This Row],[type]]="score",RANK(data[[#This Row],[score]],data[score])+COUNTIF($AD$3:AD4891,AD4891)-1,0)</f>
        <v>0</v>
      </c>
    </row>
    <row r="4892" spans="24:31" x14ac:dyDescent="0.25">
      <c r="X4892" s="1"/>
      <c r="Y4892" s="1"/>
      <c r="AD4892">
        <f>IF(data[[#This Row],[type]]="score",SUMPRODUCT($J$1:$AC$1,data[[#This Row],[ci.hts_index]:[stat.tb]]),-1)</f>
        <v>-1</v>
      </c>
      <c r="AE4892" s="1">
        <f>IF(data[[#This Row],[type]]="score",RANK(data[[#This Row],[score]],data[score])+COUNTIF($AD$3:AD4892,AD4892)-1,0)</f>
        <v>0</v>
      </c>
    </row>
    <row r="4893" spans="24:31" x14ac:dyDescent="0.25">
      <c r="X4893" s="1"/>
      <c r="Y4893" s="1"/>
      <c r="AD4893">
        <f>IF(data[[#This Row],[type]]="score",SUMPRODUCT($J$1:$AC$1,data[[#This Row],[ci.hts_index]:[stat.tb]]),-1)</f>
        <v>-1</v>
      </c>
      <c r="AE4893" s="1">
        <f>IF(data[[#This Row],[type]]="score",RANK(data[[#This Row],[score]],data[score])+COUNTIF($AD$3:AD4893,AD4893)-1,0)</f>
        <v>0</v>
      </c>
    </row>
    <row r="4894" spans="24:31" x14ac:dyDescent="0.25">
      <c r="X4894" s="1"/>
      <c r="Y4894" s="1"/>
      <c r="AD4894">
        <f>IF(data[[#This Row],[type]]="score",SUMPRODUCT($J$1:$AC$1,data[[#This Row],[ci.hts_index]:[stat.tb]]),-1)</f>
        <v>-1</v>
      </c>
      <c r="AE4894" s="1">
        <f>IF(data[[#This Row],[type]]="score",RANK(data[[#This Row],[score]],data[score])+COUNTIF($AD$3:AD4894,AD4894)-1,0)</f>
        <v>0</v>
      </c>
    </row>
    <row r="4895" spans="24:31" x14ac:dyDescent="0.25">
      <c r="X4895" s="1"/>
      <c r="Y4895" s="1"/>
      <c r="AD4895">
        <f>IF(data[[#This Row],[type]]="score",SUMPRODUCT($J$1:$AC$1,data[[#This Row],[ci.hts_index]:[stat.tb]]),-1)</f>
        <v>-1</v>
      </c>
      <c r="AE4895" s="1">
        <f>IF(data[[#This Row],[type]]="score",RANK(data[[#This Row],[score]],data[score])+COUNTIF($AD$3:AD4895,AD4895)-1,0)</f>
        <v>0</v>
      </c>
    </row>
    <row r="4896" spans="24:31" x14ac:dyDescent="0.25">
      <c r="X4896" s="1"/>
      <c r="Y4896" s="1"/>
      <c r="AD4896">
        <f>IF(data[[#This Row],[type]]="score",SUMPRODUCT($J$1:$AC$1,data[[#This Row],[ci.hts_index]:[stat.tb]]),-1)</f>
        <v>-1</v>
      </c>
      <c r="AE4896" s="1">
        <f>IF(data[[#This Row],[type]]="score",RANK(data[[#This Row],[score]],data[score])+COUNTIF($AD$3:AD4896,AD4896)-1,0)</f>
        <v>0</v>
      </c>
    </row>
    <row r="4897" spans="24:31" x14ac:dyDescent="0.25">
      <c r="X4897" s="1"/>
      <c r="Y4897" s="1"/>
      <c r="AD4897">
        <f>IF(data[[#This Row],[type]]="score",SUMPRODUCT($J$1:$AC$1,data[[#This Row],[ci.hts_index]:[stat.tb]]),-1)</f>
        <v>-1</v>
      </c>
      <c r="AE4897" s="1">
        <f>IF(data[[#This Row],[type]]="score",RANK(data[[#This Row],[score]],data[score])+COUNTIF($AD$3:AD4897,AD4897)-1,0)</f>
        <v>0</v>
      </c>
    </row>
    <row r="4898" spans="24:31" x14ac:dyDescent="0.25">
      <c r="X4898" s="1"/>
      <c r="Y4898" s="1"/>
      <c r="AD4898">
        <f>IF(data[[#This Row],[type]]="score",SUMPRODUCT($J$1:$AC$1,data[[#This Row],[ci.hts_index]:[stat.tb]]),-1)</f>
        <v>-1</v>
      </c>
      <c r="AE4898" s="1">
        <f>IF(data[[#This Row],[type]]="score",RANK(data[[#This Row],[score]],data[score])+COUNTIF($AD$3:AD4898,AD4898)-1,0)</f>
        <v>0</v>
      </c>
    </row>
    <row r="4899" spans="24:31" x14ac:dyDescent="0.25">
      <c r="X4899" s="1"/>
      <c r="Y4899" s="1"/>
      <c r="AD4899">
        <f>IF(data[[#This Row],[type]]="score",SUMPRODUCT($J$1:$AC$1,data[[#This Row],[ci.hts_index]:[stat.tb]]),-1)</f>
        <v>-1</v>
      </c>
      <c r="AE4899" s="1">
        <f>IF(data[[#This Row],[type]]="score",RANK(data[[#This Row],[score]],data[score])+COUNTIF($AD$3:AD4899,AD4899)-1,0)</f>
        <v>0</v>
      </c>
    </row>
    <row r="4900" spans="24:31" x14ac:dyDescent="0.25">
      <c r="X4900" s="1"/>
      <c r="Y4900" s="1"/>
      <c r="AD4900">
        <f>IF(data[[#This Row],[type]]="score",SUMPRODUCT($J$1:$AC$1,data[[#This Row],[ci.hts_index]:[stat.tb]]),-1)</f>
        <v>-1</v>
      </c>
      <c r="AE4900" s="1">
        <f>IF(data[[#This Row],[type]]="score",RANK(data[[#This Row],[score]],data[score])+COUNTIF($AD$3:AD4900,AD4900)-1,0)</f>
        <v>0</v>
      </c>
    </row>
    <row r="4901" spans="24:31" x14ac:dyDescent="0.25">
      <c r="X4901" s="1"/>
      <c r="Y4901" s="1"/>
      <c r="AD4901">
        <f>IF(data[[#This Row],[type]]="score",SUMPRODUCT($J$1:$AC$1,data[[#This Row],[ci.hts_index]:[stat.tb]]),-1)</f>
        <v>-1</v>
      </c>
      <c r="AE4901" s="1">
        <f>IF(data[[#This Row],[type]]="score",RANK(data[[#This Row],[score]],data[score])+COUNTIF($AD$3:AD4901,AD4901)-1,0)</f>
        <v>0</v>
      </c>
    </row>
    <row r="4902" spans="24:31" x14ac:dyDescent="0.25">
      <c r="X4902" s="1"/>
      <c r="Y4902" s="1"/>
      <c r="AD4902">
        <f>IF(data[[#This Row],[type]]="score",SUMPRODUCT($J$1:$AC$1,data[[#This Row],[ci.hts_index]:[stat.tb]]),-1)</f>
        <v>-1</v>
      </c>
      <c r="AE4902" s="1">
        <f>IF(data[[#This Row],[type]]="score",RANK(data[[#This Row],[score]],data[score])+COUNTIF($AD$3:AD4902,AD4902)-1,0)</f>
        <v>0</v>
      </c>
    </row>
    <row r="4903" spans="24:31" x14ac:dyDescent="0.25">
      <c r="X4903" s="1"/>
      <c r="Y4903" s="1"/>
      <c r="AD4903">
        <f>IF(data[[#This Row],[type]]="score",SUMPRODUCT($J$1:$AC$1,data[[#This Row],[ci.hts_index]:[stat.tb]]),-1)</f>
        <v>-1</v>
      </c>
      <c r="AE4903" s="1">
        <f>IF(data[[#This Row],[type]]="score",RANK(data[[#This Row],[score]],data[score])+COUNTIF($AD$3:AD4903,AD4903)-1,0)</f>
        <v>0</v>
      </c>
    </row>
    <row r="4904" spans="24:31" x14ac:dyDescent="0.25">
      <c r="X4904" s="1"/>
      <c r="Y4904" s="1"/>
      <c r="AD4904">
        <f>IF(data[[#This Row],[type]]="score",SUMPRODUCT($J$1:$AC$1,data[[#This Row],[ci.hts_index]:[stat.tb]]),-1)</f>
        <v>-1</v>
      </c>
      <c r="AE4904" s="1">
        <f>IF(data[[#This Row],[type]]="score",RANK(data[[#This Row],[score]],data[score])+COUNTIF($AD$3:AD4904,AD4904)-1,0)</f>
        <v>0</v>
      </c>
    </row>
    <row r="4905" spans="24:31" x14ac:dyDescent="0.25">
      <c r="X4905" s="1"/>
      <c r="Y4905" s="1"/>
      <c r="AD4905">
        <f>IF(data[[#This Row],[type]]="score",SUMPRODUCT($J$1:$AC$1,data[[#This Row],[ci.hts_index]:[stat.tb]]),-1)</f>
        <v>-1</v>
      </c>
      <c r="AE4905" s="1">
        <f>IF(data[[#This Row],[type]]="score",RANK(data[[#This Row],[score]],data[score])+COUNTIF($AD$3:AD4905,AD4905)-1,0)</f>
        <v>0</v>
      </c>
    </row>
    <row r="4906" spans="24:31" x14ac:dyDescent="0.25">
      <c r="X4906" s="1"/>
      <c r="Y4906" s="1"/>
      <c r="AD4906">
        <f>IF(data[[#This Row],[type]]="score",SUMPRODUCT($J$1:$AC$1,data[[#This Row],[ci.hts_index]:[stat.tb]]),-1)</f>
        <v>-1</v>
      </c>
      <c r="AE4906" s="1">
        <f>IF(data[[#This Row],[type]]="score",RANK(data[[#This Row],[score]],data[score])+COUNTIF($AD$3:AD4906,AD4906)-1,0)</f>
        <v>0</v>
      </c>
    </row>
    <row r="4907" spans="24:31" x14ac:dyDescent="0.25">
      <c r="X4907" s="1"/>
      <c r="Y4907" s="1"/>
      <c r="AD4907">
        <f>IF(data[[#This Row],[type]]="score",SUMPRODUCT($J$1:$AC$1,data[[#This Row],[ci.hts_index]:[stat.tb]]),-1)</f>
        <v>-1</v>
      </c>
      <c r="AE4907" s="1">
        <f>IF(data[[#This Row],[type]]="score",RANK(data[[#This Row],[score]],data[score])+COUNTIF($AD$3:AD4907,AD4907)-1,0)</f>
        <v>0</v>
      </c>
    </row>
    <row r="4908" spans="24:31" x14ac:dyDescent="0.25">
      <c r="X4908" s="1"/>
      <c r="Y4908" s="1"/>
      <c r="AD4908">
        <f>IF(data[[#This Row],[type]]="score",SUMPRODUCT($J$1:$AC$1,data[[#This Row],[ci.hts_index]:[stat.tb]]),-1)</f>
        <v>-1</v>
      </c>
      <c r="AE4908" s="1">
        <f>IF(data[[#This Row],[type]]="score",RANK(data[[#This Row],[score]],data[score])+COUNTIF($AD$3:AD4908,AD4908)-1,0)</f>
        <v>0</v>
      </c>
    </row>
    <row r="4909" spans="24:31" x14ac:dyDescent="0.25">
      <c r="X4909" s="1"/>
      <c r="Y4909" s="1"/>
      <c r="AD4909">
        <f>IF(data[[#This Row],[type]]="score",SUMPRODUCT($J$1:$AC$1,data[[#This Row],[ci.hts_index]:[stat.tb]]),-1)</f>
        <v>-1</v>
      </c>
      <c r="AE4909" s="1">
        <f>IF(data[[#This Row],[type]]="score",RANK(data[[#This Row],[score]],data[score])+COUNTIF($AD$3:AD4909,AD4909)-1,0)</f>
        <v>0</v>
      </c>
    </row>
    <row r="4910" spans="24:31" x14ac:dyDescent="0.25">
      <c r="X4910" s="1"/>
      <c r="Y4910" s="1"/>
      <c r="AD4910">
        <f>IF(data[[#This Row],[type]]="score",SUMPRODUCT($J$1:$AC$1,data[[#This Row],[ci.hts_index]:[stat.tb]]),-1)</f>
        <v>-1</v>
      </c>
      <c r="AE4910" s="1">
        <f>IF(data[[#This Row],[type]]="score",RANK(data[[#This Row],[score]],data[score])+COUNTIF($AD$3:AD4910,AD4910)-1,0)</f>
        <v>0</v>
      </c>
    </row>
    <row r="4911" spans="24:31" x14ac:dyDescent="0.25">
      <c r="X4911" s="1"/>
      <c r="Y4911" s="1"/>
      <c r="AD4911">
        <f>IF(data[[#This Row],[type]]="score",SUMPRODUCT($J$1:$AC$1,data[[#This Row],[ci.hts_index]:[stat.tb]]),-1)</f>
        <v>-1</v>
      </c>
      <c r="AE4911" s="1">
        <f>IF(data[[#This Row],[type]]="score",RANK(data[[#This Row],[score]],data[score])+COUNTIF($AD$3:AD4911,AD4911)-1,0)</f>
        <v>0</v>
      </c>
    </row>
    <row r="4912" spans="24:31" x14ac:dyDescent="0.25">
      <c r="X4912" s="1"/>
      <c r="Y4912" s="1"/>
      <c r="AD4912">
        <f>IF(data[[#This Row],[type]]="score",SUMPRODUCT($J$1:$AC$1,data[[#This Row],[ci.hts_index]:[stat.tb]]),-1)</f>
        <v>-1</v>
      </c>
      <c r="AE4912" s="1">
        <f>IF(data[[#This Row],[type]]="score",RANK(data[[#This Row],[score]],data[score])+COUNTIF($AD$3:AD4912,AD4912)-1,0)</f>
        <v>0</v>
      </c>
    </row>
    <row r="4913" spans="24:31" x14ac:dyDescent="0.25">
      <c r="X4913" s="1"/>
      <c r="Y4913" s="1"/>
      <c r="AD4913">
        <f>IF(data[[#This Row],[type]]="score",SUMPRODUCT($J$1:$AC$1,data[[#This Row],[ci.hts_index]:[stat.tb]]),-1)</f>
        <v>-1</v>
      </c>
      <c r="AE4913" s="1">
        <f>IF(data[[#This Row],[type]]="score",RANK(data[[#This Row],[score]],data[score])+COUNTIF($AD$3:AD4913,AD4913)-1,0)</f>
        <v>0</v>
      </c>
    </row>
    <row r="4914" spans="24:31" x14ac:dyDescent="0.25">
      <c r="X4914" s="1"/>
      <c r="Y4914" s="1"/>
      <c r="AD4914">
        <f>IF(data[[#This Row],[type]]="score",SUMPRODUCT($J$1:$AC$1,data[[#This Row],[ci.hts_index]:[stat.tb]]),-1)</f>
        <v>-1</v>
      </c>
      <c r="AE4914" s="1">
        <f>IF(data[[#This Row],[type]]="score",RANK(data[[#This Row],[score]],data[score])+COUNTIF($AD$3:AD4914,AD4914)-1,0)</f>
        <v>0</v>
      </c>
    </row>
    <row r="4915" spans="24:31" x14ac:dyDescent="0.25">
      <c r="X4915" s="1"/>
      <c r="Y4915" s="1"/>
      <c r="AD4915">
        <f>IF(data[[#This Row],[type]]="score",SUMPRODUCT($J$1:$AC$1,data[[#This Row],[ci.hts_index]:[stat.tb]]),-1)</f>
        <v>-1</v>
      </c>
      <c r="AE4915" s="1">
        <f>IF(data[[#This Row],[type]]="score",RANK(data[[#This Row],[score]],data[score])+COUNTIF($AD$3:AD4915,AD4915)-1,0)</f>
        <v>0</v>
      </c>
    </row>
    <row r="4916" spans="24:31" x14ac:dyDescent="0.25">
      <c r="X4916" s="1"/>
      <c r="Y4916" s="1"/>
      <c r="AD4916">
        <f>IF(data[[#This Row],[type]]="score",SUMPRODUCT($J$1:$AC$1,data[[#This Row],[ci.hts_index]:[stat.tb]]),-1)</f>
        <v>-1</v>
      </c>
      <c r="AE4916" s="1">
        <f>IF(data[[#This Row],[type]]="score",RANK(data[[#This Row],[score]],data[score])+COUNTIF($AD$3:AD4916,AD4916)-1,0)</f>
        <v>0</v>
      </c>
    </row>
    <row r="4917" spans="24:31" x14ac:dyDescent="0.25">
      <c r="X4917" s="1"/>
      <c r="Y4917" s="1"/>
      <c r="AD4917">
        <f>IF(data[[#This Row],[type]]="score",SUMPRODUCT($J$1:$AC$1,data[[#This Row],[ci.hts_index]:[stat.tb]]),-1)</f>
        <v>-1</v>
      </c>
      <c r="AE4917" s="1">
        <f>IF(data[[#This Row],[type]]="score",RANK(data[[#This Row],[score]],data[score])+COUNTIF($AD$3:AD4917,AD4917)-1,0)</f>
        <v>0</v>
      </c>
    </row>
    <row r="4918" spans="24:31" x14ac:dyDescent="0.25">
      <c r="X4918" s="1"/>
      <c r="Y4918" s="1"/>
      <c r="AD4918">
        <f>IF(data[[#This Row],[type]]="score",SUMPRODUCT($J$1:$AC$1,data[[#This Row],[ci.hts_index]:[stat.tb]]),-1)</f>
        <v>-1</v>
      </c>
      <c r="AE4918" s="1">
        <f>IF(data[[#This Row],[type]]="score",RANK(data[[#This Row],[score]],data[score])+COUNTIF($AD$3:AD4918,AD4918)-1,0)</f>
        <v>0</v>
      </c>
    </row>
    <row r="4919" spans="24:31" x14ac:dyDescent="0.25">
      <c r="X4919" s="1"/>
      <c r="Y4919" s="1"/>
      <c r="AD4919">
        <f>IF(data[[#This Row],[type]]="score",SUMPRODUCT($J$1:$AC$1,data[[#This Row],[ci.hts_index]:[stat.tb]]),-1)</f>
        <v>-1</v>
      </c>
      <c r="AE4919" s="1">
        <f>IF(data[[#This Row],[type]]="score",RANK(data[[#This Row],[score]],data[score])+COUNTIF($AD$3:AD4919,AD4919)-1,0)</f>
        <v>0</v>
      </c>
    </row>
    <row r="4920" spans="24:31" x14ac:dyDescent="0.25">
      <c r="X4920" s="1"/>
      <c r="Y4920" s="1"/>
      <c r="AD4920">
        <f>IF(data[[#This Row],[type]]="score",SUMPRODUCT($J$1:$AC$1,data[[#This Row],[ci.hts_index]:[stat.tb]]),-1)</f>
        <v>-1</v>
      </c>
      <c r="AE4920" s="1">
        <f>IF(data[[#This Row],[type]]="score",RANK(data[[#This Row],[score]],data[score])+COUNTIF($AD$3:AD4920,AD4920)-1,0)</f>
        <v>0</v>
      </c>
    </row>
    <row r="4921" spans="24:31" x14ac:dyDescent="0.25">
      <c r="X4921" s="1"/>
      <c r="Y4921" s="1"/>
      <c r="AD4921">
        <f>IF(data[[#This Row],[type]]="score",SUMPRODUCT($J$1:$AC$1,data[[#This Row],[ci.hts_index]:[stat.tb]]),-1)</f>
        <v>-1</v>
      </c>
      <c r="AE4921" s="1">
        <f>IF(data[[#This Row],[type]]="score",RANK(data[[#This Row],[score]],data[score])+COUNTIF($AD$3:AD4921,AD4921)-1,0)</f>
        <v>0</v>
      </c>
    </row>
    <row r="4922" spans="24:31" x14ac:dyDescent="0.25">
      <c r="X4922" s="1"/>
      <c r="Y4922" s="1"/>
      <c r="AD4922">
        <f>IF(data[[#This Row],[type]]="score",SUMPRODUCT($J$1:$AC$1,data[[#This Row],[ci.hts_index]:[stat.tb]]),-1)</f>
        <v>-1</v>
      </c>
      <c r="AE4922" s="1">
        <f>IF(data[[#This Row],[type]]="score",RANK(data[[#This Row],[score]],data[score])+COUNTIF($AD$3:AD4922,AD4922)-1,0)</f>
        <v>0</v>
      </c>
    </row>
    <row r="4923" spans="24:31" x14ac:dyDescent="0.25">
      <c r="X4923" s="1"/>
      <c r="Y4923" s="1"/>
      <c r="AD4923">
        <f>IF(data[[#This Row],[type]]="score",SUMPRODUCT($J$1:$AC$1,data[[#This Row],[ci.hts_index]:[stat.tb]]),-1)</f>
        <v>-1</v>
      </c>
      <c r="AE4923" s="1">
        <f>IF(data[[#This Row],[type]]="score",RANK(data[[#This Row],[score]],data[score])+COUNTIF($AD$3:AD4923,AD4923)-1,0)</f>
        <v>0</v>
      </c>
    </row>
    <row r="4924" spans="24:31" x14ac:dyDescent="0.25">
      <c r="X4924" s="1"/>
      <c r="Y4924" s="1"/>
      <c r="AD4924">
        <f>IF(data[[#This Row],[type]]="score",SUMPRODUCT($J$1:$AC$1,data[[#This Row],[ci.hts_index]:[stat.tb]]),-1)</f>
        <v>-1</v>
      </c>
      <c r="AE4924" s="1">
        <f>IF(data[[#This Row],[type]]="score",RANK(data[[#This Row],[score]],data[score])+COUNTIF($AD$3:AD4924,AD4924)-1,0)</f>
        <v>0</v>
      </c>
    </row>
    <row r="4925" spans="24:31" x14ac:dyDescent="0.25">
      <c r="X4925" s="1"/>
      <c r="Y4925" s="1"/>
      <c r="AD4925">
        <f>IF(data[[#This Row],[type]]="score",SUMPRODUCT($J$1:$AC$1,data[[#This Row],[ci.hts_index]:[stat.tb]]),-1)</f>
        <v>-1</v>
      </c>
      <c r="AE4925" s="1">
        <f>IF(data[[#This Row],[type]]="score",RANK(data[[#This Row],[score]],data[score])+COUNTIF($AD$3:AD4925,AD4925)-1,0)</f>
        <v>0</v>
      </c>
    </row>
    <row r="4926" spans="24:31" x14ac:dyDescent="0.25">
      <c r="X4926" s="1"/>
      <c r="Y4926" s="1"/>
      <c r="AD4926">
        <f>IF(data[[#This Row],[type]]="score",SUMPRODUCT($J$1:$AC$1,data[[#This Row],[ci.hts_index]:[stat.tb]]),-1)</f>
        <v>-1</v>
      </c>
      <c r="AE4926" s="1">
        <f>IF(data[[#This Row],[type]]="score",RANK(data[[#This Row],[score]],data[score])+COUNTIF($AD$3:AD4926,AD4926)-1,0)</f>
        <v>0</v>
      </c>
    </row>
    <row r="4927" spans="24:31" x14ac:dyDescent="0.25">
      <c r="X4927" s="1"/>
      <c r="Y4927" s="1"/>
      <c r="AD4927">
        <f>IF(data[[#This Row],[type]]="score",SUMPRODUCT($J$1:$AC$1,data[[#This Row],[ci.hts_index]:[stat.tb]]),-1)</f>
        <v>-1</v>
      </c>
      <c r="AE4927" s="1">
        <f>IF(data[[#This Row],[type]]="score",RANK(data[[#This Row],[score]],data[score])+COUNTIF($AD$3:AD4927,AD4927)-1,0)</f>
        <v>0</v>
      </c>
    </row>
    <row r="4928" spans="24:31" x14ac:dyDescent="0.25">
      <c r="X4928" s="1"/>
      <c r="Y4928" s="1"/>
      <c r="AD4928">
        <f>IF(data[[#This Row],[type]]="score",SUMPRODUCT($J$1:$AC$1,data[[#This Row],[ci.hts_index]:[stat.tb]]),-1)</f>
        <v>-1</v>
      </c>
      <c r="AE4928" s="1">
        <f>IF(data[[#This Row],[type]]="score",RANK(data[[#This Row],[score]],data[score])+COUNTIF($AD$3:AD4928,AD4928)-1,0)</f>
        <v>0</v>
      </c>
    </row>
    <row r="4929" spans="24:31" x14ac:dyDescent="0.25">
      <c r="X4929" s="1"/>
      <c r="Y4929" s="1"/>
      <c r="AD4929">
        <f>IF(data[[#This Row],[type]]="score",SUMPRODUCT($J$1:$AC$1,data[[#This Row],[ci.hts_index]:[stat.tb]]),-1)</f>
        <v>-1</v>
      </c>
      <c r="AE4929" s="1">
        <f>IF(data[[#This Row],[type]]="score",RANK(data[[#This Row],[score]],data[score])+COUNTIF($AD$3:AD4929,AD4929)-1,0)</f>
        <v>0</v>
      </c>
    </row>
    <row r="4930" spans="24:31" x14ac:dyDescent="0.25">
      <c r="X4930" s="1"/>
      <c r="Y4930" s="1"/>
      <c r="AD4930">
        <f>IF(data[[#This Row],[type]]="score",SUMPRODUCT($J$1:$AC$1,data[[#This Row],[ci.hts_index]:[stat.tb]]),-1)</f>
        <v>-1</v>
      </c>
      <c r="AE4930" s="1">
        <f>IF(data[[#This Row],[type]]="score",RANK(data[[#This Row],[score]],data[score])+COUNTIF($AD$3:AD4930,AD4930)-1,0)</f>
        <v>0</v>
      </c>
    </row>
    <row r="4931" spans="24:31" x14ac:dyDescent="0.25">
      <c r="X4931" s="1"/>
      <c r="Y4931" s="1"/>
      <c r="AD4931">
        <f>IF(data[[#This Row],[type]]="score",SUMPRODUCT($J$1:$AC$1,data[[#This Row],[ci.hts_index]:[stat.tb]]),-1)</f>
        <v>-1</v>
      </c>
      <c r="AE4931" s="1">
        <f>IF(data[[#This Row],[type]]="score",RANK(data[[#This Row],[score]],data[score])+COUNTIF($AD$3:AD4931,AD4931)-1,0)</f>
        <v>0</v>
      </c>
    </row>
    <row r="4932" spans="24:31" x14ac:dyDescent="0.25">
      <c r="X4932" s="1"/>
      <c r="Y4932" s="1"/>
      <c r="AD4932">
        <f>IF(data[[#This Row],[type]]="score",SUMPRODUCT($J$1:$AC$1,data[[#This Row],[ci.hts_index]:[stat.tb]]),-1)</f>
        <v>-1</v>
      </c>
      <c r="AE4932" s="1">
        <f>IF(data[[#This Row],[type]]="score",RANK(data[[#This Row],[score]],data[score])+COUNTIF($AD$3:AD4932,AD4932)-1,0)</f>
        <v>0</v>
      </c>
    </row>
    <row r="4933" spans="24:31" x14ac:dyDescent="0.25">
      <c r="X4933" s="1"/>
      <c r="Y4933" s="1"/>
      <c r="AD4933">
        <f>IF(data[[#This Row],[type]]="score",SUMPRODUCT($J$1:$AC$1,data[[#This Row],[ci.hts_index]:[stat.tb]]),-1)</f>
        <v>-1</v>
      </c>
      <c r="AE4933" s="1">
        <f>IF(data[[#This Row],[type]]="score",RANK(data[[#This Row],[score]],data[score])+COUNTIF($AD$3:AD4933,AD4933)-1,0)</f>
        <v>0</v>
      </c>
    </row>
    <row r="4934" spans="24:31" x14ac:dyDescent="0.25">
      <c r="X4934" s="1"/>
      <c r="Y4934" s="1"/>
      <c r="AD4934">
        <f>IF(data[[#This Row],[type]]="score",SUMPRODUCT($J$1:$AC$1,data[[#This Row],[ci.hts_index]:[stat.tb]]),-1)</f>
        <v>-1</v>
      </c>
      <c r="AE4934" s="1">
        <f>IF(data[[#This Row],[type]]="score",RANK(data[[#This Row],[score]],data[score])+COUNTIF($AD$3:AD4934,AD4934)-1,0)</f>
        <v>0</v>
      </c>
    </row>
    <row r="4935" spans="24:31" x14ac:dyDescent="0.25">
      <c r="X4935" s="1"/>
      <c r="Y4935" s="1"/>
      <c r="AD4935">
        <f>IF(data[[#This Row],[type]]="score",SUMPRODUCT($J$1:$AC$1,data[[#This Row],[ci.hts_index]:[stat.tb]]),-1)</f>
        <v>-1</v>
      </c>
      <c r="AE4935" s="1">
        <f>IF(data[[#This Row],[type]]="score",RANK(data[[#This Row],[score]],data[score])+COUNTIF($AD$3:AD4935,AD4935)-1,0)</f>
        <v>0</v>
      </c>
    </row>
    <row r="4936" spans="24:31" x14ac:dyDescent="0.25">
      <c r="X4936" s="1"/>
      <c r="Y4936" s="1"/>
      <c r="AD4936">
        <f>IF(data[[#This Row],[type]]="score",SUMPRODUCT($J$1:$AC$1,data[[#This Row],[ci.hts_index]:[stat.tb]]),-1)</f>
        <v>-1</v>
      </c>
      <c r="AE4936" s="1">
        <f>IF(data[[#This Row],[type]]="score",RANK(data[[#This Row],[score]],data[score])+COUNTIF($AD$3:AD4936,AD4936)-1,0)</f>
        <v>0</v>
      </c>
    </row>
    <row r="4937" spans="24:31" x14ac:dyDescent="0.25">
      <c r="X4937" s="1"/>
      <c r="Y4937" s="1"/>
      <c r="AD4937">
        <f>IF(data[[#This Row],[type]]="score",SUMPRODUCT($J$1:$AC$1,data[[#This Row],[ci.hts_index]:[stat.tb]]),-1)</f>
        <v>-1</v>
      </c>
      <c r="AE4937" s="1">
        <f>IF(data[[#This Row],[type]]="score",RANK(data[[#This Row],[score]],data[score])+COUNTIF($AD$3:AD4937,AD4937)-1,0)</f>
        <v>0</v>
      </c>
    </row>
    <row r="4938" spans="24:31" x14ac:dyDescent="0.25">
      <c r="X4938" s="1"/>
      <c r="Y4938" s="1"/>
      <c r="AD4938">
        <f>IF(data[[#This Row],[type]]="score",SUMPRODUCT($J$1:$AC$1,data[[#This Row],[ci.hts_index]:[stat.tb]]),-1)</f>
        <v>-1</v>
      </c>
      <c r="AE4938" s="1">
        <f>IF(data[[#This Row],[type]]="score",RANK(data[[#This Row],[score]],data[score])+COUNTIF($AD$3:AD4938,AD4938)-1,0)</f>
        <v>0</v>
      </c>
    </row>
    <row r="4939" spans="24:31" x14ac:dyDescent="0.25">
      <c r="X4939" s="1"/>
      <c r="Y4939" s="1"/>
      <c r="AD4939">
        <f>IF(data[[#This Row],[type]]="score",SUMPRODUCT($J$1:$AC$1,data[[#This Row],[ci.hts_index]:[stat.tb]]),-1)</f>
        <v>-1</v>
      </c>
      <c r="AE4939" s="1">
        <f>IF(data[[#This Row],[type]]="score",RANK(data[[#This Row],[score]],data[score])+COUNTIF($AD$3:AD4939,AD4939)-1,0)</f>
        <v>0</v>
      </c>
    </row>
    <row r="4940" spans="24:31" x14ac:dyDescent="0.25">
      <c r="X4940" s="1"/>
      <c r="Y4940" s="1"/>
      <c r="AD4940">
        <f>IF(data[[#This Row],[type]]="score",SUMPRODUCT($J$1:$AC$1,data[[#This Row],[ci.hts_index]:[stat.tb]]),-1)</f>
        <v>-1</v>
      </c>
      <c r="AE4940" s="1">
        <f>IF(data[[#This Row],[type]]="score",RANK(data[[#This Row],[score]],data[score])+COUNTIF($AD$3:AD4940,AD4940)-1,0)</f>
        <v>0</v>
      </c>
    </row>
    <row r="4941" spans="24:31" x14ac:dyDescent="0.25">
      <c r="X4941" s="1"/>
      <c r="Y4941" s="1"/>
      <c r="AD4941">
        <f>IF(data[[#This Row],[type]]="score",SUMPRODUCT($J$1:$AC$1,data[[#This Row],[ci.hts_index]:[stat.tb]]),-1)</f>
        <v>-1</v>
      </c>
      <c r="AE4941" s="1">
        <f>IF(data[[#This Row],[type]]="score",RANK(data[[#This Row],[score]],data[score])+COUNTIF($AD$3:AD4941,AD4941)-1,0)</f>
        <v>0</v>
      </c>
    </row>
    <row r="4942" spans="24:31" x14ac:dyDescent="0.25">
      <c r="X4942" s="1"/>
      <c r="Y4942" s="1"/>
      <c r="AD4942">
        <f>IF(data[[#This Row],[type]]="score",SUMPRODUCT($J$1:$AC$1,data[[#This Row],[ci.hts_index]:[stat.tb]]),-1)</f>
        <v>-1</v>
      </c>
      <c r="AE4942" s="1">
        <f>IF(data[[#This Row],[type]]="score",RANK(data[[#This Row],[score]],data[score])+COUNTIF($AD$3:AD4942,AD4942)-1,0)</f>
        <v>0</v>
      </c>
    </row>
    <row r="4943" spans="24:31" x14ac:dyDescent="0.25">
      <c r="X4943" s="1"/>
      <c r="Y4943" s="1"/>
      <c r="AD4943">
        <f>IF(data[[#This Row],[type]]="score",SUMPRODUCT($J$1:$AC$1,data[[#This Row],[ci.hts_index]:[stat.tb]]),-1)</f>
        <v>-1</v>
      </c>
      <c r="AE4943" s="1">
        <f>IF(data[[#This Row],[type]]="score",RANK(data[[#This Row],[score]],data[score])+COUNTIF($AD$3:AD4943,AD4943)-1,0)</f>
        <v>0</v>
      </c>
    </row>
    <row r="4944" spans="24:31" x14ac:dyDescent="0.25">
      <c r="X4944" s="1"/>
      <c r="Y4944" s="1"/>
      <c r="AD4944">
        <f>IF(data[[#This Row],[type]]="score",SUMPRODUCT($J$1:$AC$1,data[[#This Row],[ci.hts_index]:[stat.tb]]),-1)</f>
        <v>-1</v>
      </c>
      <c r="AE4944" s="1">
        <f>IF(data[[#This Row],[type]]="score",RANK(data[[#This Row],[score]],data[score])+COUNTIF($AD$3:AD4944,AD4944)-1,0)</f>
        <v>0</v>
      </c>
    </row>
    <row r="4945" spans="24:31" x14ac:dyDescent="0.25">
      <c r="X4945" s="1"/>
      <c r="Y4945" s="1"/>
      <c r="AD4945">
        <f>IF(data[[#This Row],[type]]="score",SUMPRODUCT($J$1:$AC$1,data[[#This Row],[ci.hts_index]:[stat.tb]]),-1)</f>
        <v>-1</v>
      </c>
      <c r="AE4945" s="1">
        <f>IF(data[[#This Row],[type]]="score",RANK(data[[#This Row],[score]],data[score])+COUNTIF($AD$3:AD4945,AD4945)-1,0)</f>
        <v>0</v>
      </c>
    </row>
    <row r="4946" spans="24:31" x14ac:dyDescent="0.25">
      <c r="X4946" s="1"/>
      <c r="Y4946" s="1"/>
      <c r="AD4946">
        <f>IF(data[[#This Row],[type]]="score",SUMPRODUCT($J$1:$AC$1,data[[#This Row],[ci.hts_index]:[stat.tb]]),-1)</f>
        <v>-1</v>
      </c>
      <c r="AE4946" s="1">
        <f>IF(data[[#This Row],[type]]="score",RANK(data[[#This Row],[score]],data[score])+COUNTIF($AD$3:AD4946,AD4946)-1,0)</f>
        <v>0</v>
      </c>
    </row>
    <row r="4947" spans="24:31" x14ac:dyDescent="0.25">
      <c r="X4947" s="1"/>
      <c r="Y4947" s="1"/>
      <c r="AD4947">
        <f>IF(data[[#This Row],[type]]="score",SUMPRODUCT($J$1:$AC$1,data[[#This Row],[ci.hts_index]:[stat.tb]]),-1)</f>
        <v>-1</v>
      </c>
      <c r="AE4947" s="1">
        <f>IF(data[[#This Row],[type]]="score",RANK(data[[#This Row],[score]],data[score])+COUNTIF($AD$3:AD4947,AD4947)-1,0)</f>
        <v>0</v>
      </c>
    </row>
    <row r="4948" spans="24:31" x14ac:dyDescent="0.25">
      <c r="X4948" s="1"/>
      <c r="Y4948" s="1"/>
      <c r="AD4948">
        <f>IF(data[[#This Row],[type]]="score",SUMPRODUCT($J$1:$AC$1,data[[#This Row],[ci.hts_index]:[stat.tb]]),-1)</f>
        <v>-1</v>
      </c>
      <c r="AE4948" s="1">
        <f>IF(data[[#This Row],[type]]="score",RANK(data[[#This Row],[score]],data[score])+COUNTIF($AD$3:AD4948,AD4948)-1,0)</f>
        <v>0</v>
      </c>
    </row>
    <row r="4949" spans="24:31" x14ac:dyDescent="0.25">
      <c r="X4949" s="1"/>
      <c r="Y4949" s="1"/>
      <c r="AD4949">
        <f>IF(data[[#This Row],[type]]="score",SUMPRODUCT($J$1:$AC$1,data[[#This Row],[ci.hts_index]:[stat.tb]]),-1)</f>
        <v>-1</v>
      </c>
      <c r="AE4949" s="1">
        <f>IF(data[[#This Row],[type]]="score",RANK(data[[#This Row],[score]],data[score])+COUNTIF($AD$3:AD4949,AD4949)-1,0)</f>
        <v>0</v>
      </c>
    </row>
    <row r="4950" spans="24:31" x14ac:dyDescent="0.25">
      <c r="X4950" s="1"/>
      <c r="Y4950" s="1"/>
      <c r="AD4950">
        <f>IF(data[[#This Row],[type]]="score",SUMPRODUCT($J$1:$AC$1,data[[#This Row],[ci.hts_index]:[stat.tb]]),-1)</f>
        <v>-1</v>
      </c>
      <c r="AE4950" s="1">
        <f>IF(data[[#This Row],[type]]="score",RANK(data[[#This Row],[score]],data[score])+COUNTIF($AD$3:AD4950,AD4950)-1,0)</f>
        <v>0</v>
      </c>
    </row>
    <row r="4951" spans="24:31" x14ac:dyDescent="0.25">
      <c r="X4951" s="1"/>
      <c r="Y4951" s="1"/>
      <c r="AD4951">
        <f>IF(data[[#This Row],[type]]="score",SUMPRODUCT($J$1:$AC$1,data[[#This Row],[ci.hts_index]:[stat.tb]]),-1)</f>
        <v>-1</v>
      </c>
      <c r="AE4951" s="1">
        <f>IF(data[[#This Row],[type]]="score",RANK(data[[#This Row],[score]],data[score])+COUNTIF($AD$3:AD4951,AD4951)-1,0)</f>
        <v>0</v>
      </c>
    </row>
    <row r="4952" spans="24:31" x14ac:dyDescent="0.25">
      <c r="X4952" s="1"/>
      <c r="Y4952" s="1"/>
      <c r="AD4952">
        <f>IF(data[[#This Row],[type]]="score",SUMPRODUCT($J$1:$AC$1,data[[#This Row],[ci.hts_index]:[stat.tb]]),-1)</f>
        <v>-1</v>
      </c>
      <c r="AE4952" s="1">
        <f>IF(data[[#This Row],[type]]="score",RANK(data[[#This Row],[score]],data[score])+COUNTIF($AD$3:AD4952,AD4952)-1,0)</f>
        <v>0</v>
      </c>
    </row>
    <row r="4953" spans="24:31" x14ac:dyDescent="0.25">
      <c r="X4953" s="1"/>
      <c r="Y4953" s="1"/>
      <c r="AD4953">
        <f>IF(data[[#This Row],[type]]="score",SUMPRODUCT($J$1:$AC$1,data[[#This Row],[ci.hts_index]:[stat.tb]]),-1)</f>
        <v>-1</v>
      </c>
      <c r="AE4953" s="1">
        <f>IF(data[[#This Row],[type]]="score",RANK(data[[#This Row],[score]],data[score])+COUNTIF($AD$3:AD4953,AD4953)-1,0)</f>
        <v>0</v>
      </c>
    </row>
    <row r="4954" spans="24:31" x14ac:dyDescent="0.25">
      <c r="X4954" s="1"/>
      <c r="Y4954" s="1"/>
      <c r="AD4954">
        <f>IF(data[[#This Row],[type]]="score",SUMPRODUCT($J$1:$AC$1,data[[#This Row],[ci.hts_index]:[stat.tb]]),-1)</f>
        <v>-1</v>
      </c>
      <c r="AE4954" s="1">
        <f>IF(data[[#This Row],[type]]="score",RANK(data[[#This Row],[score]],data[score])+COUNTIF($AD$3:AD4954,AD4954)-1,0)</f>
        <v>0</v>
      </c>
    </row>
    <row r="4955" spans="24:31" x14ac:dyDescent="0.25">
      <c r="X4955" s="1"/>
      <c r="Y4955" s="1"/>
      <c r="AD4955">
        <f>IF(data[[#This Row],[type]]="score",SUMPRODUCT($J$1:$AC$1,data[[#This Row],[ci.hts_index]:[stat.tb]]),-1)</f>
        <v>-1</v>
      </c>
      <c r="AE4955" s="1">
        <f>IF(data[[#This Row],[type]]="score",RANK(data[[#This Row],[score]],data[score])+COUNTIF($AD$3:AD4955,AD4955)-1,0)</f>
        <v>0</v>
      </c>
    </row>
    <row r="4956" spans="24:31" x14ac:dyDescent="0.25">
      <c r="X4956" s="1"/>
      <c r="Y4956" s="1"/>
      <c r="AD4956">
        <f>IF(data[[#This Row],[type]]="score",SUMPRODUCT($J$1:$AC$1,data[[#This Row],[ci.hts_index]:[stat.tb]]),-1)</f>
        <v>-1</v>
      </c>
      <c r="AE4956" s="1">
        <f>IF(data[[#This Row],[type]]="score",RANK(data[[#This Row],[score]],data[score])+COUNTIF($AD$3:AD4956,AD4956)-1,0)</f>
        <v>0</v>
      </c>
    </row>
    <row r="4957" spans="24:31" x14ac:dyDescent="0.25">
      <c r="X4957" s="1"/>
      <c r="Y4957" s="1"/>
      <c r="AD4957">
        <f>IF(data[[#This Row],[type]]="score",SUMPRODUCT($J$1:$AC$1,data[[#This Row],[ci.hts_index]:[stat.tb]]),-1)</f>
        <v>-1</v>
      </c>
      <c r="AE4957" s="1">
        <f>IF(data[[#This Row],[type]]="score",RANK(data[[#This Row],[score]],data[score])+COUNTIF($AD$3:AD4957,AD4957)-1,0)</f>
        <v>0</v>
      </c>
    </row>
    <row r="4958" spans="24:31" x14ac:dyDescent="0.25">
      <c r="X4958" s="1"/>
      <c r="Y4958" s="1"/>
      <c r="AD4958">
        <f>IF(data[[#This Row],[type]]="score",SUMPRODUCT($J$1:$AC$1,data[[#This Row],[ci.hts_index]:[stat.tb]]),-1)</f>
        <v>-1</v>
      </c>
      <c r="AE4958" s="1">
        <f>IF(data[[#This Row],[type]]="score",RANK(data[[#This Row],[score]],data[score])+COUNTIF($AD$3:AD4958,AD4958)-1,0)</f>
        <v>0</v>
      </c>
    </row>
    <row r="4959" spans="24:31" x14ac:dyDescent="0.25">
      <c r="X4959" s="1"/>
      <c r="Y4959" s="1"/>
      <c r="AD4959">
        <f>IF(data[[#This Row],[type]]="score",SUMPRODUCT($J$1:$AC$1,data[[#This Row],[ci.hts_index]:[stat.tb]]),-1)</f>
        <v>-1</v>
      </c>
      <c r="AE4959" s="1">
        <f>IF(data[[#This Row],[type]]="score",RANK(data[[#This Row],[score]],data[score])+COUNTIF($AD$3:AD4959,AD4959)-1,0)</f>
        <v>0</v>
      </c>
    </row>
    <row r="4960" spans="24:31" x14ac:dyDescent="0.25">
      <c r="X4960" s="1"/>
      <c r="Y4960" s="1"/>
      <c r="AD4960">
        <f>IF(data[[#This Row],[type]]="score",SUMPRODUCT($J$1:$AC$1,data[[#This Row],[ci.hts_index]:[stat.tb]]),-1)</f>
        <v>-1</v>
      </c>
      <c r="AE4960" s="1">
        <f>IF(data[[#This Row],[type]]="score",RANK(data[[#This Row],[score]],data[score])+COUNTIF($AD$3:AD4960,AD4960)-1,0)</f>
        <v>0</v>
      </c>
    </row>
    <row r="4961" spans="24:31" x14ac:dyDescent="0.25">
      <c r="X4961" s="1"/>
      <c r="Y4961" s="1"/>
      <c r="AD4961">
        <f>IF(data[[#This Row],[type]]="score",SUMPRODUCT($J$1:$AC$1,data[[#This Row],[ci.hts_index]:[stat.tb]]),-1)</f>
        <v>-1</v>
      </c>
      <c r="AE4961" s="1">
        <f>IF(data[[#This Row],[type]]="score",RANK(data[[#This Row],[score]],data[score])+COUNTIF($AD$3:AD4961,AD4961)-1,0)</f>
        <v>0</v>
      </c>
    </row>
    <row r="4962" spans="24:31" x14ac:dyDescent="0.25">
      <c r="X4962" s="1"/>
      <c r="Y4962" s="1"/>
      <c r="AD4962">
        <f>IF(data[[#This Row],[type]]="score",SUMPRODUCT($J$1:$AC$1,data[[#This Row],[ci.hts_index]:[stat.tb]]),-1)</f>
        <v>-1</v>
      </c>
      <c r="AE4962" s="1">
        <f>IF(data[[#This Row],[type]]="score",RANK(data[[#This Row],[score]],data[score])+COUNTIF($AD$3:AD4962,AD4962)-1,0)</f>
        <v>0</v>
      </c>
    </row>
    <row r="4963" spans="24:31" x14ac:dyDescent="0.25">
      <c r="X4963" s="1"/>
      <c r="Y4963" s="1"/>
      <c r="AD4963">
        <f>IF(data[[#This Row],[type]]="score",SUMPRODUCT($J$1:$AC$1,data[[#This Row],[ci.hts_index]:[stat.tb]]),-1)</f>
        <v>-1</v>
      </c>
      <c r="AE4963" s="1">
        <f>IF(data[[#This Row],[type]]="score",RANK(data[[#This Row],[score]],data[score])+COUNTIF($AD$3:AD4963,AD4963)-1,0)</f>
        <v>0</v>
      </c>
    </row>
    <row r="4964" spans="24:31" x14ac:dyDescent="0.25">
      <c r="X4964" s="1"/>
      <c r="Y4964" s="1"/>
      <c r="AD4964">
        <f>IF(data[[#This Row],[type]]="score",SUMPRODUCT($J$1:$AC$1,data[[#This Row],[ci.hts_index]:[stat.tb]]),-1)</f>
        <v>-1</v>
      </c>
      <c r="AE4964" s="1">
        <f>IF(data[[#This Row],[type]]="score",RANK(data[[#This Row],[score]],data[score])+COUNTIF($AD$3:AD4964,AD4964)-1,0)</f>
        <v>0</v>
      </c>
    </row>
    <row r="4965" spans="24:31" x14ac:dyDescent="0.25">
      <c r="X4965" s="1"/>
      <c r="Y4965" s="1"/>
      <c r="AD4965">
        <f>IF(data[[#This Row],[type]]="score",SUMPRODUCT($J$1:$AC$1,data[[#This Row],[ci.hts_index]:[stat.tb]]),-1)</f>
        <v>-1</v>
      </c>
      <c r="AE4965" s="1">
        <f>IF(data[[#This Row],[type]]="score",RANK(data[[#This Row],[score]],data[score])+COUNTIF($AD$3:AD4965,AD4965)-1,0)</f>
        <v>0</v>
      </c>
    </row>
    <row r="4966" spans="24:31" x14ac:dyDescent="0.25">
      <c r="X4966" s="1"/>
      <c r="Y4966" s="1"/>
      <c r="AD4966">
        <f>IF(data[[#This Row],[type]]="score",SUMPRODUCT($J$1:$AC$1,data[[#This Row],[ci.hts_index]:[stat.tb]]),-1)</f>
        <v>-1</v>
      </c>
      <c r="AE4966" s="1">
        <f>IF(data[[#This Row],[type]]="score",RANK(data[[#This Row],[score]],data[score])+COUNTIF($AD$3:AD4966,AD4966)-1,0)</f>
        <v>0</v>
      </c>
    </row>
    <row r="4967" spans="24:31" x14ac:dyDescent="0.25">
      <c r="X4967" s="1"/>
      <c r="Y4967" s="1"/>
      <c r="AD4967">
        <f>IF(data[[#This Row],[type]]="score",SUMPRODUCT($J$1:$AC$1,data[[#This Row],[ci.hts_index]:[stat.tb]]),-1)</f>
        <v>-1</v>
      </c>
      <c r="AE4967" s="1">
        <f>IF(data[[#This Row],[type]]="score",RANK(data[[#This Row],[score]],data[score])+COUNTIF($AD$3:AD4967,AD4967)-1,0)</f>
        <v>0</v>
      </c>
    </row>
    <row r="4968" spans="24:31" x14ac:dyDescent="0.25">
      <c r="X4968" s="1"/>
      <c r="Y4968" s="1"/>
      <c r="AD4968">
        <f>IF(data[[#This Row],[type]]="score",SUMPRODUCT($J$1:$AC$1,data[[#This Row],[ci.hts_index]:[stat.tb]]),-1)</f>
        <v>-1</v>
      </c>
      <c r="AE4968" s="1">
        <f>IF(data[[#This Row],[type]]="score",RANK(data[[#This Row],[score]],data[score])+COUNTIF($AD$3:AD4968,AD4968)-1,0)</f>
        <v>0</v>
      </c>
    </row>
    <row r="4969" spans="24:31" x14ac:dyDescent="0.25">
      <c r="X4969" s="1"/>
      <c r="Y4969" s="1"/>
      <c r="AD4969">
        <f>IF(data[[#This Row],[type]]="score",SUMPRODUCT($J$1:$AC$1,data[[#This Row],[ci.hts_index]:[stat.tb]]),-1)</f>
        <v>-1</v>
      </c>
      <c r="AE4969" s="1">
        <f>IF(data[[#This Row],[type]]="score",RANK(data[[#This Row],[score]],data[score])+COUNTIF($AD$3:AD4969,AD4969)-1,0)</f>
        <v>0</v>
      </c>
    </row>
    <row r="4970" spans="24:31" x14ac:dyDescent="0.25">
      <c r="X4970" s="1"/>
      <c r="Y4970" s="1"/>
      <c r="AD4970">
        <f>IF(data[[#This Row],[type]]="score",SUMPRODUCT($J$1:$AC$1,data[[#This Row],[ci.hts_index]:[stat.tb]]),-1)</f>
        <v>-1</v>
      </c>
      <c r="AE4970" s="1">
        <f>IF(data[[#This Row],[type]]="score",RANK(data[[#This Row],[score]],data[score])+COUNTIF($AD$3:AD4970,AD4970)-1,0)</f>
        <v>0</v>
      </c>
    </row>
    <row r="4971" spans="24:31" x14ac:dyDescent="0.25">
      <c r="X4971" s="1"/>
      <c r="Y4971" s="1"/>
      <c r="AD4971">
        <f>IF(data[[#This Row],[type]]="score",SUMPRODUCT($J$1:$AC$1,data[[#This Row],[ci.hts_index]:[stat.tb]]),-1)</f>
        <v>-1</v>
      </c>
      <c r="AE4971" s="1">
        <f>IF(data[[#This Row],[type]]="score",RANK(data[[#This Row],[score]],data[score])+COUNTIF($AD$3:AD4971,AD4971)-1,0)</f>
        <v>0</v>
      </c>
    </row>
    <row r="4972" spans="24:31" x14ac:dyDescent="0.25">
      <c r="X4972" s="1"/>
      <c r="Y4972" s="1"/>
      <c r="AD4972">
        <f>IF(data[[#This Row],[type]]="score",SUMPRODUCT($J$1:$AC$1,data[[#This Row],[ci.hts_index]:[stat.tb]]),-1)</f>
        <v>-1</v>
      </c>
      <c r="AE4972" s="1">
        <f>IF(data[[#This Row],[type]]="score",RANK(data[[#This Row],[score]],data[score])+COUNTIF($AD$3:AD4972,AD4972)-1,0)</f>
        <v>0</v>
      </c>
    </row>
    <row r="4973" spans="24:31" x14ac:dyDescent="0.25">
      <c r="X4973" s="1"/>
      <c r="Y4973" s="1"/>
      <c r="AD4973">
        <f>IF(data[[#This Row],[type]]="score",SUMPRODUCT($J$1:$AC$1,data[[#This Row],[ci.hts_index]:[stat.tb]]),-1)</f>
        <v>-1</v>
      </c>
      <c r="AE4973" s="1">
        <f>IF(data[[#This Row],[type]]="score",RANK(data[[#This Row],[score]],data[score])+COUNTIF($AD$3:AD4973,AD4973)-1,0)</f>
        <v>0</v>
      </c>
    </row>
    <row r="4974" spans="24:31" x14ac:dyDescent="0.25">
      <c r="X4974" s="1"/>
      <c r="Y4974" s="1"/>
      <c r="AD4974">
        <f>IF(data[[#This Row],[type]]="score",SUMPRODUCT($J$1:$AC$1,data[[#This Row],[ci.hts_index]:[stat.tb]]),-1)</f>
        <v>-1</v>
      </c>
      <c r="AE4974" s="1">
        <f>IF(data[[#This Row],[type]]="score",RANK(data[[#This Row],[score]],data[score])+COUNTIF($AD$3:AD4974,AD4974)-1,0)</f>
        <v>0</v>
      </c>
    </row>
    <row r="4975" spans="24:31" x14ac:dyDescent="0.25">
      <c r="X4975" s="1"/>
      <c r="Y4975" s="1"/>
      <c r="AD4975">
        <f>IF(data[[#This Row],[type]]="score",SUMPRODUCT($J$1:$AC$1,data[[#This Row],[ci.hts_index]:[stat.tb]]),-1)</f>
        <v>-1</v>
      </c>
      <c r="AE4975" s="1">
        <f>IF(data[[#This Row],[type]]="score",RANK(data[[#This Row],[score]],data[score])+COUNTIF($AD$3:AD4975,AD4975)-1,0)</f>
        <v>0</v>
      </c>
    </row>
    <row r="4976" spans="24:31" x14ac:dyDescent="0.25">
      <c r="X4976" s="1"/>
      <c r="Y4976" s="1"/>
      <c r="AD4976">
        <f>IF(data[[#This Row],[type]]="score",SUMPRODUCT($J$1:$AC$1,data[[#This Row],[ci.hts_index]:[stat.tb]]),-1)</f>
        <v>-1</v>
      </c>
      <c r="AE4976" s="1">
        <f>IF(data[[#This Row],[type]]="score",RANK(data[[#This Row],[score]],data[score])+COUNTIF($AD$3:AD4976,AD4976)-1,0)</f>
        <v>0</v>
      </c>
    </row>
    <row r="4977" spans="24:31" x14ac:dyDescent="0.25">
      <c r="X4977" s="1"/>
      <c r="Y4977" s="1"/>
      <c r="AD4977">
        <f>IF(data[[#This Row],[type]]="score",SUMPRODUCT($J$1:$AC$1,data[[#This Row],[ci.hts_index]:[stat.tb]]),-1)</f>
        <v>-1</v>
      </c>
      <c r="AE4977" s="1">
        <f>IF(data[[#This Row],[type]]="score",RANK(data[[#This Row],[score]],data[score])+COUNTIF($AD$3:AD4977,AD4977)-1,0)</f>
        <v>0</v>
      </c>
    </row>
    <row r="4978" spans="24:31" x14ac:dyDescent="0.25">
      <c r="X4978" s="1"/>
      <c r="Y4978" s="1"/>
      <c r="AD4978">
        <f>IF(data[[#This Row],[type]]="score",SUMPRODUCT($J$1:$AC$1,data[[#This Row],[ci.hts_index]:[stat.tb]]),-1)</f>
        <v>-1</v>
      </c>
      <c r="AE4978" s="1">
        <f>IF(data[[#This Row],[type]]="score",RANK(data[[#This Row],[score]],data[score])+COUNTIF($AD$3:AD4978,AD4978)-1,0)</f>
        <v>0</v>
      </c>
    </row>
    <row r="4979" spans="24:31" x14ac:dyDescent="0.25">
      <c r="X4979" s="1"/>
      <c r="Y4979" s="1"/>
      <c r="AD4979">
        <f>IF(data[[#This Row],[type]]="score",SUMPRODUCT($J$1:$AC$1,data[[#This Row],[ci.hts_index]:[stat.tb]]),-1)</f>
        <v>-1</v>
      </c>
      <c r="AE4979" s="1">
        <f>IF(data[[#This Row],[type]]="score",RANK(data[[#This Row],[score]],data[score])+COUNTIF($AD$3:AD4979,AD4979)-1,0)</f>
        <v>0</v>
      </c>
    </row>
    <row r="4980" spans="24:31" x14ac:dyDescent="0.25">
      <c r="X4980" s="1"/>
      <c r="Y4980" s="1"/>
      <c r="AD4980">
        <f>IF(data[[#This Row],[type]]="score",SUMPRODUCT($J$1:$AC$1,data[[#This Row],[ci.hts_index]:[stat.tb]]),-1)</f>
        <v>-1</v>
      </c>
      <c r="AE4980" s="1">
        <f>IF(data[[#This Row],[type]]="score",RANK(data[[#This Row],[score]],data[score])+COUNTIF($AD$3:AD4980,AD4980)-1,0)</f>
        <v>0</v>
      </c>
    </row>
    <row r="4981" spans="24:31" x14ac:dyDescent="0.25">
      <c r="X4981" s="1"/>
      <c r="Y4981" s="1"/>
      <c r="AD4981">
        <f>IF(data[[#This Row],[type]]="score",SUMPRODUCT($J$1:$AC$1,data[[#This Row],[ci.hts_index]:[stat.tb]]),-1)</f>
        <v>-1</v>
      </c>
      <c r="AE4981" s="1">
        <f>IF(data[[#This Row],[type]]="score",RANK(data[[#This Row],[score]],data[score])+COUNTIF($AD$3:AD4981,AD4981)-1,0)</f>
        <v>0</v>
      </c>
    </row>
    <row r="4982" spans="24:31" x14ac:dyDescent="0.25">
      <c r="X4982" s="1"/>
      <c r="Y4982" s="1"/>
      <c r="AD4982">
        <f>IF(data[[#This Row],[type]]="score",SUMPRODUCT($J$1:$AC$1,data[[#This Row],[ci.hts_index]:[stat.tb]]),-1)</f>
        <v>-1</v>
      </c>
      <c r="AE4982" s="1">
        <f>IF(data[[#This Row],[type]]="score",RANK(data[[#This Row],[score]],data[score])+COUNTIF($AD$3:AD4982,AD4982)-1,0)</f>
        <v>0</v>
      </c>
    </row>
    <row r="4983" spans="24:31" x14ac:dyDescent="0.25">
      <c r="X4983" s="1"/>
      <c r="Y4983" s="1"/>
      <c r="AD4983">
        <f>IF(data[[#This Row],[type]]="score",SUMPRODUCT($J$1:$AC$1,data[[#This Row],[ci.hts_index]:[stat.tb]]),-1)</f>
        <v>-1</v>
      </c>
      <c r="AE4983" s="1">
        <f>IF(data[[#This Row],[type]]="score",RANK(data[[#This Row],[score]],data[score])+COUNTIF($AD$3:AD4983,AD4983)-1,0)</f>
        <v>0</v>
      </c>
    </row>
    <row r="4984" spans="24:31" x14ac:dyDescent="0.25">
      <c r="X4984" s="1"/>
      <c r="Y4984" s="1"/>
      <c r="AD4984">
        <f>IF(data[[#This Row],[type]]="score",SUMPRODUCT($J$1:$AC$1,data[[#This Row],[ci.hts_index]:[stat.tb]]),-1)</f>
        <v>-1</v>
      </c>
      <c r="AE4984" s="1">
        <f>IF(data[[#This Row],[type]]="score",RANK(data[[#This Row],[score]],data[score])+COUNTIF($AD$3:AD4984,AD4984)-1,0)</f>
        <v>0</v>
      </c>
    </row>
    <row r="4985" spans="24:31" x14ac:dyDescent="0.25">
      <c r="X4985" s="1"/>
      <c r="Y4985" s="1"/>
      <c r="AD4985">
        <f>IF(data[[#This Row],[type]]="score",SUMPRODUCT($J$1:$AC$1,data[[#This Row],[ci.hts_index]:[stat.tb]]),-1)</f>
        <v>-1</v>
      </c>
      <c r="AE4985" s="1">
        <f>IF(data[[#This Row],[type]]="score",RANK(data[[#This Row],[score]],data[score])+COUNTIF($AD$3:AD4985,AD4985)-1,0)</f>
        <v>0</v>
      </c>
    </row>
    <row r="4986" spans="24:31" x14ac:dyDescent="0.25">
      <c r="X4986" s="1"/>
      <c r="Y4986" s="1"/>
      <c r="AD4986">
        <f>IF(data[[#This Row],[type]]="score",SUMPRODUCT($J$1:$AC$1,data[[#This Row],[ci.hts_index]:[stat.tb]]),-1)</f>
        <v>-1</v>
      </c>
      <c r="AE4986" s="1">
        <f>IF(data[[#This Row],[type]]="score",RANK(data[[#This Row],[score]],data[score])+COUNTIF($AD$3:AD4986,AD4986)-1,0)</f>
        <v>0</v>
      </c>
    </row>
    <row r="4987" spans="24:31" x14ac:dyDescent="0.25">
      <c r="X4987" s="1"/>
      <c r="Y4987" s="1"/>
      <c r="AD4987">
        <f>IF(data[[#This Row],[type]]="score",SUMPRODUCT($J$1:$AC$1,data[[#This Row],[ci.hts_index]:[stat.tb]]),-1)</f>
        <v>-1</v>
      </c>
      <c r="AE4987" s="1">
        <f>IF(data[[#This Row],[type]]="score",RANK(data[[#This Row],[score]],data[score])+COUNTIF($AD$3:AD4987,AD4987)-1,0)</f>
        <v>0</v>
      </c>
    </row>
    <row r="4988" spans="24:31" x14ac:dyDescent="0.25">
      <c r="X4988" s="1"/>
      <c r="Y4988" s="1"/>
      <c r="AD4988">
        <f>IF(data[[#This Row],[type]]="score",SUMPRODUCT($J$1:$AC$1,data[[#This Row],[ci.hts_index]:[stat.tb]]),-1)</f>
        <v>-1</v>
      </c>
      <c r="AE4988" s="1">
        <f>IF(data[[#This Row],[type]]="score",RANK(data[[#This Row],[score]],data[score])+COUNTIF($AD$3:AD4988,AD4988)-1,0)</f>
        <v>0</v>
      </c>
    </row>
    <row r="4989" spans="24:31" x14ac:dyDescent="0.25">
      <c r="X4989" s="1"/>
      <c r="Y4989" s="1"/>
      <c r="AD4989">
        <f>IF(data[[#This Row],[type]]="score",SUMPRODUCT($J$1:$AC$1,data[[#This Row],[ci.hts_index]:[stat.tb]]),-1)</f>
        <v>-1</v>
      </c>
      <c r="AE4989" s="1">
        <f>IF(data[[#This Row],[type]]="score",RANK(data[[#This Row],[score]],data[score])+COUNTIF($AD$3:AD4989,AD4989)-1,0)</f>
        <v>0</v>
      </c>
    </row>
    <row r="4990" spans="24:31" x14ac:dyDescent="0.25">
      <c r="X4990" s="1"/>
      <c r="Y4990" s="1"/>
      <c r="AD4990">
        <f>IF(data[[#This Row],[type]]="score",SUMPRODUCT($J$1:$AC$1,data[[#This Row],[ci.hts_index]:[stat.tb]]),-1)</f>
        <v>-1</v>
      </c>
      <c r="AE4990" s="1">
        <f>IF(data[[#This Row],[type]]="score",RANK(data[[#This Row],[score]],data[score])+COUNTIF($AD$3:AD4990,AD4990)-1,0)</f>
        <v>0</v>
      </c>
    </row>
    <row r="4991" spans="24:31" x14ac:dyDescent="0.25">
      <c r="X4991" s="1"/>
      <c r="Y4991" s="1"/>
      <c r="AD4991">
        <f>IF(data[[#This Row],[type]]="score",SUMPRODUCT($J$1:$AC$1,data[[#This Row],[ci.hts_index]:[stat.tb]]),-1)</f>
        <v>-1</v>
      </c>
      <c r="AE4991" s="1">
        <f>IF(data[[#This Row],[type]]="score",RANK(data[[#This Row],[score]],data[score])+COUNTIF($AD$3:AD4991,AD4991)-1,0)</f>
        <v>0</v>
      </c>
    </row>
    <row r="4992" spans="24:31" x14ac:dyDescent="0.25">
      <c r="X4992" s="1"/>
      <c r="Y4992" s="1"/>
      <c r="AD4992">
        <f>IF(data[[#This Row],[type]]="score",SUMPRODUCT($J$1:$AC$1,data[[#This Row],[ci.hts_index]:[stat.tb]]),-1)</f>
        <v>-1</v>
      </c>
      <c r="AE4992" s="1">
        <f>IF(data[[#This Row],[type]]="score",RANK(data[[#This Row],[score]],data[score])+COUNTIF($AD$3:AD4992,AD4992)-1,0)</f>
        <v>0</v>
      </c>
    </row>
    <row r="4993" spans="24:31" x14ac:dyDescent="0.25">
      <c r="X4993" s="1"/>
      <c r="Y4993" s="1"/>
      <c r="AD4993">
        <f>IF(data[[#This Row],[type]]="score",SUMPRODUCT($J$1:$AC$1,data[[#This Row],[ci.hts_index]:[stat.tb]]),-1)</f>
        <v>-1</v>
      </c>
      <c r="AE4993" s="1">
        <f>IF(data[[#This Row],[type]]="score",RANK(data[[#This Row],[score]],data[score])+COUNTIF($AD$3:AD4993,AD4993)-1,0)</f>
        <v>0</v>
      </c>
    </row>
    <row r="4994" spans="24:31" x14ac:dyDescent="0.25">
      <c r="X4994" s="1"/>
      <c r="Y4994" s="1"/>
      <c r="AD4994">
        <f>IF(data[[#This Row],[type]]="score",SUMPRODUCT($J$1:$AC$1,data[[#This Row],[ci.hts_index]:[stat.tb]]),-1)</f>
        <v>-1</v>
      </c>
      <c r="AE4994" s="1">
        <f>IF(data[[#This Row],[type]]="score",RANK(data[[#This Row],[score]],data[score])+COUNTIF($AD$3:AD4994,AD4994)-1,0)</f>
        <v>0</v>
      </c>
    </row>
    <row r="4995" spans="24:31" x14ac:dyDescent="0.25">
      <c r="X4995" s="1"/>
      <c r="Y4995" s="1"/>
      <c r="AD4995">
        <f>IF(data[[#This Row],[type]]="score",SUMPRODUCT($J$1:$AC$1,data[[#This Row],[ci.hts_index]:[stat.tb]]),-1)</f>
        <v>-1</v>
      </c>
      <c r="AE4995" s="1">
        <f>IF(data[[#This Row],[type]]="score",RANK(data[[#This Row],[score]],data[score])+COUNTIF($AD$3:AD4995,AD4995)-1,0)</f>
        <v>0</v>
      </c>
    </row>
    <row r="4996" spans="24:31" x14ac:dyDescent="0.25">
      <c r="X4996" s="1"/>
      <c r="Y4996" s="1"/>
      <c r="AD4996">
        <f>IF(data[[#This Row],[type]]="score",SUMPRODUCT($J$1:$AC$1,data[[#This Row],[ci.hts_index]:[stat.tb]]),-1)</f>
        <v>-1</v>
      </c>
      <c r="AE4996" s="1">
        <f>IF(data[[#This Row],[type]]="score",RANK(data[[#This Row],[score]],data[score])+COUNTIF($AD$3:AD4996,AD4996)-1,0)</f>
        <v>0</v>
      </c>
    </row>
    <row r="4997" spans="24:31" x14ac:dyDescent="0.25">
      <c r="X4997" s="1"/>
      <c r="Y4997" s="1"/>
      <c r="AD4997">
        <f>IF(data[[#This Row],[type]]="score",SUMPRODUCT($J$1:$AC$1,data[[#This Row],[ci.hts_index]:[stat.tb]]),-1)</f>
        <v>-1</v>
      </c>
      <c r="AE4997" s="1">
        <f>IF(data[[#This Row],[type]]="score",RANK(data[[#This Row],[score]],data[score])+COUNTIF($AD$3:AD4997,AD4997)-1,0)</f>
        <v>0</v>
      </c>
    </row>
    <row r="4998" spans="24:31" x14ac:dyDescent="0.25">
      <c r="X4998" s="1"/>
      <c r="Y4998" s="1"/>
      <c r="AD4998">
        <f>IF(data[[#This Row],[type]]="score",SUMPRODUCT($J$1:$AC$1,data[[#This Row],[ci.hts_index]:[stat.tb]]),-1)</f>
        <v>-1</v>
      </c>
      <c r="AE4998" s="1">
        <f>IF(data[[#This Row],[type]]="score",RANK(data[[#This Row],[score]],data[score])+COUNTIF($AD$3:AD4998,AD4998)-1,0)</f>
        <v>0</v>
      </c>
    </row>
    <row r="4999" spans="24:31" x14ac:dyDescent="0.25">
      <c r="X4999" s="1"/>
      <c r="Y4999" s="1"/>
      <c r="AD4999">
        <f>IF(data[[#This Row],[type]]="score",SUMPRODUCT($J$1:$AC$1,data[[#This Row],[ci.hts_index]:[stat.tb]]),-1)</f>
        <v>-1</v>
      </c>
      <c r="AE4999" s="1">
        <f>IF(data[[#This Row],[type]]="score",RANK(data[[#This Row],[score]],data[score])+COUNTIF($AD$3:AD4999,AD4999)-1,0)</f>
        <v>0</v>
      </c>
    </row>
    <row r="5000" spans="24:31" x14ac:dyDescent="0.25">
      <c r="X5000" s="1"/>
      <c r="Y5000" s="1"/>
      <c r="AD5000">
        <f>IF(data[[#This Row],[type]]="score",SUMPRODUCT($J$1:$AC$1,data[[#This Row],[ci.hts_index]:[stat.tb]]),-1)</f>
        <v>-1</v>
      </c>
      <c r="AE5000" s="1">
        <f>IF(data[[#This Row],[type]]="score",RANK(data[[#This Row],[score]],data[score])+COUNTIF($AD$3:AD5000,AD5000)-1,0)</f>
        <v>0</v>
      </c>
    </row>
    <row r="5001" spans="24:31" x14ac:dyDescent="0.25">
      <c r="X5001" s="1"/>
      <c r="Y5001" s="1"/>
      <c r="AD5001">
        <f>IF(data[[#This Row],[type]]="score",SUMPRODUCT($J$1:$AC$1,data[[#This Row],[ci.hts_index]:[stat.tb]]),-1)</f>
        <v>-1</v>
      </c>
      <c r="AE5001" s="1">
        <f>IF(data[[#This Row],[type]]="score",RANK(data[[#This Row],[score]],data[score])+COUNTIF($AD$3:AD5001,AD5001)-1,0)</f>
        <v>0</v>
      </c>
    </row>
    <row r="5002" spans="24:31" x14ac:dyDescent="0.25">
      <c r="X5002" s="1"/>
      <c r="Y5002" s="1"/>
      <c r="AD5002">
        <f>IF(data[[#This Row],[type]]="score",SUMPRODUCT($J$1:$AC$1,data[[#This Row],[ci.hts_index]:[stat.tb]]),-1)</f>
        <v>-1</v>
      </c>
      <c r="AE5002" s="1">
        <f>IF(data[[#This Row],[type]]="score",RANK(data[[#This Row],[score]],data[score])+COUNTIF($AD$3:AD5002,AD5002)-1,0)</f>
        <v>0</v>
      </c>
    </row>
    <row r="5003" spans="24:31" x14ac:dyDescent="0.25">
      <c r="X5003" s="1"/>
      <c r="Y5003" s="1"/>
      <c r="AD5003">
        <f>IF(data[[#This Row],[type]]="score",SUMPRODUCT($J$1:$AC$1,data[[#This Row],[ci.hts_index]:[stat.tb]]),-1)</f>
        <v>-1</v>
      </c>
      <c r="AE5003" s="1">
        <f>IF(data[[#This Row],[type]]="score",RANK(data[[#This Row],[score]],data[score])+COUNTIF($AD$3:AD5003,AD5003)-1,0)</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
  <sheetViews>
    <sheetView workbookViewId="0">
      <selection activeCell="B41" sqref="B41"/>
    </sheetView>
  </sheetViews>
  <sheetFormatPr defaultRowHeight="15" x14ac:dyDescent="0.25"/>
  <cols>
    <col min="7" max="8" width="27.28515625" customWidth="1"/>
  </cols>
  <sheetData>
    <row r="1" spans="2:8" x14ac:dyDescent="0.25">
      <c r="B1" t="s">
        <v>20</v>
      </c>
      <c r="C1" t="s">
        <v>21</v>
      </c>
      <c r="E1" t="s">
        <v>100</v>
      </c>
      <c r="G1" t="s">
        <v>53</v>
      </c>
      <c r="H1" t="s">
        <v>5</v>
      </c>
    </row>
    <row r="2" spans="2:8" x14ac:dyDescent="0.25">
      <c r="B2" t="s">
        <v>19</v>
      </c>
      <c r="C2">
        <v>0</v>
      </c>
      <c r="E2" t="s">
        <v>101</v>
      </c>
      <c r="G2" t="s">
        <v>102</v>
      </c>
    </row>
    <row r="3" spans="2:8" x14ac:dyDescent="0.25">
      <c r="B3" t="s">
        <v>18</v>
      </c>
      <c r="C3">
        <v>1</v>
      </c>
    </row>
    <row r="4" spans="2:8" x14ac:dyDescent="0.25">
      <c r="B4" t="s">
        <v>22</v>
      </c>
      <c r="C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23</vt:i4>
      </vt:variant>
    </vt:vector>
  </HeadingPairs>
  <TitlesOfParts>
    <vt:vector size="29" baseType="lpstr">
      <vt:lpstr>Guidance</vt:lpstr>
      <vt:lpstr>Criteria</vt:lpstr>
      <vt:lpstr>Sites</vt:lpstr>
      <vt:lpstr>Site Scores</vt:lpstr>
      <vt:lpstr>rawdata</vt:lpstr>
      <vt:lpstr>rs</vt:lpstr>
      <vt:lpstr>inclusion</vt:lpstr>
      <vt:lpstr>opunit</vt:lpstr>
      <vt:lpstr>w_ci.hts_index</vt:lpstr>
      <vt:lpstr>w_ci.hts_pos_ou</vt:lpstr>
      <vt:lpstr>w_ci.hts_pos_psnu</vt:lpstr>
      <vt:lpstr>w_ci.hts_pos_yoyc</vt:lpstr>
      <vt:lpstr>w_ci.hts_pos_yoyd</vt:lpstr>
      <vt:lpstr>w_init.tx_netnew_yoyc</vt:lpstr>
      <vt:lpstr>w_init.tx_netnew_yoyd</vt:lpstr>
      <vt:lpstr>w_init.tx_new_ou</vt:lpstr>
      <vt:lpstr>w_init.tx_new_psnu</vt:lpstr>
      <vt:lpstr>w_init.tx_new_yoyc</vt:lpstr>
      <vt:lpstr>w_init.tx_new_yoyd</vt:lpstr>
      <vt:lpstr>w_prfm.hts_tst_pos</vt:lpstr>
      <vt:lpstr>w_prfm.kp_prev</vt:lpstr>
      <vt:lpstr>w_prfm.ovc_serv</vt:lpstr>
      <vt:lpstr>w_prfm.pmtct_stat</vt:lpstr>
      <vt:lpstr>w_prfm.tx_new</vt:lpstr>
      <vt:lpstr>w_prfm.vmmc_circ</vt:lpstr>
      <vt:lpstr>w_stat.ovc</vt:lpstr>
      <vt:lpstr>w_stat.pmtct</vt:lpstr>
      <vt:lpstr>w_stat.tb</vt:lpstr>
      <vt:lpstr>weights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Chafetz, Aaron H. (GH/OHA/SPER)</dc:creator>
  <cp:lastModifiedBy>Chafetz, Aaron H. (GH/OHA/SPER)</cp:lastModifiedBy>
  <dcterms:created xsi:type="dcterms:W3CDTF">2018-10-19T14:53:18Z</dcterms:created>
  <dcterms:modified xsi:type="dcterms:W3CDTF">2018-11-15T15:15:46Z</dcterms:modified>
</cp:coreProperties>
</file>